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oysv\上下水道課\【下水道】\☆調査関係\R04\R5.1.11_【依頼】公営企業に係る経営比較分析表（令和３年度決算）の分析について\02回答\"/>
    </mc:Choice>
  </mc:AlternateContent>
  <xr:revisionPtr revIDLastSave="0" documentId="13_ncr:1_{9B91DD09-CFA6-4B13-B3D0-0B404F96205A}" xr6:coauthVersionLast="36" xr6:coauthVersionMax="36" xr10:uidLastSave="{00000000-0000-0000-0000-000000000000}"/>
  <workbookProtection workbookAlgorithmName="SHA-512" workbookHashValue="17UlsGOt2ftrcYi9F4xQDboervyN+GrJAJUq1TbjOY2Wh7wETUcLAI2jQK7SgYhyPRlfFl5y1udwvAUXkYFn8w==" workbookSaltValue="EUAx/KGN3dVrosBRD37tKQ=="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AD8" i="4"/>
  <c r="W8" i="4"/>
  <c r="B8" i="4"/>
  <c r="B6" i="4"/>
</calcChain>
</file>

<file path=xl/sharedStrings.xml><?xml version="1.0" encoding="utf-8"?>
<sst xmlns="http://schemas.openxmlformats.org/spreadsheetml/2006/main" count="299" uniqueCount="118">
  <si>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</si>
  <si>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</si>
  <si>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</si>
  <si>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</si>
  <si>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</si>
  <si>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</si>
  <si>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</si>
  <si>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</si>
  <si>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</si>
  <si>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</si>
  <si>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</si>
  <si>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</si>
  <si>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</si>
  <si>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</si>
  <si>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</si>
  <si>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</si>
  <si>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</si>
  <si>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</si>
  <si>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</si>
  <si>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</si>
  <si>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</si>
  <si>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</si>
  <si>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</si>
  <si>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</si>
  <si>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</si>
  <si>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</si>
  <si>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</si>
  <si>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</si>
  <si>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</si>
  <si>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</si>
  <si>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</si>
  <si>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</si>
  <si>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</si>
  <si>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</si>
  <si>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</si>
  <si>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</si>
  <si>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</si>
  <si>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</si>
  <si>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</si>
  <si>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</si>
  <si>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</si>
  <si>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</si>
  <si>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</si>
  <si>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</si>
  <si>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</si>
  <si>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</si>
  <si>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</si>
  <si>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</si>
  <si>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</si>
  <si>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</si>
  <si>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</si>
  <si>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</si>
  <si>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</si>
  <si>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</si>
  <si>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</si>
  <si>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</si>
  <si>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</si>
  <si>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</si>
  <si>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</si>
  <si>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</si>
  <si>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</si>
  <si>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</si>
  <si>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</si>
  <si>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</si>
  <si>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</si>
  <si>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</si>
  <si>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</si>
  <si>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</si>
  <si>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</si>
  <si>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</si>
  <si>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</si>
  <si>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</si>
  <si>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</si>
  <si>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</si>
  <si>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</si>
  <si>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</si>
  <si>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</si>
  <si>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</si>
  <si>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</si>
  <si>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</si>
  <si>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</si>
  <si>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</si>
  <si>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</si>
  <si>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</si>
  <si>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</si>
  <si>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</si>
  <si>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</si>
  <si>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</si>
  <si>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</si>
  <si>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</si>
  <si>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</si>
  <si>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</si>
  <si>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</si>
  <si>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</si>
  <si>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</si>
  <si>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</si>
  <si>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小矢部市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</si>
  <si>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</si>
  <si>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</si>
  <si>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</si>
  <si>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</si>
  <si>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</si>
  <si>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</si>
  <si>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</si>
  <si>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</si>
  <si>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</si>
  <si>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</si>
  <si>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</si>
  <si>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</si>
  <si>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</si>
  <si>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</si>
  <si>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</si>
  <si>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</si>
  <si>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</si>
  <si>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</si>
  <si>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①有形固定資産減価償却率
　法適用後の経過年数が少ないため、類似団体平均値を下回っている。
②管渠老朽化率及び③管渠改善率
　法定耐用年数(50年)を経過した管渠はなく、改築・更新時期を迎える段階にはない。（H2.4.1供用開始)</t>
    <rPh sb="17" eb="18">
      <t>ゴ</t>
    </rPh>
    <rPh sb="19" eb="21">
      <t>ケイカ</t>
    </rPh>
    <rPh sb="21" eb="23">
      <t>ネンスウ</t>
    </rPh>
    <rPh sb="24" eb="25">
      <t>スク</t>
    </rPh>
    <phoneticPr fontId="4"/>
  </si>
  <si>
    <t xml:space="preserve">　投資効率の低さから高水準となっている投資規模に対して使用料水準が低いことにより生ずる資金不足は、専ら一般会計からの多額の繰出金(基準外の繰出しを含む。)、すなわち公費で解消されており、これらの原資が市税であることを踏まえれば、建設整備が完了し、施設更新・維持管理に移行する時期には、適正な使用料水準への見直しを検討する必要がある。
</t>
    <rPh sb="156" eb="158">
      <t>ケントウ</t>
    </rPh>
    <rPh sb="160" eb="162">
      <t>ヒツヨウ</t>
    </rPh>
    <phoneticPr fontId="4"/>
  </si>
  <si>
    <t>③流動比率
　類似団体平均値の1/2以下となっており、その要因としては、流動負債の建設改良に充てた企業債が高いためである。建設整備の完了後は企業債残高が今後減少する予定であるため、数値は改善していく予定である。
④企業債残高対事業規模比率
　類似団体平均値の2.5倍以上となっており、その要因としては、投資効率の低さから高水準となっている投資規模に対して使用料水準が低いことが挙げられる。</t>
    <rPh sb="1" eb="3">
      <t>リュウドウ</t>
    </rPh>
    <rPh sb="3" eb="5">
      <t>ヒリツ</t>
    </rPh>
    <rPh sb="7" eb="9">
      <t>ルイジ</t>
    </rPh>
    <rPh sb="9" eb="11">
      <t>ダンタイ</t>
    </rPh>
    <rPh sb="11" eb="13">
      <t>ヘイキン</t>
    </rPh>
    <rPh sb="13" eb="14">
      <t>チ</t>
    </rPh>
    <rPh sb="18" eb="20">
      <t>イカ</t>
    </rPh>
    <rPh sb="29" eb="31">
      <t>ヨウイン</t>
    </rPh>
    <rPh sb="36" eb="38">
      <t>リュウドウ</t>
    </rPh>
    <rPh sb="38" eb="40">
      <t>フサイ</t>
    </rPh>
    <rPh sb="41" eb="43">
      <t>ケンセツ</t>
    </rPh>
    <rPh sb="43" eb="45">
      <t>カイリョウ</t>
    </rPh>
    <rPh sb="46" eb="47">
      <t>ア</t>
    </rPh>
    <rPh sb="49" eb="51">
      <t>キギョウ</t>
    </rPh>
    <rPh sb="51" eb="52">
      <t>サイ</t>
    </rPh>
    <rPh sb="53" eb="54">
      <t>タカ</t>
    </rPh>
    <rPh sb="61" eb="63">
      <t>ケンセツ</t>
    </rPh>
    <rPh sb="63" eb="65">
      <t>セイビ</t>
    </rPh>
    <rPh sb="66" eb="68">
      <t>カンリョウ</t>
    </rPh>
    <rPh sb="68" eb="69">
      <t>ゴ</t>
    </rPh>
    <rPh sb="70" eb="72">
      <t>キギョウ</t>
    </rPh>
    <rPh sb="72" eb="73">
      <t>サイ</t>
    </rPh>
    <rPh sb="73" eb="75">
      <t>ザンダカ</t>
    </rPh>
    <rPh sb="76" eb="78">
      <t>コンゴ</t>
    </rPh>
    <rPh sb="78" eb="80">
      <t>ゲンショウ</t>
    </rPh>
    <rPh sb="82" eb="84">
      <t>ヨテイ</t>
    </rPh>
    <rPh sb="90" eb="92">
      <t>スウチ</t>
    </rPh>
    <rPh sb="93" eb="95">
      <t>カイゼン</t>
    </rPh>
    <rPh sb="99" eb="10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</si>
</sst>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539-420F-9614-95C376169F7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0.15</c:v>
                </c:pt>
                <c:pt idx="4">
                  <c:v>0.1</c:v>
                </c:pt>
              </c:numCache>
            </c:numRef>
          </c:val>
          <c:smooth val="0"/>
          <c:extLst>
            <c:ext xmlns:c16="http://schemas.microsoft.com/office/drawing/2014/chart" uri="{C3380CC4-5D6E-409C-BE32-E72D297353CC}">
              <c16:uniqueId val="{00000001-6539-420F-9614-95C376169F7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AD-424E-8D76-E61CE758FF6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56.72</c:v>
                </c:pt>
                <c:pt idx="4">
                  <c:v>55.78</c:v>
                </c:pt>
              </c:numCache>
            </c:numRef>
          </c:val>
          <c:smooth val="0"/>
          <c:extLst>
            <c:ext xmlns:c16="http://schemas.microsoft.com/office/drawing/2014/chart" uri="{C3380CC4-5D6E-409C-BE32-E72D297353CC}">
              <c16:uniqueId val="{00000001-D8AD-424E-8D76-E61CE758FF6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89.75</c:v>
                </c:pt>
                <c:pt idx="4">
                  <c:v>90.46</c:v>
                </c:pt>
              </c:numCache>
            </c:numRef>
          </c:val>
          <c:extLst>
            <c:ext xmlns:c16="http://schemas.microsoft.com/office/drawing/2014/chart" uri="{C3380CC4-5D6E-409C-BE32-E72D297353CC}">
              <c16:uniqueId val="{00000000-A3DF-4C55-8F85-4DD21CF4662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90.72</c:v>
                </c:pt>
                <c:pt idx="4">
                  <c:v>91.78</c:v>
                </c:pt>
              </c:numCache>
            </c:numRef>
          </c:val>
          <c:smooth val="0"/>
          <c:extLst>
            <c:ext xmlns:c16="http://schemas.microsoft.com/office/drawing/2014/chart" uri="{C3380CC4-5D6E-409C-BE32-E72D297353CC}">
              <c16:uniqueId val="{00000001-A3DF-4C55-8F85-4DD21CF4662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97.29</c:v>
                </c:pt>
                <c:pt idx="4">
                  <c:v>102.85</c:v>
                </c:pt>
              </c:numCache>
            </c:numRef>
          </c:val>
          <c:extLst>
            <c:ext xmlns:c16="http://schemas.microsoft.com/office/drawing/2014/chart" uri="{C3380CC4-5D6E-409C-BE32-E72D297353CC}">
              <c16:uniqueId val="{00000000-F33F-42B3-9579-A95A94C0FB4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106.5</c:v>
                </c:pt>
                <c:pt idx="4">
                  <c:v>104.64</c:v>
                </c:pt>
              </c:numCache>
            </c:numRef>
          </c:val>
          <c:smooth val="0"/>
          <c:extLst>
            <c:ext xmlns:c16="http://schemas.microsoft.com/office/drawing/2014/chart" uri="{C3380CC4-5D6E-409C-BE32-E72D297353CC}">
              <c16:uniqueId val="{00000001-F33F-42B3-9579-A95A94C0FB4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3.79</c:v>
                </c:pt>
                <c:pt idx="4">
                  <c:v>7.71</c:v>
                </c:pt>
              </c:numCache>
            </c:numRef>
          </c:val>
          <c:extLst>
            <c:ext xmlns:c16="http://schemas.microsoft.com/office/drawing/2014/chart" uri="{C3380CC4-5D6E-409C-BE32-E72D297353CC}">
              <c16:uniqueId val="{00000000-A5CD-4A73-93B4-A2CC3A83BA7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20.78</c:v>
                </c:pt>
                <c:pt idx="4">
                  <c:v>26.89</c:v>
                </c:pt>
              </c:numCache>
            </c:numRef>
          </c:val>
          <c:smooth val="0"/>
          <c:extLst>
            <c:ext xmlns:c16="http://schemas.microsoft.com/office/drawing/2014/chart" uri="{C3380CC4-5D6E-409C-BE32-E72D297353CC}">
              <c16:uniqueId val="{00000001-A5CD-4A73-93B4-A2CC3A83BA7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80A-40C5-92B9-985A6138E35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1.34</c:v>
                </c:pt>
                <c:pt idx="4">
                  <c:v>0.75</c:v>
                </c:pt>
              </c:numCache>
            </c:numRef>
          </c:val>
          <c:smooth val="0"/>
          <c:extLst>
            <c:ext xmlns:c16="http://schemas.microsoft.com/office/drawing/2014/chart" uri="{C3380CC4-5D6E-409C-BE32-E72D297353CC}">
              <c16:uniqueId val="{00000001-080A-40C5-92B9-985A6138E35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0.23</c:v>
                </c:pt>
                <c:pt idx="4" formatCode="#,##0.00;&quot;△&quot;#,##0.00">
                  <c:v>0</c:v>
                </c:pt>
              </c:numCache>
            </c:numRef>
          </c:val>
          <c:extLst>
            <c:ext xmlns:c16="http://schemas.microsoft.com/office/drawing/2014/chart" uri="{C3380CC4-5D6E-409C-BE32-E72D297353CC}">
              <c16:uniqueId val="{00000000-BE4F-451F-A6CA-D7D6EE62E15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18.36</c:v>
                </c:pt>
                <c:pt idx="4">
                  <c:v>25.76</c:v>
                </c:pt>
              </c:numCache>
            </c:numRef>
          </c:val>
          <c:smooth val="0"/>
          <c:extLst>
            <c:ext xmlns:c16="http://schemas.microsoft.com/office/drawing/2014/chart" uri="{C3380CC4-5D6E-409C-BE32-E72D297353CC}">
              <c16:uniqueId val="{00000001-BE4F-451F-A6CA-D7D6EE62E15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28.26</c:v>
                </c:pt>
                <c:pt idx="4">
                  <c:v>32.43</c:v>
                </c:pt>
              </c:numCache>
            </c:numRef>
          </c:val>
          <c:extLst>
            <c:ext xmlns:c16="http://schemas.microsoft.com/office/drawing/2014/chart" uri="{C3380CC4-5D6E-409C-BE32-E72D297353CC}">
              <c16:uniqueId val="{00000000-E510-493C-AB1A-9A435AC866D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55.6</c:v>
                </c:pt>
                <c:pt idx="4">
                  <c:v>65.56</c:v>
                </c:pt>
              </c:numCache>
            </c:numRef>
          </c:val>
          <c:smooth val="0"/>
          <c:extLst>
            <c:ext xmlns:c16="http://schemas.microsoft.com/office/drawing/2014/chart" uri="{C3380CC4-5D6E-409C-BE32-E72D297353CC}">
              <c16:uniqueId val="{00000001-E510-493C-AB1A-9A435AC866D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2000.18</c:v>
                </c:pt>
                <c:pt idx="4">
                  <c:v>2106.33</c:v>
                </c:pt>
              </c:numCache>
            </c:numRef>
          </c:val>
          <c:extLst>
            <c:ext xmlns:c16="http://schemas.microsoft.com/office/drawing/2014/chart" uri="{C3380CC4-5D6E-409C-BE32-E72D297353CC}">
              <c16:uniqueId val="{00000000-366F-48D1-A6DF-D17B44A2899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789.08</c:v>
                </c:pt>
                <c:pt idx="4">
                  <c:v>765.48</c:v>
                </c:pt>
              </c:numCache>
            </c:numRef>
          </c:val>
          <c:smooth val="0"/>
          <c:extLst>
            <c:ext xmlns:c16="http://schemas.microsoft.com/office/drawing/2014/chart" uri="{C3380CC4-5D6E-409C-BE32-E72D297353CC}">
              <c16:uniqueId val="{00000001-366F-48D1-A6DF-D17B44A2899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99.72</c:v>
                </c:pt>
                <c:pt idx="4">
                  <c:v>99.53</c:v>
                </c:pt>
              </c:numCache>
            </c:numRef>
          </c:val>
          <c:extLst>
            <c:ext xmlns:c16="http://schemas.microsoft.com/office/drawing/2014/chart" uri="{C3380CC4-5D6E-409C-BE32-E72D297353CC}">
              <c16:uniqueId val="{00000000-0E5E-4482-811A-49EE8CDFF70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88.25</c:v>
                </c:pt>
                <c:pt idx="4">
                  <c:v>87.8</c:v>
                </c:pt>
              </c:numCache>
            </c:numRef>
          </c:val>
          <c:smooth val="0"/>
          <c:extLst>
            <c:ext xmlns:c16="http://schemas.microsoft.com/office/drawing/2014/chart" uri="{C3380CC4-5D6E-409C-BE32-E72D297353CC}">
              <c16:uniqueId val="{00000001-0E5E-4482-811A-49EE8CDFF70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162.94999999999999</c:v>
                </c:pt>
                <c:pt idx="4">
                  <c:v>164.41</c:v>
                </c:pt>
              </c:numCache>
            </c:numRef>
          </c:val>
          <c:extLst>
            <c:ext xmlns:c16="http://schemas.microsoft.com/office/drawing/2014/chart" uri="{C3380CC4-5D6E-409C-BE32-E72D297353CC}">
              <c16:uniqueId val="{00000000-D53B-4415-8F1F-E670B0AB099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176.37</c:v>
                </c:pt>
                <c:pt idx="4">
                  <c:v>187.69</c:v>
                </c:pt>
              </c:numCache>
            </c:numRef>
          </c:val>
          <c:smooth val="0"/>
          <c:extLst>
            <c:ext xmlns:c16="http://schemas.microsoft.com/office/drawing/2014/chart" uri="{C3380CC4-5D6E-409C-BE32-E72D297353CC}">
              <c16:uniqueId val="{00000001-D53B-4415-8F1F-E670B0AB099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52" zoomScale="75" zoomScaleNormal="7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富山県　小矢部市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Cd1</v>
      </c>
      <c r="X8" s="35"/>
      <c r="Y8" s="35"/>
      <c r="Z8" s="35"/>
      <c r="AA8" s="35"/>
      <c r="AB8" s="35"/>
      <c r="AC8" s="35"/>
      <c r="AD8" s="36" t="str">
        <f>データ!$M$6</f>
        <v>非設置</v>
      </c>
      <c r="AE8" s="36"/>
      <c r="AF8" s="36"/>
      <c r="AG8" s="36"/>
      <c r="AH8" s="36"/>
      <c r="AI8" s="36"/>
      <c r="AJ8" s="36"/>
      <c r="AK8" s="3"/>
      <c r="AL8" s="37">
        <f>データ!S6</f>
        <v>28977</v>
      </c>
      <c r="AM8" s="37"/>
      <c r="AN8" s="37"/>
      <c r="AO8" s="37"/>
      <c r="AP8" s="37"/>
      <c r="AQ8" s="37"/>
      <c r="AR8" s="37"/>
      <c r="AS8" s="37"/>
      <c r="AT8" s="38">
        <f>データ!T6</f>
        <v>134.07</v>
      </c>
      <c r="AU8" s="38"/>
      <c r="AV8" s="38"/>
      <c r="AW8" s="38"/>
      <c r="AX8" s="38"/>
      <c r="AY8" s="38"/>
      <c r="AZ8" s="38"/>
      <c r="BA8" s="38"/>
      <c r="BB8" s="38">
        <f>データ!U6</f>
        <v>216.13</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40.11</v>
      </c>
      <c r="J10" s="38"/>
      <c r="K10" s="38"/>
      <c r="L10" s="38"/>
      <c r="M10" s="38"/>
      <c r="N10" s="38"/>
      <c r="O10" s="38"/>
      <c r="P10" s="38">
        <f>データ!P6</f>
        <v>35.270000000000003</v>
      </c>
      <c r="Q10" s="38"/>
      <c r="R10" s="38"/>
      <c r="S10" s="38"/>
      <c r="T10" s="38"/>
      <c r="U10" s="38"/>
      <c r="V10" s="38"/>
      <c r="W10" s="38">
        <f>データ!Q6</f>
        <v>81.069999999999993</v>
      </c>
      <c r="X10" s="38"/>
      <c r="Y10" s="38"/>
      <c r="Z10" s="38"/>
      <c r="AA10" s="38"/>
      <c r="AB10" s="38"/>
      <c r="AC10" s="38"/>
      <c r="AD10" s="37">
        <f>データ!R6</f>
        <v>3300</v>
      </c>
      <c r="AE10" s="37"/>
      <c r="AF10" s="37"/>
      <c r="AG10" s="37"/>
      <c r="AH10" s="37"/>
      <c r="AI10" s="37"/>
      <c r="AJ10" s="37"/>
      <c r="AK10" s="2"/>
      <c r="AL10" s="37">
        <f>データ!V6</f>
        <v>10155</v>
      </c>
      <c r="AM10" s="37"/>
      <c r="AN10" s="37"/>
      <c r="AO10" s="37"/>
      <c r="AP10" s="37"/>
      <c r="AQ10" s="37"/>
      <c r="AR10" s="37"/>
      <c r="AS10" s="37"/>
      <c r="AT10" s="38">
        <f>データ!W6</f>
        <v>4.07</v>
      </c>
      <c r="AU10" s="38"/>
      <c r="AV10" s="38"/>
      <c r="AW10" s="38"/>
      <c r="AX10" s="38"/>
      <c r="AY10" s="38"/>
      <c r="AZ10" s="38"/>
      <c r="BA10" s="38"/>
      <c r="BB10" s="38">
        <f>データ!X6</f>
        <v>2495.09</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【669.12】</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iOr6794v4j0Ln9srbQ5ygGvpA7HmekbwAUxduFLOYMUWi9QYNxJFnvYjhTnd+cOHff3gEfgazPZQaDt4RABR3w==" saltValue="6JS6pGcZ2JFV2oHDaCI5v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162094</v>
      </c>
      <c r="D6" s="19">
        <f t="shared" si="3"/>
        <v>46</v>
      </c>
      <c r="E6" s="19">
        <f t="shared" si="3"/>
        <v>17</v>
      </c>
      <c r="F6" s="19">
        <f t="shared" si="3"/>
        <v>1</v>
      </c>
      <c r="G6" s="19">
        <f t="shared" si="3"/>
        <v>0</v>
      </c>
      <c r="H6" s="19" t="str">
        <f t="shared" si="3"/>
        <v>富山県　小矢部市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40.11</v>
      </c>
      <c r="P6" s="20">
        <f t="shared" si="3"/>
        <v>35.270000000000003</v>
      </c>
      <c r="Q6" s="20">
        <f t="shared" si="3"/>
        <v>81.069999999999993</v>
      </c>
      <c r="R6" s="20">
        <f t="shared" si="3"/>
        <v>3300</v>
      </c>
      <c r="S6" s="20">
        <f t="shared" si="3"/>
        <v>28977</v>
      </c>
      <c r="T6" s="20">
        <f t="shared" si="3"/>
        <v>134.07</v>
      </c>
      <c r="U6" s="20">
        <f t="shared" si="3"/>
        <v>216.13</v>
      </c>
      <c r="V6" s="20">
        <f t="shared" si="3"/>
        <v>10155</v>
      </c>
      <c r="W6" s="20">
        <f t="shared" si="3"/>
        <v>4.07</v>
      </c>
      <c r="X6" s="20">
        <f t="shared" si="3"/>
        <v>2495.09</v>
      </c>
      <c r="Y6" s="21" t="str">
        <f>IF(Y7="",NA(),Y7)</f>
        <v>-</v>
      </c>
      <c r="Z6" s="21" t="str">
        <f t="shared" ref="Z6:AH6" si="4">IF(Z7="",NA(),Z7)</f>
        <v>-</v>
      </c>
      <c r="AA6" s="21" t="str">
        <f t="shared" si="4"/>
        <v>-</v>
      </c>
      <c r="AB6" s="21">
        <f t="shared" si="4"/>
        <v>97.29</v>
      </c>
      <c r="AC6" s="21">
        <f t="shared" si="4"/>
        <v>102.85</v>
      </c>
      <c r="AD6" s="21" t="str">
        <f t="shared" si="4"/>
        <v>-</v>
      </c>
      <c r="AE6" s="21" t="str">
        <f t="shared" si="4"/>
        <v>-</v>
      </c>
      <c r="AF6" s="21" t="str">
        <f t="shared" si="4"/>
        <v>-</v>
      </c>
      <c r="AG6" s="21">
        <f t="shared" si="4"/>
        <v>106.5</v>
      </c>
      <c r="AH6" s="21">
        <f t="shared" si="4"/>
        <v>104.64</v>
      </c>
      <c r="AI6" s="20" t="str">
        <f>IF(AI7="","",IF(AI7="-","【-】","【"&amp;SUBSTITUTE(TEXT(AI7,"#,##0.00"),"-","△")&amp;"】"))</f>
        <v>【107.02】</v>
      </c>
      <c r="AJ6" s="21" t="str">
        <f>IF(AJ7="",NA(),AJ7)</f>
        <v>-</v>
      </c>
      <c r="AK6" s="21" t="str">
        <f t="shared" ref="AK6:AS6" si="5">IF(AK7="",NA(),AK7)</f>
        <v>-</v>
      </c>
      <c r="AL6" s="21" t="str">
        <f t="shared" si="5"/>
        <v>-</v>
      </c>
      <c r="AM6" s="21">
        <f t="shared" si="5"/>
        <v>0.23</v>
      </c>
      <c r="AN6" s="20">
        <f t="shared" si="5"/>
        <v>0</v>
      </c>
      <c r="AO6" s="21" t="str">
        <f t="shared" si="5"/>
        <v>-</v>
      </c>
      <c r="AP6" s="21" t="str">
        <f t="shared" si="5"/>
        <v>-</v>
      </c>
      <c r="AQ6" s="21" t="str">
        <f t="shared" si="5"/>
        <v>-</v>
      </c>
      <c r="AR6" s="21">
        <f t="shared" si="5"/>
        <v>18.36</v>
      </c>
      <c r="AS6" s="21">
        <f t="shared" si="5"/>
        <v>25.76</v>
      </c>
      <c r="AT6" s="20" t="str">
        <f>IF(AT7="","",IF(AT7="-","【-】","【"&amp;SUBSTITUTE(TEXT(AT7,"#,##0.00"),"-","△")&amp;"】"))</f>
        <v>【3.09】</v>
      </c>
      <c r="AU6" s="21" t="str">
        <f>IF(AU7="",NA(),AU7)</f>
        <v>-</v>
      </c>
      <c r="AV6" s="21" t="str">
        <f t="shared" ref="AV6:BD6" si="6">IF(AV7="",NA(),AV7)</f>
        <v>-</v>
      </c>
      <c r="AW6" s="21" t="str">
        <f t="shared" si="6"/>
        <v>-</v>
      </c>
      <c r="AX6" s="21">
        <f t="shared" si="6"/>
        <v>28.26</v>
      </c>
      <c r="AY6" s="21">
        <f t="shared" si="6"/>
        <v>32.43</v>
      </c>
      <c r="AZ6" s="21" t="str">
        <f t="shared" si="6"/>
        <v>-</v>
      </c>
      <c r="BA6" s="21" t="str">
        <f t="shared" si="6"/>
        <v>-</v>
      </c>
      <c r="BB6" s="21" t="str">
        <f t="shared" si="6"/>
        <v>-</v>
      </c>
      <c r="BC6" s="21">
        <f t="shared" si="6"/>
        <v>55.6</v>
      </c>
      <c r="BD6" s="21">
        <f t="shared" si="6"/>
        <v>65.56</v>
      </c>
      <c r="BE6" s="20" t="str">
        <f>IF(BE7="","",IF(BE7="-","【-】","【"&amp;SUBSTITUTE(TEXT(BE7,"#,##0.00"),"-","△")&amp;"】"))</f>
        <v>【71.39】</v>
      </c>
      <c r="BF6" s="21" t="str">
        <f>IF(BF7="",NA(),BF7)</f>
        <v>-</v>
      </c>
      <c r="BG6" s="21" t="str">
        <f t="shared" ref="BG6:BO6" si="7">IF(BG7="",NA(),BG7)</f>
        <v>-</v>
      </c>
      <c r="BH6" s="21" t="str">
        <f t="shared" si="7"/>
        <v>-</v>
      </c>
      <c r="BI6" s="21">
        <f t="shared" si="7"/>
        <v>2000.18</v>
      </c>
      <c r="BJ6" s="21">
        <f t="shared" si="7"/>
        <v>2106.33</v>
      </c>
      <c r="BK6" s="21" t="str">
        <f t="shared" si="7"/>
        <v>-</v>
      </c>
      <c r="BL6" s="21" t="str">
        <f t="shared" si="7"/>
        <v>-</v>
      </c>
      <c r="BM6" s="21" t="str">
        <f t="shared" si="7"/>
        <v>-</v>
      </c>
      <c r="BN6" s="21">
        <f t="shared" si="7"/>
        <v>789.08</v>
      </c>
      <c r="BO6" s="21">
        <f t="shared" si="7"/>
        <v>765.48</v>
      </c>
      <c r="BP6" s="20" t="str">
        <f>IF(BP7="","",IF(BP7="-","【-】","【"&amp;SUBSTITUTE(TEXT(BP7,"#,##0.00"),"-","△")&amp;"】"))</f>
        <v>【669.12】</v>
      </c>
      <c r="BQ6" s="21" t="str">
        <f>IF(BQ7="",NA(),BQ7)</f>
        <v>-</v>
      </c>
      <c r="BR6" s="21" t="str">
        <f t="shared" ref="BR6:BZ6" si="8">IF(BR7="",NA(),BR7)</f>
        <v>-</v>
      </c>
      <c r="BS6" s="21" t="str">
        <f t="shared" si="8"/>
        <v>-</v>
      </c>
      <c r="BT6" s="21">
        <f t="shared" si="8"/>
        <v>99.72</v>
      </c>
      <c r="BU6" s="21">
        <f t="shared" si="8"/>
        <v>99.53</v>
      </c>
      <c r="BV6" s="21" t="str">
        <f t="shared" si="8"/>
        <v>-</v>
      </c>
      <c r="BW6" s="21" t="str">
        <f t="shared" si="8"/>
        <v>-</v>
      </c>
      <c r="BX6" s="21" t="str">
        <f t="shared" si="8"/>
        <v>-</v>
      </c>
      <c r="BY6" s="21">
        <f t="shared" si="8"/>
        <v>88.25</v>
      </c>
      <c r="BZ6" s="21">
        <f t="shared" si="8"/>
        <v>87.8</v>
      </c>
      <c r="CA6" s="20" t="str">
        <f>IF(CA7="","",IF(CA7="-","【-】","【"&amp;SUBSTITUTE(TEXT(CA7,"#,##0.00"),"-","△")&amp;"】"))</f>
        <v>【99.73】</v>
      </c>
      <c r="CB6" s="21" t="str">
        <f>IF(CB7="",NA(),CB7)</f>
        <v>-</v>
      </c>
      <c r="CC6" s="21" t="str">
        <f t="shared" ref="CC6:CK6" si="9">IF(CC7="",NA(),CC7)</f>
        <v>-</v>
      </c>
      <c r="CD6" s="21" t="str">
        <f t="shared" si="9"/>
        <v>-</v>
      </c>
      <c r="CE6" s="21">
        <f t="shared" si="9"/>
        <v>162.94999999999999</v>
      </c>
      <c r="CF6" s="21">
        <f t="shared" si="9"/>
        <v>164.41</v>
      </c>
      <c r="CG6" s="21" t="str">
        <f t="shared" si="9"/>
        <v>-</v>
      </c>
      <c r="CH6" s="21" t="str">
        <f t="shared" si="9"/>
        <v>-</v>
      </c>
      <c r="CI6" s="21" t="str">
        <f t="shared" si="9"/>
        <v>-</v>
      </c>
      <c r="CJ6" s="21">
        <f t="shared" si="9"/>
        <v>176.37</v>
      </c>
      <c r="CK6" s="21">
        <f t="shared" si="9"/>
        <v>187.69</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56.72</v>
      </c>
      <c r="CV6" s="21">
        <f t="shared" si="10"/>
        <v>55.78</v>
      </c>
      <c r="CW6" s="20" t="str">
        <f>IF(CW7="","",IF(CW7="-","【-】","【"&amp;SUBSTITUTE(TEXT(CW7,"#,##0.00"),"-","△")&amp;"】"))</f>
        <v>【59.99】</v>
      </c>
      <c r="CX6" s="21" t="str">
        <f>IF(CX7="",NA(),CX7)</f>
        <v>-</v>
      </c>
      <c r="CY6" s="21" t="str">
        <f t="shared" ref="CY6:DG6" si="11">IF(CY7="",NA(),CY7)</f>
        <v>-</v>
      </c>
      <c r="CZ6" s="21" t="str">
        <f t="shared" si="11"/>
        <v>-</v>
      </c>
      <c r="DA6" s="21">
        <f t="shared" si="11"/>
        <v>89.75</v>
      </c>
      <c r="DB6" s="21">
        <f t="shared" si="11"/>
        <v>90.46</v>
      </c>
      <c r="DC6" s="21" t="str">
        <f t="shared" si="11"/>
        <v>-</v>
      </c>
      <c r="DD6" s="21" t="str">
        <f t="shared" si="11"/>
        <v>-</v>
      </c>
      <c r="DE6" s="21" t="str">
        <f t="shared" si="11"/>
        <v>-</v>
      </c>
      <c r="DF6" s="21">
        <f t="shared" si="11"/>
        <v>90.72</v>
      </c>
      <c r="DG6" s="21">
        <f t="shared" si="11"/>
        <v>91.78</v>
      </c>
      <c r="DH6" s="20" t="str">
        <f>IF(DH7="","",IF(DH7="-","【-】","【"&amp;SUBSTITUTE(TEXT(DH7,"#,##0.00"),"-","△")&amp;"】"))</f>
        <v>【95.72】</v>
      </c>
      <c r="DI6" s="21" t="str">
        <f>IF(DI7="",NA(),DI7)</f>
        <v>-</v>
      </c>
      <c r="DJ6" s="21" t="str">
        <f t="shared" ref="DJ6:DR6" si="12">IF(DJ7="",NA(),DJ7)</f>
        <v>-</v>
      </c>
      <c r="DK6" s="21" t="str">
        <f t="shared" si="12"/>
        <v>-</v>
      </c>
      <c r="DL6" s="21">
        <f t="shared" si="12"/>
        <v>3.79</v>
      </c>
      <c r="DM6" s="21">
        <f t="shared" si="12"/>
        <v>7.71</v>
      </c>
      <c r="DN6" s="21" t="str">
        <f t="shared" si="12"/>
        <v>-</v>
      </c>
      <c r="DO6" s="21" t="str">
        <f t="shared" si="12"/>
        <v>-</v>
      </c>
      <c r="DP6" s="21" t="str">
        <f t="shared" si="12"/>
        <v>-</v>
      </c>
      <c r="DQ6" s="21">
        <f t="shared" si="12"/>
        <v>20.78</v>
      </c>
      <c r="DR6" s="21">
        <f t="shared" si="12"/>
        <v>26.89</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1.34</v>
      </c>
      <c r="EC6" s="21">
        <f t="shared" si="13"/>
        <v>0.75</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0.15</v>
      </c>
      <c r="EN6" s="21">
        <f t="shared" si="14"/>
        <v>0.1</v>
      </c>
      <c r="EO6" s="20" t="str">
        <f>IF(EO7="","",IF(EO7="-","【-】","【"&amp;SUBSTITUTE(TEXT(EO7,"#,##0.00"),"-","△")&amp;"】"))</f>
        <v>【0.24】</v>
      </c>
    </row>
    <row r="7" spans="1:148" s="22" customFormat="1" x14ac:dyDescent="0.15">
      <c r="A7" s="14"/>
      <c r="B7" s="23">
        <v>2021</v>
      </c>
      <c r="C7" s="23">
        <v>162094</v>
      </c>
      <c r="D7" s="23">
        <v>46</v>
      </c>
      <c r="E7" s="23">
        <v>17</v>
      </c>
      <c r="F7" s="23">
        <v>1</v>
      </c>
      <c r="G7" s="23">
        <v>0</v>
      </c>
      <c r="H7" s="23" t="s">
        <v>96</v>
      </c>
      <c r="I7" s="23" t="s">
        <v>97</v>
      </c>
      <c r="J7" s="23" t="s">
        <v>98</v>
      </c>
      <c r="K7" s="23" t="s">
        <v>99</v>
      </c>
      <c r="L7" s="23" t="s">
        <v>100</v>
      </c>
      <c r="M7" s="23" t="s">
        <v>101</v>
      </c>
      <c r="N7" s="24" t="s">
        <v>102</v>
      </c>
      <c r="O7" s="24">
        <v>40.11</v>
      </c>
      <c r="P7" s="24">
        <v>35.270000000000003</v>
      </c>
      <c r="Q7" s="24">
        <v>81.069999999999993</v>
      </c>
      <c r="R7" s="24">
        <v>3300</v>
      </c>
      <c r="S7" s="24">
        <v>28977</v>
      </c>
      <c r="T7" s="24">
        <v>134.07</v>
      </c>
      <c r="U7" s="24">
        <v>216.13</v>
      </c>
      <c r="V7" s="24">
        <v>10155</v>
      </c>
      <c r="W7" s="24">
        <v>4.07</v>
      </c>
      <c r="X7" s="24">
        <v>2495.09</v>
      </c>
      <c r="Y7" s="24" t="s">
        <v>102</v>
      </c>
      <c r="Z7" s="24" t="s">
        <v>102</v>
      </c>
      <c r="AA7" s="24" t="s">
        <v>102</v>
      </c>
      <c r="AB7" s="24">
        <v>97.29</v>
      </c>
      <c r="AC7" s="24">
        <v>102.85</v>
      </c>
      <c r="AD7" s="24" t="s">
        <v>102</v>
      </c>
      <c r="AE7" s="24" t="s">
        <v>102</v>
      </c>
      <c r="AF7" s="24" t="s">
        <v>102</v>
      </c>
      <c r="AG7" s="24">
        <v>106.5</v>
      </c>
      <c r="AH7" s="24">
        <v>104.64</v>
      </c>
      <c r="AI7" s="24">
        <v>107.02</v>
      </c>
      <c r="AJ7" s="24" t="s">
        <v>102</v>
      </c>
      <c r="AK7" s="24" t="s">
        <v>102</v>
      </c>
      <c r="AL7" s="24" t="s">
        <v>102</v>
      </c>
      <c r="AM7" s="24">
        <v>0.23</v>
      </c>
      <c r="AN7" s="24">
        <v>0</v>
      </c>
      <c r="AO7" s="24" t="s">
        <v>102</v>
      </c>
      <c r="AP7" s="24" t="s">
        <v>102</v>
      </c>
      <c r="AQ7" s="24" t="s">
        <v>102</v>
      </c>
      <c r="AR7" s="24">
        <v>18.36</v>
      </c>
      <c r="AS7" s="24">
        <v>25.76</v>
      </c>
      <c r="AT7" s="24">
        <v>3.09</v>
      </c>
      <c r="AU7" s="24" t="s">
        <v>102</v>
      </c>
      <c r="AV7" s="24" t="s">
        <v>102</v>
      </c>
      <c r="AW7" s="24" t="s">
        <v>102</v>
      </c>
      <c r="AX7" s="24">
        <v>28.26</v>
      </c>
      <c r="AY7" s="24">
        <v>32.43</v>
      </c>
      <c r="AZ7" s="24" t="s">
        <v>102</v>
      </c>
      <c r="BA7" s="24" t="s">
        <v>102</v>
      </c>
      <c r="BB7" s="24" t="s">
        <v>102</v>
      </c>
      <c r="BC7" s="24">
        <v>55.6</v>
      </c>
      <c r="BD7" s="24">
        <v>65.56</v>
      </c>
      <c r="BE7" s="24">
        <v>71.39</v>
      </c>
      <c r="BF7" s="24" t="s">
        <v>102</v>
      </c>
      <c r="BG7" s="24" t="s">
        <v>102</v>
      </c>
      <c r="BH7" s="24" t="s">
        <v>102</v>
      </c>
      <c r="BI7" s="24">
        <v>2000.18</v>
      </c>
      <c r="BJ7" s="24">
        <v>2106.33</v>
      </c>
      <c r="BK7" s="24" t="s">
        <v>102</v>
      </c>
      <c r="BL7" s="24" t="s">
        <v>102</v>
      </c>
      <c r="BM7" s="24" t="s">
        <v>102</v>
      </c>
      <c r="BN7" s="24">
        <v>789.08</v>
      </c>
      <c r="BO7" s="24">
        <v>765.48</v>
      </c>
      <c r="BP7" s="24">
        <v>669.12</v>
      </c>
      <c r="BQ7" s="24" t="s">
        <v>102</v>
      </c>
      <c r="BR7" s="24" t="s">
        <v>102</v>
      </c>
      <c r="BS7" s="24" t="s">
        <v>102</v>
      </c>
      <c r="BT7" s="24">
        <v>99.72</v>
      </c>
      <c r="BU7" s="24">
        <v>99.53</v>
      </c>
      <c r="BV7" s="24" t="s">
        <v>102</v>
      </c>
      <c r="BW7" s="24" t="s">
        <v>102</v>
      </c>
      <c r="BX7" s="24" t="s">
        <v>102</v>
      </c>
      <c r="BY7" s="24">
        <v>88.25</v>
      </c>
      <c r="BZ7" s="24">
        <v>87.8</v>
      </c>
      <c r="CA7" s="24">
        <v>99.73</v>
      </c>
      <c r="CB7" s="24" t="s">
        <v>102</v>
      </c>
      <c r="CC7" s="24" t="s">
        <v>102</v>
      </c>
      <c r="CD7" s="24" t="s">
        <v>102</v>
      </c>
      <c r="CE7" s="24">
        <v>162.94999999999999</v>
      </c>
      <c r="CF7" s="24">
        <v>164.41</v>
      </c>
      <c r="CG7" s="24" t="s">
        <v>102</v>
      </c>
      <c r="CH7" s="24" t="s">
        <v>102</v>
      </c>
      <c r="CI7" s="24" t="s">
        <v>102</v>
      </c>
      <c r="CJ7" s="24">
        <v>176.37</v>
      </c>
      <c r="CK7" s="24">
        <v>187.69</v>
      </c>
      <c r="CL7" s="24">
        <v>134.97999999999999</v>
      </c>
      <c r="CM7" s="24" t="s">
        <v>102</v>
      </c>
      <c r="CN7" s="24" t="s">
        <v>102</v>
      </c>
      <c r="CO7" s="24" t="s">
        <v>102</v>
      </c>
      <c r="CP7" s="24" t="s">
        <v>102</v>
      </c>
      <c r="CQ7" s="24" t="s">
        <v>102</v>
      </c>
      <c r="CR7" s="24" t="s">
        <v>102</v>
      </c>
      <c r="CS7" s="24" t="s">
        <v>102</v>
      </c>
      <c r="CT7" s="24" t="s">
        <v>102</v>
      </c>
      <c r="CU7" s="24">
        <v>56.72</v>
      </c>
      <c r="CV7" s="24">
        <v>55.78</v>
      </c>
      <c r="CW7" s="24">
        <v>59.99</v>
      </c>
      <c r="CX7" s="24" t="s">
        <v>102</v>
      </c>
      <c r="CY7" s="24" t="s">
        <v>102</v>
      </c>
      <c r="CZ7" s="24" t="s">
        <v>102</v>
      </c>
      <c r="DA7" s="24">
        <v>89.75</v>
      </c>
      <c r="DB7" s="24">
        <v>90.46</v>
      </c>
      <c r="DC7" s="24" t="s">
        <v>102</v>
      </c>
      <c r="DD7" s="24" t="s">
        <v>102</v>
      </c>
      <c r="DE7" s="24" t="s">
        <v>102</v>
      </c>
      <c r="DF7" s="24">
        <v>90.72</v>
      </c>
      <c r="DG7" s="24">
        <v>91.78</v>
      </c>
      <c r="DH7" s="24">
        <v>95.72</v>
      </c>
      <c r="DI7" s="24" t="s">
        <v>102</v>
      </c>
      <c r="DJ7" s="24" t="s">
        <v>102</v>
      </c>
      <c r="DK7" s="24" t="s">
        <v>102</v>
      </c>
      <c r="DL7" s="24">
        <v>3.79</v>
      </c>
      <c r="DM7" s="24">
        <v>7.71</v>
      </c>
      <c r="DN7" s="24" t="s">
        <v>102</v>
      </c>
      <c r="DO7" s="24" t="s">
        <v>102</v>
      </c>
      <c r="DP7" s="24" t="s">
        <v>102</v>
      </c>
      <c r="DQ7" s="24">
        <v>20.78</v>
      </c>
      <c r="DR7" s="24">
        <v>26.89</v>
      </c>
      <c r="DS7" s="24">
        <v>38.17</v>
      </c>
      <c r="DT7" s="24" t="s">
        <v>102</v>
      </c>
      <c r="DU7" s="24" t="s">
        <v>102</v>
      </c>
      <c r="DV7" s="24" t="s">
        <v>102</v>
      </c>
      <c r="DW7" s="24">
        <v>0</v>
      </c>
      <c r="DX7" s="24">
        <v>0</v>
      </c>
      <c r="DY7" s="24" t="s">
        <v>102</v>
      </c>
      <c r="DZ7" s="24" t="s">
        <v>102</v>
      </c>
      <c r="EA7" s="24" t="s">
        <v>102</v>
      </c>
      <c r="EB7" s="24">
        <v>1.34</v>
      </c>
      <c r="EC7" s="24">
        <v>0.75</v>
      </c>
      <c r="ED7" s="24">
        <v>6.54</v>
      </c>
      <c r="EE7" s="24" t="s">
        <v>102</v>
      </c>
      <c r="EF7" s="24" t="s">
        <v>102</v>
      </c>
      <c r="EG7" s="24" t="s">
        <v>102</v>
      </c>
      <c r="EH7" s="24">
        <v>0</v>
      </c>
      <c r="EI7" s="24">
        <v>0</v>
      </c>
      <c r="EJ7" s="24" t="s">
        <v>102</v>
      </c>
      <c r="EK7" s="24" t="s">
        <v>102</v>
      </c>
      <c r="EL7" s="24" t="s">
        <v>102</v>
      </c>
      <c r="EM7" s="24">
        <v>0.15</v>
      </c>
      <c r="EN7" s="24">
        <v>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2023-01-13T02:18:51Z</dcterms:modified>
</cp:coreProperties>
</file>