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令和４年度\富山県\富山県市町村支援課\【依頼】公営企業に係る経営比較分析表（令和３年度決算）の分析等について\２　作成及び起案\04氷見市\下水道（法適用）\"/>
    </mc:Choice>
  </mc:AlternateContent>
  <workbookProtection workbookAlgorithmName="SHA-512" workbookHashValue="7rfAxaioH0WSntjuJ//7mDxJSqyi+wnKUaYVKYDtQc5MeQwP7ztc0TJqnYhpkNohRU7c3SV030qPvgHvJEBN+Q==" workbookSaltValue="Q+Hs3Q8smMVkfZiTh/YSV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P10" i="4"/>
  <c r="B10" i="4"/>
  <c r="AT8" i="4"/>
  <c r="W8" i="4"/>
  <c r="P8" i="4"/>
  <c r="B6" i="4"/>
</calcChain>
</file>

<file path=xl/sharedStrings.xml><?xml version="1.0" encoding="utf-8"?>
<sst xmlns="http://schemas.openxmlformats.org/spreadsheetml/2006/main" count="299" uniqueCount="117">
  <si>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</si>
  <si>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</si>
  <si>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</si>
  <si>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</si>
  <si>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</si>
  <si>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</si>
  <si>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</si>
  <si>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</si>
  <si>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</si>
  <si>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</si>
  <si>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</si>
  <si>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</si>
  <si>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</si>
  <si>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</si>
  <si>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</si>
  <si>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</si>
  <si>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</si>
  <si>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</si>
  <si>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</si>
  <si>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</si>
  <si>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</si>
  <si>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</si>
  <si>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</si>
  <si>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</si>
  <si>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</si>
  <si>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</si>
  <si>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</si>
  <si>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</si>
  <si>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</si>
  <si>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</si>
  <si>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</si>
  <si>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</si>
  <si>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</si>
  <si>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</si>
  <si>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</si>
  <si>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</si>
  <si>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</si>
  <si>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</si>
  <si>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</si>
  <si>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</si>
  <si>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</si>
  <si>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</si>
  <si>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</si>
  <si>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</si>
  <si>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</si>
  <si>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</si>
  <si>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</si>
  <si>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</si>
  <si>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</si>
  <si>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</si>
  <si>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</si>
  <si>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</si>
  <si>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</si>
  <si>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</si>
  <si>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</si>
  <si>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</si>
  <si>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</si>
  <si>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</si>
  <si>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</si>
  <si>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</si>
  <si>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</si>
  <si>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</si>
  <si>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</si>
  <si>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</si>
  <si>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</si>
  <si>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</si>
  <si>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</si>
  <si>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</si>
  <si>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</si>
  <si>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</si>
  <si>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</si>
  <si>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</si>
  <si>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</si>
  <si>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</si>
  <si>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</si>
  <si>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</si>
  <si>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</si>
  <si>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</si>
  <si>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</si>
  <si>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</si>
  <si>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</si>
  <si>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</si>
  <si>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</si>
  <si>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</si>
  <si>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</si>
  <si>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</si>
  <si>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</si>
  <si>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</si>
  <si>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</si>
  <si>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</si>
  <si>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</si>
  <si>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</si>
  <si>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</si>
  <si>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</si>
  <si>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</si>
  <si>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</si>
  <si>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</si>
  <si>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</si>
  <si>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</si>
  <si>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</si>
  <si>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</si>
  <si>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</si>
  <si>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</si>
  <si>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</si>
  <si>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</si>
  <si>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</si>
  <si>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</si>
  <si>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</si>
  <si>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</si>
  <si>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</si>
  <si>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</si>
  <si>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</si>
  <si>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</si>
  <si>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</si>
  <si>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が１００％を超えているものの、この結果は一般会計からの繰入金に依存するところが大きい。企業債元金償還額が大きく、流動比率は、依然として全国・類似団体平均を下回っている。人口減少等による使用料収入の減少や、電気料高騰による動力費の増、施設の老朽化に伴う更新費用の増など、経営環境は厳しさを増している。
　このような状況の中、経営状況や財政状況を把握し、適正な料金水準の検討等を行い、一般会計からの繰入金に依存しない安定的な経営基盤の確立に向けた取り組みを進める必要がある。
　平成２９年３月に策定した経営戦略については、現在、見直しを進めている。</t>
    <rPh sb="163" eb="165">
      <t>ジョウキョウ</t>
    </rPh>
    <rPh sb="166" eb="167">
      <t>ナカ</t>
    </rPh>
    <phoneticPr fontId="4"/>
  </si>
  <si>
    <t>　経常収支比率は１００％を超えており、累積欠損金も発生していない。しかしながら、この結果は一般会計からの繰入金に依存するところが大きい。経営の健全性の確保のためには、水洗化率の向上等による収益の確保や、一層の経費の縮減に取り組む必要がある。
　流動比率は使用料収入に対して企業債元金償還額が大きく、全国・類似団体平均と比較して、依然として大きく下回っている。企業債残高対事業規模比率については、新たな施設や管渠の整備がほぼ終了していることから減少傾向にある。使用料収入が減少傾向にあることや、施設の更新等に係る費用が今後さらに見込まれることを考慮して、引き続き、計画的な施設更新を実施していく必要がある。
　施設利用率の当該値は計上されていないが、漁業集落排水事業には単独の処理場がなく、公共下水道へ接続しているためである。</t>
    <rPh sb="56" eb="58">
      <t>イゾン</t>
    </rPh>
    <rPh sb="310" eb="312">
      <t>トウガイ</t>
    </rPh>
    <rPh sb="312" eb="313">
      <t>アタイ</t>
    </rPh>
    <rPh sb="314" eb="316">
      <t>ケイジョウ</t>
    </rPh>
    <rPh sb="324" eb="326">
      <t>ギョギョウ</t>
    </rPh>
    <rPh sb="326" eb="328">
      <t>シュウラク</t>
    </rPh>
    <rPh sb="328" eb="330">
      <t>ハイスイ</t>
    </rPh>
    <rPh sb="330" eb="332">
      <t>ジギョウ</t>
    </rPh>
    <rPh sb="334" eb="336">
      <t>タンドク</t>
    </rPh>
    <rPh sb="337" eb="340">
      <t>ショリジョウ</t>
    </rPh>
    <rPh sb="344" eb="346">
      <t>コウキョウ</t>
    </rPh>
    <rPh sb="346" eb="349">
      <t>ゲスイドウ</t>
    </rPh>
    <rPh sb="350" eb="352">
      <t>セツゾク</t>
    </rPh>
    <phoneticPr fontId="4"/>
  </si>
  <si>
    <t>　法適用後、２回目の決算のため、有形固定資産減価償却率は低い状況であるが、平成９年に供用開始した施設は老朽化が始まっている。法定耐用年数を超えた管渠はなく、現在のところ老朽管更新は実施していない。
　計画的な修繕や改築を実施するため、現在はストックマネジメント計画に基づいた点検・調査に取り組んでいる。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</si>
</sst>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864-4965-B7F8-A5284D2E3F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c:v>
                </c:pt>
                <c:pt idx="4">
                  <c:v>0.01</c:v>
                </c:pt>
              </c:numCache>
            </c:numRef>
          </c:val>
          <c:smooth val="0"/>
          <c:extLst>
            <c:ext xmlns:c16="http://schemas.microsoft.com/office/drawing/2014/chart" uri="{C3380CC4-5D6E-409C-BE32-E72D297353CC}">
              <c16:uniqueId val="{00000001-F864-4965-B7F8-A5284D2E3F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02-4FEE-8C17-413ADA651B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30.19</c:v>
                </c:pt>
                <c:pt idx="4">
                  <c:v>28.77</c:v>
                </c:pt>
              </c:numCache>
            </c:numRef>
          </c:val>
          <c:smooth val="0"/>
          <c:extLst>
            <c:ext xmlns:c16="http://schemas.microsoft.com/office/drawing/2014/chart" uri="{C3380CC4-5D6E-409C-BE32-E72D297353CC}">
              <c16:uniqueId val="{00000001-7202-4FEE-8C17-413ADA651B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89.46</c:v>
                </c:pt>
                <c:pt idx="4">
                  <c:v>90.51</c:v>
                </c:pt>
              </c:numCache>
            </c:numRef>
          </c:val>
          <c:extLst>
            <c:ext xmlns:c16="http://schemas.microsoft.com/office/drawing/2014/chart" uri="{C3380CC4-5D6E-409C-BE32-E72D297353CC}">
              <c16:uniqueId val="{00000000-EDB7-4D5A-AD67-049D293BA6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79.09</c:v>
                </c:pt>
                <c:pt idx="4">
                  <c:v>78.900000000000006</c:v>
                </c:pt>
              </c:numCache>
            </c:numRef>
          </c:val>
          <c:smooth val="0"/>
          <c:extLst>
            <c:ext xmlns:c16="http://schemas.microsoft.com/office/drawing/2014/chart" uri="{C3380CC4-5D6E-409C-BE32-E72D297353CC}">
              <c16:uniqueId val="{00000001-EDB7-4D5A-AD67-049D293BA6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101.42</c:v>
                </c:pt>
                <c:pt idx="4">
                  <c:v>100.15</c:v>
                </c:pt>
              </c:numCache>
            </c:numRef>
          </c:val>
          <c:extLst>
            <c:ext xmlns:c16="http://schemas.microsoft.com/office/drawing/2014/chart" uri="{C3380CC4-5D6E-409C-BE32-E72D297353CC}">
              <c16:uniqueId val="{00000000-C635-4521-948B-45C590ADB4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101.18</c:v>
                </c:pt>
                <c:pt idx="4">
                  <c:v>99.89</c:v>
                </c:pt>
              </c:numCache>
            </c:numRef>
          </c:val>
          <c:smooth val="0"/>
          <c:extLst>
            <c:ext xmlns:c16="http://schemas.microsoft.com/office/drawing/2014/chart" uri="{C3380CC4-5D6E-409C-BE32-E72D297353CC}">
              <c16:uniqueId val="{00000001-C635-4521-948B-45C590ADB4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3.46</c:v>
                </c:pt>
                <c:pt idx="4">
                  <c:v>6.91</c:v>
                </c:pt>
              </c:numCache>
            </c:numRef>
          </c:val>
          <c:extLst>
            <c:ext xmlns:c16="http://schemas.microsoft.com/office/drawing/2014/chart" uri="{C3380CC4-5D6E-409C-BE32-E72D297353CC}">
              <c16:uniqueId val="{00000000-427F-4F16-AF39-706283ED2C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20.14</c:v>
                </c:pt>
                <c:pt idx="4">
                  <c:v>23.17</c:v>
                </c:pt>
              </c:numCache>
            </c:numRef>
          </c:val>
          <c:smooth val="0"/>
          <c:extLst>
            <c:ext xmlns:c16="http://schemas.microsoft.com/office/drawing/2014/chart" uri="{C3380CC4-5D6E-409C-BE32-E72D297353CC}">
              <c16:uniqueId val="{00000001-427F-4F16-AF39-706283ED2C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63B-48B2-B1B5-7395B6891C9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63B-48B2-B1B5-7395B6891C9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9F1-421A-BAE6-F72EB3A0C1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140.63</c:v>
                </c:pt>
                <c:pt idx="4">
                  <c:v>163.84</c:v>
                </c:pt>
              </c:numCache>
            </c:numRef>
          </c:val>
          <c:smooth val="0"/>
          <c:extLst>
            <c:ext xmlns:c16="http://schemas.microsoft.com/office/drawing/2014/chart" uri="{C3380CC4-5D6E-409C-BE32-E72D297353CC}">
              <c16:uniqueId val="{00000001-A9F1-421A-BAE6-F72EB3A0C1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16.690000000000001</c:v>
                </c:pt>
                <c:pt idx="4">
                  <c:v>9.42</c:v>
                </c:pt>
              </c:numCache>
            </c:numRef>
          </c:val>
          <c:extLst>
            <c:ext xmlns:c16="http://schemas.microsoft.com/office/drawing/2014/chart" uri="{C3380CC4-5D6E-409C-BE32-E72D297353CC}">
              <c16:uniqueId val="{00000000-4831-427C-A219-635F6D3140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56.53</c:v>
                </c:pt>
                <c:pt idx="4">
                  <c:v>59.66</c:v>
                </c:pt>
              </c:numCache>
            </c:numRef>
          </c:val>
          <c:smooth val="0"/>
          <c:extLst>
            <c:ext xmlns:c16="http://schemas.microsoft.com/office/drawing/2014/chart" uri="{C3380CC4-5D6E-409C-BE32-E72D297353CC}">
              <c16:uniqueId val="{00000001-4831-427C-A219-635F6D3140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505.58</c:v>
                </c:pt>
                <c:pt idx="4">
                  <c:v>418.28</c:v>
                </c:pt>
              </c:numCache>
            </c:numRef>
          </c:val>
          <c:extLst>
            <c:ext xmlns:c16="http://schemas.microsoft.com/office/drawing/2014/chart" uri="{C3380CC4-5D6E-409C-BE32-E72D297353CC}">
              <c16:uniqueId val="{00000000-D7CD-412D-A8CF-46222B4BFF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1095.52</c:v>
                </c:pt>
                <c:pt idx="4">
                  <c:v>1056.55</c:v>
                </c:pt>
              </c:numCache>
            </c:numRef>
          </c:val>
          <c:smooth val="0"/>
          <c:extLst>
            <c:ext xmlns:c16="http://schemas.microsoft.com/office/drawing/2014/chart" uri="{C3380CC4-5D6E-409C-BE32-E72D297353CC}">
              <c16:uniqueId val="{00000001-D7CD-412D-A8CF-46222B4BFF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100.91</c:v>
                </c:pt>
                <c:pt idx="4">
                  <c:v>97.84</c:v>
                </c:pt>
              </c:numCache>
            </c:numRef>
          </c:val>
          <c:extLst>
            <c:ext xmlns:c16="http://schemas.microsoft.com/office/drawing/2014/chart" uri="{C3380CC4-5D6E-409C-BE32-E72D297353CC}">
              <c16:uniqueId val="{00000000-280C-4022-9DDD-84FECE5C7E9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39.64</c:v>
                </c:pt>
                <c:pt idx="4">
                  <c:v>40</c:v>
                </c:pt>
              </c:numCache>
            </c:numRef>
          </c:val>
          <c:smooth val="0"/>
          <c:extLst>
            <c:ext xmlns:c16="http://schemas.microsoft.com/office/drawing/2014/chart" uri="{C3380CC4-5D6E-409C-BE32-E72D297353CC}">
              <c16:uniqueId val="{00000001-280C-4022-9DDD-84FECE5C7E9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152.51</c:v>
                </c:pt>
                <c:pt idx="4">
                  <c:v>158.71</c:v>
                </c:pt>
              </c:numCache>
            </c:numRef>
          </c:val>
          <c:extLst>
            <c:ext xmlns:c16="http://schemas.microsoft.com/office/drawing/2014/chart" uri="{C3380CC4-5D6E-409C-BE32-E72D297353CC}">
              <c16:uniqueId val="{00000000-311B-4392-B3EA-F35A86E478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449.72</c:v>
                </c:pt>
                <c:pt idx="4">
                  <c:v>437.27</c:v>
                </c:pt>
              </c:numCache>
            </c:numRef>
          </c:val>
          <c:smooth val="0"/>
          <c:extLst>
            <c:ext xmlns:c16="http://schemas.microsoft.com/office/drawing/2014/chart" uri="{C3380CC4-5D6E-409C-BE32-E72D297353CC}">
              <c16:uniqueId val="{00000001-311B-4392-B3EA-F35A86E478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6"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富山県　氷見市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H2</v>
      </c>
      <c r="X8" s="40"/>
      <c r="Y8" s="40"/>
      <c r="Z8" s="40"/>
      <c r="AA8" s="40"/>
      <c r="AB8" s="40"/>
      <c r="AC8" s="40"/>
      <c r="AD8" s="41" t="str">
        <f>データ!$M$6</f>
        <v>非設置</v>
      </c>
      <c r="AE8" s="41"/>
      <c r="AF8" s="41"/>
      <c r="AG8" s="41"/>
      <c r="AH8" s="41"/>
      <c r="AI8" s="41"/>
      <c r="AJ8" s="41"/>
      <c r="AK8" s="3"/>
      <c r="AL8" s="42">
        <f>データ!S6</f>
        <v>44906</v>
      </c>
      <c r="AM8" s="42"/>
      <c r="AN8" s="42"/>
      <c r="AO8" s="42"/>
      <c r="AP8" s="42"/>
      <c r="AQ8" s="42"/>
      <c r="AR8" s="42"/>
      <c r="AS8" s="42"/>
      <c r="AT8" s="35">
        <f>データ!T6</f>
        <v>230.54</v>
      </c>
      <c r="AU8" s="35"/>
      <c r="AV8" s="35"/>
      <c r="AW8" s="35"/>
      <c r="AX8" s="35"/>
      <c r="AY8" s="35"/>
      <c r="AZ8" s="35"/>
      <c r="BA8" s="35"/>
      <c r="BB8" s="35">
        <f>データ!U6</f>
        <v>194.79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68.48</v>
      </c>
      <c r="J10" s="35"/>
      <c r="K10" s="35"/>
      <c r="L10" s="35"/>
      <c r="M10" s="35"/>
      <c r="N10" s="35"/>
      <c r="O10" s="35"/>
      <c r="P10" s="35">
        <f>データ!P6</f>
        <v>3.05</v>
      </c>
      <c r="Q10" s="35"/>
      <c r="R10" s="35"/>
      <c r="S10" s="35"/>
      <c r="T10" s="35"/>
      <c r="U10" s="35"/>
      <c r="V10" s="35"/>
      <c r="W10" s="35">
        <f>データ!Q6</f>
        <v>88.73</v>
      </c>
      <c r="X10" s="35"/>
      <c r="Y10" s="35"/>
      <c r="Z10" s="35"/>
      <c r="AA10" s="35"/>
      <c r="AB10" s="35"/>
      <c r="AC10" s="35"/>
      <c r="AD10" s="42">
        <f>データ!R6</f>
        <v>3185</v>
      </c>
      <c r="AE10" s="42"/>
      <c r="AF10" s="42"/>
      <c r="AG10" s="42"/>
      <c r="AH10" s="42"/>
      <c r="AI10" s="42"/>
      <c r="AJ10" s="42"/>
      <c r="AK10" s="2"/>
      <c r="AL10" s="42">
        <f>データ!V6</f>
        <v>1360</v>
      </c>
      <c r="AM10" s="42"/>
      <c r="AN10" s="42"/>
      <c r="AO10" s="42"/>
      <c r="AP10" s="42"/>
      <c r="AQ10" s="42"/>
      <c r="AR10" s="42"/>
      <c r="AS10" s="42"/>
      <c r="AT10" s="35">
        <f>データ!W6</f>
        <v>0.43</v>
      </c>
      <c r="AU10" s="35"/>
      <c r="AV10" s="35"/>
      <c r="AW10" s="35"/>
      <c r="AX10" s="35"/>
      <c r="AY10" s="35"/>
      <c r="AZ10" s="35"/>
      <c r="BA10" s="35"/>
      <c r="BB10" s="35">
        <f>データ!X6</f>
        <v>3162.79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116</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JwLWrhrm8Jiusqs6+nSjwo8kBGn89lYKTlc6Pvg4HM+nMgGKJv245zUKq57JpoPrE85g1Ca8LFg8NDdeNZEVow==" saltValue="NCvoaW1E30bWmOGmp/5K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162051</v>
      </c>
      <c r="D6" s="19">
        <f t="shared" si="3"/>
        <v>46</v>
      </c>
      <c r="E6" s="19">
        <f t="shared" si="3"/>
        <v>17</v>
      </c>
      <c r="F6" s="19">
        <f t="shared" si="3"/>
        <v>6</v>
      </c>
      <c r="G6" s="19">
        <f t="shared" si="3"/>
        <v>0</v>
      </c>
      <c r="H6" s="19" t="str">
        <f t="shared" si="3"/>
        <v>富山県　氷見市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68.48</v>
      </c>
      <c r="P6" s="20">
        <f t="shared" si="3"/>
        <v>3.05</v>
      </c>
      <c r="Q6" s="20">
        <f t="shared" si="3"/>
        <v>88.73</v>
      </c>
      <c r="R6" s="20">
        <f t="shared" si="3"/>
        <v>3185</v>
      </c>
      <c r="S6" s="20">
        <f t="shared" si="3"/>
        <v>44906</v>
      </c>
      <c r="T6" s="20">
        <f t="shared" si="3"/>
        <v>230.54</v>
      </c>
      <c r="U6" s="20">
        <f t="shared" si="3"/>
        <v>194.79</v>
      </c>
      <c r="V6" s="20">
        <f t="shared" si="3"/>
        <v>1360</v>
      </c>
      <c r="W6" s="20">
        <f t="shared" si="3"/>
        <v>0.43</v>
      </c>
      <c r="X6" s="20">
        <f t="shared" si="3"/>
        <v>3162.79</v>
      </c>
      <c r="Y6" s="21" t="str">
        <f>IF(Y7="",NA(),Y7)</f>
        <v>-</v>
      </c>
      <c r="Z6" s="21" t="str">
        <f t="shared" ref="Z6:AH6" si="4">IF(Z7="",NA(),Z7)</f>
        <v>-</v>
      </c>
      <c r="AA6" s="21" t="str">
        <f t="shared" si="4"/>
        <v>-</v>
      </c>
      <c r="AB6" s="21">
        <f t="shared" si="4"/>
        <v>101.42</v>
      </c>
      <c r="AC6" s="21">
        <f t="shared" si="4"/>
        <v>100.15</v>
      </c>
      <c r="AD6" s="21" t="str">
        <f t="shared" si="4"/>
        <v>-</v>
      </c>
      <c r="AE6" s="21" t="str">
        <f t="shared" si="4"/>
        <v>-</v>
      </c>
      <c r="AF6" s="21" t="str">
        <f t="shared" si="4"/>
        <v>-</v>
      </c>
      <c r="AG6" s="21">
        <f t="shared" si="4"/>
        <v>101.18</v>
      </c>
      <c r="AH6" s="21">
        <f t="shared" si="4"/>
        <v>99.89</v>
      </c>
      <c r="AI6" s="20" t="str">
        <f>IF(AI7="","",IF(AI7="-","【-】","【"&amp;SUBSTITUTE(TEXT(AI7,"#,##0.00"),"-","△")&amp;"】"))</f>
        <v>【98.64】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140.63</v>
      </c>
      <c r="AS6" s="21">
        <f t="shared" si="5"/>
        <v>163.84</v>
      </c>
      <c r="AT6" s="20" t="str">
        <f>IF(AT7="","",IF(AT7="-","【-】","【"&amp;SUBSTITUTE(TEXT(AT7,"#,##0.00"),"-","△")&amp;"】"))</f>
        <v>【102.08】</v>
      </c>
      <c r="AU6" s="21" t="str">
        <f>IF(AU7="",NA(),AU7)</f>
        <v>-</v>
      </c>
      <c r="AV6" s="21" t="str">
        <f t="shared" ref="AV6:BD6" si="6">IF(AV7="",NA(),AV7)</f>
        <v>-</v>
      </c>
      <c r="AW6" s="21" t="str">
        <f t="shared" si="6"/>
        <v>-</v>
      </c>
      <c r="AX6" s="21">
        <f t="shared" si="6"/>
        <v>16.690000000000001</v>
      </c>
      <c r="AY6" s="21">
        <f t="shared" si="6"/>
        <v>9.42</v>
      </c>
      <c r="AZ6" s="21" t="str">
        <f t="shared" si="6"/>
        <v>-</v>
      </c>
      <c r="BA6" s="21" t="str">
        <f t="shared" si="6"/>
        <v>-</v>
      </c>
      <c r="BB6" s="21" t="str">
        <f t="shared" si="6"/>
        <v>-</v>
      </c>
      <c r="BC6" s="21">
        <f t="shared" si="6"/>
        <v>56.53</v>
      </c>
      <c r="BD6" s="21">
        <f t="shared" si="6"/>
        <v>59.66</v>
      </c>
      <c r="BE6" s="20" t="str">
        <f>IF(BE7="","",IF(BE7="-","【-】","【"&amp;SUBSTITUTE(TEXT(BE7,"#,##0.00"),"-","△")&amp;"】"))</f>
        <v>【61.46】</v>
      </c>
      <c r="BF6" s="21" t="str">
        <f>IF(BF7="",NA(),BF7)</f>
        <v>-</v>
      </c>
      <c r="BG6" s="21" t="str">
        <f t="shared" ref="BG6:BO6" si="7">IF(BG7="",NA(),BG7)</f>
        <v>-</v>
      </c>
      <c r="BH6" s="21" t="str">
        <f t="shared" si="7"/>
        <v>-</v>
      </c>
      <c r="BI6" s="21">
        <f t="shared" si="7"/>
        <v>505.58</v>
      </c>
      <c r="BJ6" s="21">
        <f t="shared" si="7"/>
        <v>418.28</v>
      </c>
      <c r="BK6" s="21" t="str">
        <f t="shared" si="7"/>
        <v>-</v>
      </c>
      <c r="BL6" s="21" t="str">
        <f t="shared" si="7"/>
        <v>-</v>
      </c>
      <c r="BM6" s="21" t="str">
        <f t="shared" si="7"/>
        <v>-</v>
      </c>
      <c r="BN6" s="21">
        <f t="shared" si="7"/>
        <v>1095.52</v>
      </c>
      <c r="BO6" s="21">
        <f t="shared" si="7"/>
        <v>1056.55</v>
      </c>
      <c r="BP6" s="20" t="str">
        <f>IF(BP7="","",IF(BP7="-","【-】","【"&amp;SUBSTITUTE(TEXT(BP7,"#,##0.00"),"-","△")&amp;"】"))</f>
        <v>【974.72】</v>
      </c>
      <c r="BQ6" s="21" t="str">
        <f>IF(BQ7="",NA(),BQ7)</f>
        <v>-</v>
      </c>
      <c r="BR6" s="21" t="str">
        <f t="shared" ref="BR6:BZ6" si="8">IF(BR7="",NA(),BR7)</f>
        <v>-</v>
      </c>
      <c r="BS6" s="21" t="str">
        <f t="shared" si="8"/>
        <v>-</v>
      </c>
      <c r="BT6" s="21">
        <f t="shared" si="8"/>
        <v>100.91</v>
      </c>
      <c r="BU6" s="21">
        <f t="shared" si="8"/>
        <v>97.84</v>
      </c>
      <c r="BV6" s="21" t="str">
        <f t="shared" si="8"/>
        <v>-</v>
      </c>
      <c r="BW6" s="21" t="str">
        <f t="shared" si="8"/>
        <v>-</v>
      </c>
      <c r="BX6" s="21" t="str">
        <f t="shared" si="8"/>
        <v>-</v>
      </c>
      <c r="BY6" s="21">
        <f t="shared" si="8"/>
        <v>39.64</v>
      </c>
      <c r="BZ6" s="21">
        <f t="shared" si="8"/>
        <v>40</v>
      </c>
      <c r="CA6" s="20" t="str">
        <f>IF(CA7="","",IF(CA7="-","【-】","【"&amp;SUBSTITUTE(TEXT(CA7,"#,##0.00"),"-","△")&amp;"】"))</f>
        <v>【44.22】</v>
      </c>
      <c r="CB6" s="21" t="str">
        <f>IF(CB7="",NA(),CB7)</f>
        <v>-</v>
      </c>
      <c r="CC6" s="21" t="str">
        <f t="shared" ref="CC6:CK6" si="9">IF(CC7="",NA(),CC7)</f>
        <v>-</v>
      </c>
      <c r="CD6" s="21" t="str">
        <f t="shared" si="9"/>
        <v>-</v>
      </c>
      <c r="CE6" s="21">
        <f t="shared" si="9"/>
        <v>152.51</v>
      </c>
      <c r="CF6" s="21">
        <f t="shared" si="9"/>
        <v>158.71</v>
      </c>
      <c r="CG6" s="21" t="str">
        <f t="shared" si="9"/>
        <v>-</v>
      </c>
      <c r="CH6" s="21" t="str">
        <f t="shared" si="9"/>
        <v>-</v>
      </c>
      <c r="CI6" s="21" t="str">
        <f t="shared" si="9"/>
        <v>-</v>
      </c>
      <c r="CJ6" s="21">
        <f t="shared" si="9"/>
        <v>449.72</v>
      </c>
      <c r="CK6" s="21">
        <f t="shared" si="9"/>
        <v>437.27</v>
      </c>
      <c r="CL6" s="20" t="str">
        <f>IF(CL7="","",IF(CL7="-","【-】","【"&amp;SUBSTITUTE(TEXT(CL7,"#,##0.00"),"-","△")&amp;"】"))</f>
        <v>【392.85】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30.19</v>
      </c>
      <c r="CV6" s="21">
        <f t="shared" si="10"/>
        <v>28.77</v>
      </c>
      <c r="CW6" s="20" t="str">
        <f>IF(CW7="","",IF(CW7="-","【-】","【"&amp;SUBSTITUTE(TEXT(CW7,"#,##0.00"),"-","△")&amp;"】"))</f>
        <v>【32.23】</v>
      </c>
      <c r="CX6" s="21" t="str">
        <f>IF(CX7="",NA(),CX7)</f>
        <v>-</v>
      </c>
      <c r="CY6" s="21" t="str">
        <f t="shared" ref="CY6:DG6" si="11">IF(CY7="",NA(),CY7)</f>
        <v>-</v>
      </c>
      <c r="CZ6" s="21" t="str">
        <f t="shared" si="11"/>
        <v>-</v>
      </c>
      <c r="DA6" s="21">
        <f t="shared" si="11"/>
        <v>89.46</v>
      </c>
      <c r="DB6" s="21">
        <f t="shared" si="11"/>
        <v>90.51</v>
      </c>
      <c r="DC6" s="21" t="str">
        <f t="shared" si="11"/>
        <v>-</v>
      </c>
      <c r="DD6" s="21" t="str">
        <f t="shared" si="11"/>
        <v>-</v>
      </c>
      <c r="DE6" s="21" t="str">
        <f t="shared" si="11"/>
        <v>-</v>
      </c>
      <c r="DF6" s="21">
        <f t="shared" si="11"/>
        <v>79.09</v>
      </c>
      <c r="DG6" s="21">
        <f t="shared" si="11"/>
        <v>78.900000000000006</v>
      </c>
      <c r="DH6" s="20" t="str">
        <f>IF(DH7="","",IF(DH7="-","【-】","【"&amp;SUBSTITUTE(TEXT(DH7,"#,##0.00"),"-","△")&amp;"】"))</f>
        <v>【80.63】</v>
      </c>
      <c r="DI6" s="21" t="str">
        <f>IF(DI7="",NA(),DI7)</f>
        <v>-</v>
      </c>
      <c r="DJ6" s="21" t="str">
        <f t="shared" ref="DJ6:DR6" si="12">IF(DJ7="",NA(),DJ7)</f>
        <v>-</v>
      </c>
      <c r="DK6" s="21" t="str">
        <f t="shared" si="12"/>
        <v>-</v>
      </c>
      <c r="DL6" s="21">
        <f t="shared" si="12"/>
        <v>3.46</v>
      </c>
      <c r="DM6" s="21">
        <f t="shared" si="12"/>
        <v>6.91</v>
      </c>
      <c r="DN6" s="21" t="str">
        <f t="shared" si="12"/>
        <v>-</v>
      </c>
      <c r="DO6" s="21" t="str">
        <f t="shared" si="12"/>
        <v>-</v>
      </c>
      <c r="DP6" s="21" t="str">
        <f t="shared" si="12"/>
        <v>-</v>
      </c>
      <c r="DQ6" s="21">
        <f t="shared" si="12"/>
        <v>20.14</v>
      </c>
      <c r="DR6" s="21">
        <f t="shared" si="12"/>
        <v>23.17</v>
      </c>
      <c r="DS6" s="20" t="str">
        <f>IF(DS7="","",IF(DS7="-","【-】","【"&amp;SUBSTITUTE(TEXT(DS7,"#,##0.00"),"-","△")&amp;"】"))</f>
        <v>【26.28】</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v>
      </c>
      <c r="EN6" s="21">
        <f t="shared" si="14"/>
        <v>0.01</v>
      </c>
      <c r="EO6" s="20" t="str">
        <f>IF(EO7="","",IF(EO7="-","【-】","【"&amp;SUBSTITUTE(TEXT(EO7,"#,##0.00"),"-","△")&amp;"】"))</f>
        <v>【0.01】</v>
      </c>
    </row>
    <row r="7" spans="1:148" s="22" customFormat="1" x14ac:dyDescent="0.15">
      <c r="A7" s="14"/>
      <c r="B7" s="23">
        <v>2021</v>
      </c>
      <c r="C7" s="23">
        <v>162051</v>
      </c>
      <c r="D7" s="23">
        <v>46</v>
      </c>
      <c r="E7" s="23">
        <v>17</v>
      </c>
      <c r="F7" s="23">
        <v>6</v>
      </c>
      <c r="G7" s="23">
        <v>0</v>
      </c>
      <c r="H7" s="23" t="s">
        <v>96</v>
      </c>
      <c r="I7" s="23" t="s">
        <v>97</v>
      </c>
      <c r="J7" s="23" t="s">
        <v>98</v>
      </c>
      <c r="K7" s="23" t="s">
        <v>99</v>
      </c>
      <c r="L7" s="23" t="s">
        <v>100</v>
      </c>
      <c r="M7" s="23" t="s">
        <v>101</v>
      </c>
      <c r="N7" s="24" t="s">
        <v>102</v>
      </c>
      <c r="O7" s="24">
        <v>68.48</v>
      </c>
      <c r="P7" s="24">
        <v>3.05</v>
      </c>
      <c r="Q7" s="24">
        <v>88.73</v>
      </c>
      <c r="R7" s="24">
        <v>3185</v>
      </c>
      <c r="S7" s="24">
        <v>44906</v>
      </c>
      <c r="T7" s="24">
        <v>230.54</v>
      </c>
      <c r="U7" s="24">
        <v>194.79</v>
      </c>
      <c r="V7" s="24">
        <v>1360</v>
      </c>
      <c r="W7" s="24">
        <v>0.43</v>
      </c>
      <c r="X7" s="24">
        <v>3162.79</v>
      </c>
      <c r="Y7" s="24" t="s">
        <v>102</v>
      </c>
      <c r="Z7" s="24" t="s">
        <v>102</v>
      </c>
      <c r="AA7" s="24" t="s">
        <v>102</v>
      </c>
      <c r="AB7" s="24">
        <v>101.42</v>
      </c>
      <c r="AC7" s="24">
        <v>100.15</v>
      </c>
      <c r="AD7" s="24" t="s">
        <v>102</v>
      </c>
      <c r="AE7" s="24" t="s">
        <v>102</v>
      </c>
      <c r="AF7" s="24" t="s">
        <v>102</v>
      </c>
      <c r="AG7" s="24">
        <v>101.18</v>
      </c>
      <c r="AH7" s="24">
        <v>99.89</v>
      </c>
      <c r="AI7" s="24">
        <v>98.64</v>
      </c>
      <c r="AJ7" s="24" t="s">
        <v>102</v>
      </c>
      <c r="AK7" s="24" t="s">
        <v>102</v>
      </c>
      <c r="AL7" s="24" t="s">
        <v>102</v>
      </c>
      <c r="AM7" s="24">
        <v>0</v>
      </c>
      <c r="AN7" s="24">
        <v>0</v>
      </c>
      <c r="AO7" s="24" t="s">
        <v>102</v>
      </c>
      <c r="AP7" s="24" t="s">
        <v>102</v>
      </c>
      <c r="AQ7" s="24" t="s">
        <v>102</v>
      </c>
      <c r="AR7" s="24">
        <v>140.63</v>
      </c>
      <c r="AS7" s="24">
        <v>163.84</v>
      </c>
      <c r="AT7" s="24">
        <v>102.08</v>
      </c>
      <c r="AU7" s="24" t="s">
        <v>102</v>
      </c>
      <c r="AV7" s="24" t="s">
        <v>102</v>
      </c>
      <c r="AW7" s="24" t="s">
        <v>102</v>
      </c>
      <c r="AX7" s="24">
        <v>16.690000000000001</v>
      </c>
      <c r="AY7" s="24">
        <v>9.42</v>
      </c>
      <c r="AZ7" s="24" t="s">
        <v>102</v>
      </c>
      <c r="BA7" s="24" t="s">
        <v>102</v>
      </c>
      <c r="BB7" s="24" t="s">
        <v>102</v>
      </c>
      <c r="BC7" s="24">
        <v>56.53</v>
      </c>
      <c r="BD7" s="24">
        <v>59.66</v>
      </c>
      <c r="BE7" s="24">
        <v>61.46</v>
      </c>
      <c r="BF7" s="24" t="s">
        <v>102</v>
      </c>
      <c r="BG7" s="24" t="s">
        <v>102</v>
      </c>
      <c r="BH7" s="24" t="s">
        <v>102</v>
      </c>
      <c r="BI7" s="24">
        <v>505.58</v>
      </c>
      <c r="BJ7" s="24">
        <v>418.28</v>
      </c>
      <c r="BK7" s="24" t="s">
        <v>102</v>
      </c>
      <c r="BL7" s="24" t="s">
        <v>102</v>
      </c>
      <c r="BM7" s="24" t="s">
        <v>102</v>
      </c>
      <c r="BN7" s="24">
        <v>1095.52</v>
      </c>
      <c r="BO7" s="24">
        <v>1056.55</v>
      </c>
      <c r="BP7" s="24">
        <v>974.72</v>
      </c>
      <c r="BQ7" s="24" t="s">
        <v>102</v>
      </c>
      <c r="BR7" s="24" t="s">
        <v>102</v>
      </c>
      <c r="BS7" s="24" t="s">
        <v>102</v>
      </c>
      <c r="BT7" s="24">
        <v>100.91</v>
      </c>
      <c r="BU7" s="24">
        <v>97.84</v>
      </c>
      <c r="BV7" s="24" t="s">
        <v>102</v>
      </c>
      <c r="BW7" s="24" t="s">
        <v>102</v>
      </c>
      <c r="BX7" s="24" t="s">
        <v>102</v>
      </c>
      <c r="BY7" s="24">
        <v>39.64</v>
      </c>
      <c r="BZ7" s="24">
        <v>40</v>
      </c>
      <c r="CA7" s="24">
        <v>44.22</v>
      </c>
      <c r="CB7" s="24" t="s">
        <v>102</v>
      </c>
      <c r="CC7" s="24" t="s">
        <v>102</v>
      </c>
      <c r="CD7" s="24" t="s">
        <v>102</v>
      </c>
      <c r="CE7" s="24">
        <v>152.51</v>
      </c>
      <c r="CF7" s="24">
        <v>158.71</v>
      </c>
      <c r="CG7" s="24" t="s">
        <v>102</v>
      </c>
      <c r="CH7" s="24" t="s">
        <v>102</v>
      </c>
      <c r="CI7" s="24" t="s">
        <v>102</v>
      </c>
      <c r="CJ7" s="24">
        <v>449.72</v>
      </c>
      <c r="CK7" s="24">
        <v>437.27</v>
      </c>
      <c r="CL7" s="24">
        <v>392.85</v>
      </c>
      <c r="CM7" s="24" t="s">
        <v>102</v>
      </c>
      <c r="CN7" s="24" t="s">
        <v>102</v>
      </c>
      <c r="CO7" s="24" t="s">
        <v>102</v>
      </c>
      <c r="CP7" s="24" t="s">
        <v>102</v>
      </c>
      <c r="CQ7" s="24" t="s">
        <v>102</v>
      </c>
      <c r="CR7" s="24" t="s">
        <v>102</v>
      </c>
      <c r="CS7" s="24" t="s">
        <v>102</v>
      </c>
      <c r="CT7" s="24" t="s">
        <v>102</v>
      </c>
      <c r="CU7" s="24">
        <v>30.19</v>
      </c>
      <c r="CV7" s="24">
        <v>28.77</v>
      </c>
      <c r="CW7" s="24">
        <v>32.229999999999997</v>
      </c>
      <c r="CX7" s="24" t="s">
        <v>102</v>
      </c>
      <c r="CY7" s="24" t="s">
        <v>102</v>
      </c>
      <c r="CZ7" s="24" t="s">
        <v>102</v>
      </c>
      <c r="DA7" s="24">
        <v>89.46</v>
      </c>
      <c r="DB7" s="24">
        <v>90.51</v>
      </c>
      <c r="DC7" s="24" t="s">
        <v>102</v>
      </c>
      <c r="DD7" s="24" t="s">
        <v>102</v>
      </c>
      <c r="DE7" s="24" t="s">
        <v>102</v>
      </c>
      <c r="DF7" s="24">
        <v>79.09</v>
      </c>
      <c r="DG7" s="24">
        <v>78.900000000000006</v>
      </c>
      <c r="DH7" s="24">
        <v>80.63</v>
      </c>
      <c r="DI7" s="24" t="s">
        <v>102</v>
      </c>
      <c r="DJ7" s="24" t="s">
        <v>102</v>
      </c>
      <c r="DK7" s="24" t="s">
        <v>102</v>
      </c>
      <c r="DL7" s="24">
        <v>3.46</v>
      </c>
      <c r="DM7" s="24">
        <v>6.91</v>
      </c>
      <c r="DN7" s="24" t="s">
        <v>102</v>
      </c>
      <c r="DO7" s="24" t="s">
        <v>102</v>
      </c>
      <c r="DP7" s="24" t="s">
        <v>102</v>
      </c>
      <c r="DQ7" s="24">
        <v>20.14</v>
      </c>
      <c r="DR7" s="24">
        <v>23.17</v>
      </c>
      <c r="DS7" s="24">
        <v>26.28</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1.6</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cp:lastModifiedBy>
  <cp:lastPrinted>2023-01-18T06:42:51Z</cp:lastPrinted>
  <dcterms:modified xsi:type="dcterms:W3CDTF">2023-01-20T02:51:29Z</dcterms:modified>
</cp:coreProperties>
</file>