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10008\Desktop\(照会・〆120)　公営企業に係る経営比較分析表（令和３年度決算）の分析等について\"/>
    </mc:Choice>
  </mc:AlternateContent>
  <workbookProtection workbookAlgorithmName="SHA-512" workbookHashValue="XznC4+/1bm8EUkeamkfCyHkqI2dh8kmcxv6XIpFF6LHAk9U28vHjl0X+RfRWYTBbmjExG5PcjEsloy4x7cPwIg==" workbookSaltValue="gwHZoXxiTRw3S1wlV7Gzw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MH78" i="4" l="1"/>
  <c r="IZ54" i="4"/>
  <c r="IZ32" i="4"/>
  <c r="BX54" i="4"/>
  <c r="FL32" i="4"/>
  <c r="MN54" i="4"/>
  <c r="MN32" i="4"/>
  <c r="HM78" i="4"/>
  <c r="FL54" i="4"/>
  <c r="CS78" i="4"/>
  <c r="BX32" i="4"/>
  <c r="C11" i="5"/>
  <c r="D11" i="5"/>
  <c r="E11" i="5"/>
  <c r="B11" i="5"/>
  <c r="JJ78" i="4" l="1"/>
  <c r="GR54" i="4"/>
  <c r="GR32" i="4"/>
  <c r="EO78" i="4"/>
  <c r="DD54" i="4"/>
  <c r="DD32" i="4"/>
  <c r="U78" i="4"/>
  <c r="P32" i="4"/>
  <c r="KF54" i="4"/>
  <c r="KF32" i="4"/>
  <c r="P54" i="4"/>
  <c r="FH78" i="4"/>
  <c r="DS54" i="4"/>
  <c r="KU54" i="4"/>
  <c r="AN78" i="4"/>
  <c r="KU32" i="4"/>
  <c r="KC78" i="4"/>
  <c r="HG54" i="4"/>
  <c r="HG32" i="4"/>
  <c r="DS32" i="4"/>
  <c r="AE54" i="4"/>
  <c r="AE32" i="4"/>
  <c r="LY54" i="4"/>
  <c r="LY32" i="4"/>
  <c r="LO78" i="4"/>
  <c r="IK54" i="4"/>
  <c r="EW32" i="4"/>
  <c r="GT78" i="4"/>
  <c r="BZ78" i="4"/>
  <c r="BI54" i="4"/>
  <c r="BI32" i="4"/>
  <c r="IK32" i="4"/>
  <c r="EW54" i="4"/>
  <c r="BG78" i="4"/>
  <c r="AT54" i="4"/>
  <c r="AT32" i="4"/>
  <c r="LJ32" i="4"/>
  <c r="HV32" i="4"/>
  <c r="KV78" i="4"/>
  <c r="HV54" i="4"/>
  <c r="GA78" i="4"/>
  <c r="EH54" i="4"/>
  <c r="EH32" i="4"/>
  <c r="LJ54" i="4"/>
</calcChain>
</file>

<file path=xl/sharedStrings.xml><?xml version="1.0" encoding="utf-8"?>
<sst xmlns="http://schemas.openxmlformats.org/spreadsheetml/2006/main" count="324" uniqueCount="181">
  <si>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</si>
  <si>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</si>
  <si>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</si>
  <si>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</si>
  <si>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</si>
  <si>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</si>
  <si>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</si>
  <si>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</si>
  <si>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</si>
  <si>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</si>
  <si>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</si>
  <si>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</si>
  <si>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</si>
  <si>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</si>
  <si>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</si>
  <si>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</si>
  <si>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</si>
  <si>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</si>
  <si>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</si>
  <si>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</si>
  <si>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</si>
  <si>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</si>
  <si>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</si>
  <si>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</si>
  <si>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</si>
  <si>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</si>
  <si>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</si>
  <si>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</si>
  <si>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</si>
  <si>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</si>
  <si>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</si>
  <si>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</si>
  <si>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</si>
  <si>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</si>
  <si>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</si>
  <si>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</si>
  <si>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</si>
  <si>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</si>
  <si>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</si>
  <si>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</si>
  <si>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</si>
  <si>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</si>
  <si>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</si>
  <si>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</si>
  <si>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</si>
  <si>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</si>
  <si>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</si>
  <si>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</si>
  <si>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</si>
  <si>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</si>
  <si>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</si>
  <si>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</si>
  <si>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</si>
  <si>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</si>
  <si>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</si>
  <si>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</si>
  <si>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</si>
  <si>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</si>
  <si>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</si>
  <si>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</si>
  <si>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</si>
  <si>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</si>
  <si>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</si>
  <si>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</si>
  <si>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</si>
  <si>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</si>
  <si>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</si>
  <si>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</si>
  <si>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</si>
  <si>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</si>
  <si>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</si>
  <si>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</si>
  <si>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</si>
  <si>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</si>
  <si>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</si>
  <si>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</si>
  <si>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</si>
  <si>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</si>
  <si>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</si>
  <si>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</si>
  <si>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</si>
  <si>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</si>
  <si>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</si>
  <si>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</si>
  <si>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</si>
  <si>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</si>
  <si>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</si>
  <si>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</si>
  <si>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</si>
  <si>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</si>
  <si>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</si>
  <si>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</si>
  <si>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</si>
  <si>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</si>
  <si>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</si>
  <si>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</si>
  <si>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</si>
  <si>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</si>
  <si>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</si>
  <si>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</si>
  <si>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</si>
  <si>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</si>
  <si>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</si>
  <si>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</si>
  <si>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</si>
  <si>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</si>
  <si>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</si>
  <si>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</si>
  <si>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</si>
  <si>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</si>
  <si>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</si>
  <si>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</si>
  <si>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</si>
  <si>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</si>
  <si>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</si>
  <si>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</si>
  <si>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</si>
  <si>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</si>
  <si>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</si>
  <si>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</si>
  <si>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</si>
  <si>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</si>
  <si>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</si>
  <si>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</si>
  <si>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</si>
  <si>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</si>
  <si>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</si>
  <si>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</si>
  <si>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</si>
  <si>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</si>
  <si>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</si>
  <si>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</si>
  <si>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</si>
  <si>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</si>
  <si>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</si>
  <si>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</si>
  <si>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</si>
  <si>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</si>
  <si>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</si>
  <si>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</si>
  <si>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</si>
  <si>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</si>
  <si>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</si>
  <si>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</si>
  <si>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</si>
  <si>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</si>
  <si>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</si>
  <si>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</si>
  <si>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</si>
  <si>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</si>
  <si>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</si>
  <si>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</si>
  <si>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</si>
  <si>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</si>
  <si>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</si>
  <si>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</si>
  <si>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</si>
  <si>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</si>
  <si>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</si>
  <si>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高岡市</t>
  </si>
  <si>
    <t>高岡市民病院</t>
  </si>
  <si>
    <t>当然財務</t>
  </si>
  <si>
    <t>病院事業</t>
  </si>
  <si>
    <t>一般病院</t>
  </si>
  <si>
    <t>400床以上～500床未満</t>
  </si>
  <si>
    <t>非設置</t>
  </si>
  <si>
    <t>直営</t>
  </si>
  <si>
    <t>対象</t>
  </si>
  <si>
    <t>ド 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</si>
  <si>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</si>
  <si>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</si>
  <si>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</si>
  <si>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</si>
  <si>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</si>
  <si>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</si>
  <si>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</si>
  <si>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</si>
  <si>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院群輪番制病院として医療圏内の救急医療の一翼を担うとともに、医療圏の急性期医療やがん診療等の高度医療、公立病院として精神・結核・感染症・認知症疾患等の政策的医療を堅持している。とりわけ、新型コロナウイルス感染症に対しては、第2種感染症指定医療機関として、高岡医療圏での中核的役割を果たすべく患者の受入に努めている。
 また、地域医療支援病院として、地域の医療機関と連携・協力を図ることで、地域の医療の質向上に努めている。</t>
    <phoneticPr fontId="5"/>
  </si>
  <si>
    <t>　経常収支比率は前年度比で7.0ポイント増加、医業収支比率は前年度比で6.6ポイント増加した。これは、新型コロナウイルス感染症患者の受け入れなどにより前年度に比べ入院患者数が増加したことや1人1日当たり収益の増加により、入院収益が増加したことによるものである。また、経常収支比率が令和２年度に引き続き高い値となっているのは、新型コロナウイルス感染症関係の補助金収入を計上したことによるものである。
　累積欠損金比率については、平成29年度から収支黒字が継続しており欠損金が減少していることに加え、前年度に比べ医業収益が増加したことから、大きく減少した。
　病床利用率については、新型コロナウイルス感染症患者の受け入れなどにより前年度比2.8ポイントの増となった。
　入院患者1人1日当たり収益については、新たな加算の取得や手術件数の増加などにより前年度比で増加した。外来1人1日当たり収益については、外来化学療法件数の減少などにより前年度比で減少となった。</t>
    <rPh sb="1" eb="3">
      <t>ケイジョウ</t>
    </rPh>
    <rPh sb="3" eb="5">
      <t>シュウシ</t>
    </rPh>
    <rPh sb="5" eb="7">
      <t>ヒリツ</t>
    </rPh>
    <rPh sb="8" eb="10">
      <t>ゼンネン</t>
    </rPh>
    <rPh sb="10" eb="11">
      <t>ド</t>
    </rPh>
    <rPh sb="11" eb="12">
      <t>ヒ</t>
    </rPh>
    <rPh sb="20" eb="22">
      <t>ゾウカ</t>
    </rPh>
    <rPh sb="30" eb="32">
      <t>ゼンネン</t>
    </rPh>
    <rPh sb="32" eb="33">
      <t>ド</t>
    </rPh>
    <rPh sb="33" eb="34">
      <t>ヒ</t>
    </rPh>
    <rPh sb="42" eb="44">
      <t>ゾウカ</t>
    </rPh>
    <rPh sb="75" eb="78">
      <t>ゼンネンド</t>
    </rPh>
    <rPh sb="79" eb="80">
      <t>クラ</t>
    </rPh>
    <rPh sb="81" eb="83">
      <t>ニュウイン</t>
    </rPh>
    <rPh sb="83" eb="86">
      <t>カンジャスウ</t>
    </rPh>
    <rPh sb="87" eb="89">
      <t>ゾウカ</t>
    </rPh>
    <rPh sb="95" eb="96">
      <t>ニン</t>
    </rPh>
    <rPh sb="97" eb="98">
      <t>ニチ</t>
    </rPh>
    <rPh sb="98" eb="99">
      <t>ア</t>
    </rPh>
    <rPh sb="101" eb="103">
      <t>シュウエキ</t>
    </rPh>
    <rPh sb="104" eb="105">
      <t>ゾウ</t>
    </rPh>
    <rPh sb="105" eb="106">
      <t>カ</t>
    </rPh>
    <rPh sb="110" eb="112">
      <t>ニュウイン</t>
    </rPh>
    <rPh sb="112" eb="114">
      <t>シュウエキ</t>
    </rPh>
    <rPh sb="115" eb="117">
      <t>ゾウカ</t>
    </rPh>
    <rPh sb="133" eb="135">
      <t>ケイジョウ</t>
    </rPh>
    <rPh sb="135" eb="137">
      <t>シュウシ</t>
    </rPh>
    <rPh sb="137" eb="139">
      <t>ヒリツ</t>
    </rPh>
    <rPh sb="140" eb="142">
      <t>レイワ</t>
    </rPh>
    <rPh sb="143" eb="145">
      <t>ネンド</t>
    </rPh>
    <rPh sb="146" eb="147">
      <t>ヒ</t>
    </rPh>
    <rPh sb="148" eb="149">
      <t>ツヅ</t>
    </rPh>
    <rPh sb="150" eb="151">
      <t>タカ</t>
    </rPh>
    <rPh sb="152" eb="153">
      <t>アタイ</t>
    </rPh>
    <rPh sb="162" eb="164">
      <t>シンガタ</t>
    </rPh>
    <rPh sb="171" eb="174">
      <t>カンセンショウ</t>
    </rPh>
    <rPh sb="174" eb="176">
      <t>カンケイ</t>
    </rPh>
    <rPh sb="177" eb="180">
      <t>ホジョキン</t>
    </rPh>
    <rPh sb="180" eb="182">
      <t>シュウニュウ</t>
    </rPh>
    <rPh sb="183" eb="185">
      <t>ケイジョウ</t>
    </rPh>
    <rPh sb="200" eb="202">
      <t>ルイセキ</t>
    </rPh>
    <rPh sb="202" eb="204">
      <t>ケッソン</t>
    </rPh>
    <rPh sb="204" eb="205">
      <t>キン</t>
    </rPh>
    <rPh sb="205" eb="207">
      <t>ヒリツ</t>
    </rPh>
    <rPh sb="213" eb="215">
      <t>ヘイセイ</t>
    </rPh>
    <rPh sb="217" eb="219">
      <t>ネンド</t>
    </rPh>
    <rPh sb="221" eb="223">
      <t>シュウシ</t>
    </rPh>
    <rPh sb="223" eb="225">
      <t>クロジ</t>
    </rPh>
    <rPh sb="226" eb="228">
      <t>ケイゾク</t>
    </rPh>
    <rPh sb="232" eb="235">
      <t>ケッソンキン</t>
    </rPh>
    <rPh sb="236" eb="238">
      <t>ゲンショウ</t>
    </rPh>
    <rPh sb="245" eb="246">
      <t>クワ</t>
    </rPh>
    <rPh sb="248" eb="251">
      <t>ゼンネンド</t>
    </rPh>
    <rPh sb="252" eb="253">
      <t>クラ</t>
    </rPh>
    <rPh sb="254" eb="256">
      <t>イギョウ</t>
    </rPh>
    <rPh sb="256" eb="258">
      <t>シュウエキ</t>
    </rPh>
    <rPh sb="259" eb="261">
      <t>ゾウカ</t>
    </rPh>
    <rPh sb="268" eb="269">
      <t>オオ</t>
    </rPh>
    <rPh sb="271" eb="273">
      <t>ゲンショウ</t>
    </rPh>
    <rPh sb="278" eb="280">
      <t>ビョウショウ</t>
    </rPh>
    <rPh sb="280" eb="282">
      <t>リヨウ</t>
    </rPh>
    <rPh sb="282" eb="283">
      <t>リツ</t>
    </rPh>
    <rPh sb="313" eb="316">
      <t>ゼンネンド</t>
    </rPh>
    <rPh sb="316" eb="317">
      <t>ヒ</t>
    </rPh>
    <rPh sb="325" eb="326">
      <t>ゾウ</t>
    </rPh>
    <rPh sb="333" eb="335">
      <t>ニュウイン</t>
    </rPh>
    <rPh sb="335" eb="337">
      <t>カンジャ</t>
    </rPh>
    <rPh sb="338" eb="339">
      <t>ニン</t>
    </rPh>
    <rPh sb="340" eb="341">
      <t>ニチ</t>
    </rPh>
    <rPh sb="341" eb="342">
      <t>ア</t>
    </rPh>
    <rPh sb="344" eb="346">
      <t>シュウエキ</t>
    </rPh>
    <rPh sb="352" eb="353">
      <t>アラタ</t>
    </rPh>
    <rPh sb="355" eb="357">
      <t>カサン</t>
    </rPh>
    <rPh sb="358" eb="360">
      <t>シュトク</t>
    </rPh>
    <rPh sb="361" eb="363">
      <t>シュジュツ</t>
    </rPh>
    <rPh sb="363" eb="365">
      <t>ケンスウ</t>
    </rPh>
    <rPh sb="366" eb="368">
      <t>ゾウカ</t>
    </rPh>
    <rPh sb="373" eb="376">
      <t>ゼンネンド</t>
    </rPh>
    <rPh sb="376" eb="377">
      <t>ヒ</t>
    </rPh>
    <rPh sb="378" eb="380">
      <t>ゾウカ</t>
    </rPh>
    <rPh sb="383" eb="385">
      <t>ガイライ</t>
    </rPh>
    <rPh sb="386" eb="387">
      <t>ニン</t>
    </rPh>
    <rPh sb="388" eb="389">
      <t>ニチ</t>
    </rPh>
    <rPh sb="389" eb="390">
      <t>ア</t>
    </rPh>
    <rPh sb="392" eb="394">
      <t>シュウエキ</t>
    </rPh>
    <rPh sb="400" eb="402">
      <t>ガイライ</t>
    </rPh>
    <rPh sb="402" eb="404">
      <t>カガク</t>
    </rPh>
    <rPh sb="404" eb="406">
      <t>リョウホウ</t>
    </rPh>
    <rPh sb="406" eb="408">
      <t>ケンスウ</t>
    </rPh>
    <rPh sb="409" eb="411">
      <t>ゲンショウ</t>
    </rPh>
    <rPh sb="416" eb="418">
      <t>ゼンネン</t>
    </rPh>
    <rPh sb="418" eb="419">
      <t>ド</t>
    </rPh>
    <rPh sb="419" eb="420">
      <t>ヒ</t>
    </rPh>
    <rPh sb="421" eb="423">
      <t>ゲンショウ</t>
    </rPh>
    <phoneticPr fontId="5"/>
  </si>
  <si>
    <t>　有形固定資産減価償却率、機械備品減価償却率ともに、前年度に導入した新型コロナウイルス感染症対応のための機械備品や施設改良の減価償却が始まったことなどにより前年度比で増となった。
　また、類似病院平均値を上回っているが、平成12年度に建設した病院全体分や建設と同時に導入した医療機器等の老朽化が進んでいることを示している。今後、これらに対する修繕や更新の増加が見込まれるが、優先順位をつけ、計画的に投資を行っていく。
　</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6" eb="28">
      <t>ゼンネン</t>
    </rPh>
    <rPh sb="28" eb="29">
      <t>ド</t>
    </rPh>
    <rPh sb="30" eb="32">
      <t>ドウニュウ</t>
    </rPh>
    <rPh sb="34" eb="36">
      <t>シンガタ</t>
    </rPh>
    <rPh sb="43" eb="46">
      <t>カンセンショウ</t>
    </rPh>
    <rPh sb="46" eb="48">
      <t>タイオウ</t>
    </rPh>
    <rPh sb="52" eb="54">
      <t>キカイ</t>
    </rPh>
    <rPh sb="54" eb="56">
      <t>ビヒン</t>
    </rPh>
    <rPh sb="62" eb="64">
      <t>ゲンカ</t>
    </rPh>
    <rPh sb="64" eb="66">
      <t>ショウキャク</t>
    </rPh>
    <rPh sb="67" eb="68">
      <t>ハジ</t>
    </rPh>
    <rPh sb="78" eb="81">
      <t>ゼンネンド</t>
    </rPh>
    <rPh sb="81" eb="82">
      <t>ヒ</t>
    </rPh>
    <rPh sb="83" eb="84">
      <t>ゾウ</t>
    </rPh>
    <rPh sb="94" eb="96">
      <t>ルイジ</t>
    </rPh>
    <rPh sb="96" eb="98">
      <t>ビョウイン</t>
    </rPh>
    <rPh sb="98" eb="101">
      <t>ヘイキンチ</t>
    </rPh>
    <rPh sb="102" eb="104">
      <t>ウワマワ</t>
    </rPh>
    <rPh sb="110" eb="112">
      <t>ヘイセイ</t>
    </rPh>
    <rPh sb="114" eb="116">
      <t>ネンド</t>
    </rPh>
    <rPh sb="117" eb="119">
      <t>ケンセツ</t>
    </rPh>
    <rPh sb="121" eb="123">
      <t>ビョウイン</t>
    </rPh>
    <rPh sb="123" eb="125">
      <t>ゼンタイ</t>
    </rPh>
    <rPh sb="125" eb="126">
      <t>ブン</t>
    </rPh>
    <rPh sb="127" eb="129">
      <t>ケンセツ</t>
    </rPh>
    <rPh sb="130" eb="132">
      <t>ドウジ</t>
    </rPh>
    <rPh sb="133" eb="135">
      <t>ドウニュウ</t>
    </rPh>
    <rPh sb="137" eb="139">
      <t>イリョウ</t>
    </rPh>
    <rPh sb="139" eb="141">
      <t>キキ</t>
    </rPh>
    <rPh sb="141" eb="142">
      <t>トウ</t>
    </rPh>
    <rPh sb="143" eb="146">
      <t>ロウキュウカ</t>
    </rPh>
    <rPh sb="147" eb="148">
      <t>スス</t>
    </rPh>
    <rPh sb="155" eb="156">
      <t>シメ</t>
    </rPh>
    <rPh sb="168" eb="169">
      <t>タイ</t>
    </rPh>
    <rPh sb="171" eb="173">
      <t>シュウゼン</t>
    </rPh>
    <rPh sb="174" eb="176">
      <t>コウシン</t>
    </rPh>
    <rPh sb="177" eb="179">
      <t>ゾウカ</t>
    </rPh>
    <rPh sb="180" eb="182">
      <t>ミコ</t>
    </rPh>
    <rPh sb="187" eb="189">
      <t>ユウセン</t>
    </rPh>
    <rPh sb="189" eb="191">
      <t>ジュンイ</t>
    </rPh>
    <rPh sb="195" eb="197">
      <t>ケイカク</t>
    </rPh>
    <rPh sb="197" eb="198">
      <t>テキ</t>
    </rPh>
    <rPh sb="199" eb="201">
      <t>トウシ</t>
    </rPh>
    <rPh sb="202" eb="203">
      <t>オコナ</t>
    </rPh>
    <phoneticPr fontId="5"/>
  </si>
  <si>
    <r>
      <t>　収支状況については、新型コロナウイルス感染症患者の受け入れなどにより医業収益は前年度に比べ改善したものの、新型コロナウイルス感染症流行前の水準には至っていない。その一方で、経費については流行前と同程度の水準にあり、新型コロナウイルス感染症対応に係る補助金がなければ純利益を計上できていない状況にある。
　収益面では、紹介・逆紹介を通じた新規入院患者の獲得等とともに、患者1人1日当たりの収益を増加させ、医業収益の増加を目指していく。また、費用面では、今後も継続して費用削減について検討していく。
　一方で、有形固定資産等の減価償却率は全国平均、類似団体比較でもはるかに高くなっており、今後は老朽化による修繕費の増加も懸念される。計画的な修繕の実行により費用を抑制しつつも、機器等の継続的・計画的な更新も実施し、当院の医療の質の維持・向上を図っていく。</t>
    </r>
    <r>
      <rPr>
        <sz val="9"/>
        <color rgb="FFFF0000"/>
        <rFont val="ＭＳ ゴシック"/>
        <family val="3"/>
        <charset val="128"/>
      </rPr>
      <t xml:space="preserve">
</t>
    </r>
    <rPh sb="1" eb="3">
      <t>シュウシ</t>
    </rPh>
    <rPh sb="3" eb="5">
      <t>ジョウキョウ</t>
    </rPh>
    <rPh sb="11" eb="13">
      <t>シンガタ</t>
    </rPh>
    <rPh sb="20" eb="23">
      <t>カンセンショウ</t>
    </rPh>
    <rPh sb="23" eb="25">
      <t>カンジャ</t>
    </rPh>
    <rPh sb="26" eb="27">
      <t>ウ</t>
    </rPh>
    <rPh sb="28" eb="29">
      <t>イ</t>
    </rPh>
    <rPh sb="35" eb="37">
      <t>イギョウ</t>
    </rPh>
    <rPh sb="37" eb="39">
      <t>シュウエキ</t>
    </rPh>
    <rPh sb="40" eb="43">
      <t>ゼンネンド</t>
    </rPh>
    <rPh sb="44" eb="45">
      <t>クラ</t>
    </rPh>
    <rPh sb="46" eb="48">
      <t>カイゼン</t>
    </rPh>
    <rPh sb="54" eb="56">
      <t>シンガタ</t>
    </rPh>
    <rPh sb="63" eb="66">
      <t>カンセンショウ</t>
    </rPh>
    <rPh sb="66" eb="68">
      <t>リュウコウ</t>
    </rPh>
    <rPh sb="68" eb="69">
      <t>マエ</t>
    </rPh>
    <rPh sb="70" eb="72">
      <t>スイジュン</t>
    </rPh>
    <rPh sb="74" eb="75">
      <t>イタ</t>
    </rPh>
    <rPh sb="83" eb="85">
      <t>イッポウ</t>
    </rPh>
    <rPh sb="87" eb="89">
      <t>ケイヒ</t>
    </rPh>
    <rPh sb="94" eb="96">
      <t>リュウコウ</t>
    </rPh>
    <rPh sb="96" eb="97">
      <t>マエ</t>
    </rPh>
    <rPh sb="98" eb="101">
      <t>ドウテイド</t>
    </rPh>
    <rPh sb="102" eb="104">
      <t>スイジュン</t>
    </rPh>
    <rPh sb="108" eb="110">
      <t>シンガタ</t>
    </rPh>
    <rPh sb="120" eb="122">
      <t>タイオウ</t>
    </rPh>
    <rPh sb="123" eb="124">
      <t>カカ</t>
    </rPh>
    <rPh sb="125" eb="128">
      <t>ホジョキン</t>
    </rPh>
    <rPh sb="133" eb="136">
      <t>ジュンリエキ</t>
    </rPh>
    <rPh sb="137" eb="139">
      <t>ケイジョウ</t>
    </rPh>
    <rPh sb="145" eb="147">
      <t>ジョウキョウ</t>
    </rPh>
    <rPh sb="153" eb="156">
      <t>シュウエキメン</t>
    </rPh>
    <rPh sb="364" eb="366">
      <t>イジ</t>
    </rPh>
    <rPh sb="367" eb="369">
      <t>コウジョウ</t>
    </rPh>
    <rPh sb="370" eb="371">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</si>
</sst>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76.400000000000006</c:v>
                </c:pt>
                <c:pt idx="1">
                  <c:v>78.099999999999994</c:v>
                </c:pt>
                <c:pt idx="2">
                  <c:v>73.8</c:v>
                </c:pt>
                <c:pt idx="3">
                  <c:v>64.400000000000006</c:v>
                </c:pt>
                <c:pt idx="4">
                  <c:v>67.2</c:v>
                </c:pt>
              </c:numCache>
            </c:numRef>
          </c:val>
          <c:extLst>
            <c:ext xmlns:c16="http://schemas.microsoft.com/office/drawing/2014/chart" uri="{C3380CC4-5D6E-409C-BE32-E72D297353CC}">
              <c16:uniqueId val="{00000000-7FB1-4214-9BE1-40BCA9D2DAD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7FB1-4214-9BE1-40BCA9D2DAD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10855</c:v>
                </c:pt>
                <c:pt idx="1">
                  <c:v>11102</c:v>
                </c:pt>
                <c:pt idx="2">
                  <c:v>10841</c:v>
                </c:pt>
                <c:pt idx="3">
                  <c:v>11752</c:v>
                </c:pt>
                <c:pt idx="4">
                  <c:v>11453</c:v>
                </c:pt>
              </c:numCache>
            </c:numRef>
          </c:val>
          <c:extLst>
            <c:ext xmlns:c16="http://schemas.microsoft.com/office/drawing/2014/chart" uri="{C3380CC4-5D6E-409C-BE32-E72D297353CC}">
              <c16:uniqueId val="{00000000-1696-4C1B-AB24-D2888D34CBC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1696-4C1B-AB24-D2888D34CBC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51073</c:v>
                </c:pt>
                <c:pt idx="1">
                  <c:v>50616</c:v>
                </c:pt>
                <c:pt idx="2">
                  <c:v>51333</c:v>
                </c:pt>
                <c:pt idx="3">
                  <c:v>52964</c:v>
                </c:pt>
                <c:pt idx="4">
                  <c:v>55792</c:v>
                </c:pt>
              </c:numCache>
            </c:numRef>
          </c:val>
          <c:extLst>
            <c:ext xmlns:c16="http://schemas.microsoft.com/office/drawing/2014/chart" uri="{C3380CC4-5D6E-409C-BE32-E72D297353CC}">
              <c16:uniqueId val="{00000000-0489-448C-B163-79DB25526A6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0489-448C-B163-79DB25526A6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138.6</c:v>
                </c:pt>
                <c:pt idx="1">
                  <c:v>135.19999999999999</c:v>
                </c:pt>
                <c:pt idx="2">
                  <c:v>140.5</c:v>
                </c:pt>
                <c:pt idx="3">
                  <c:v>145.1</c:v>
                </c:pt>
                <c:pt idx="4">
                  <c:v>119.2</c:v>
                </c:pt>
              </c:numCache>
            </c:numRef>
          </c:val>
          <c:extLst>
            <c:ext xmlns:c16="http://schemas.microsoft.com/office/drawing/2014/chart" uri="{C3380CC4-5D6E-409C-BE32-E72D297353CC}">
              <c16:uniqueId val="{00000000-78FA-4612-A615-BD53482F68C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78FA-4612-A615-BD53482F68C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96.2</c:v>
                </c:pt>
                <c:pt idx="1">
                  <c:v>97</c:v>
                </c:pt>
                <c:pt idx="2">
                  <c:v>95.1</c:v>
                </c:pt>
                <c:pt idx="3">
                  <c:v>86</c:v>
                </c:pt>
                <c:pt idx="4">
                  <c:v>92.6</c:v>
                </c:pt>
              </c:numCache>
            </c:numRef>
          </c:val>
          <c:extLst>
            <c:ext xmlns:c16="http://schemas.microsoft.com/office/drawing/2014/chart" uri="{C3380CC4-5D6E-409C-BE32-E72D297353CC}">
              <c16:uniqueId val="{00000000-B1DE-4EFB-9F6F-E0D57442254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B1DE-4EFB-9F6F-E0D57442254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c:v>
                </c:pt>
                <c:pt idx="1">
                  <c:v>101.6</c:v>
                </c:pt>
                <c:pt idx="2">
                  <c:v>100.1</c:v>
                </c:pt>
                <c:pt idx="3">
                  <c:v>107</c:v>
                </c:pt>
                <c:pt idx="4">
                  <c:v>114</c:v>
                </c:pt>
              </c:numCache>
            </c:numRef>
          </c:val>
          <c:extLst>
            <c:ext xmlns:c16="http://schemas.microsoft.com/office/drawing/2014/chart" uri="{C3380CC4-5D6E-409C-BE32-E72D297353CC}">
              <c16:uniqueId val="{00000000-49C1-49E8-8124-47820447379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49C1-49E8-8124-47820447379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68.3</c:v>
                </c:pt>
                <c:pt idx="1">
                  <c:v>68</c:v>
                </c:pt>
                <c:pt idx="2">
                  <c:v>68.8</c:v>
                </c:pt>
                <c:pt idx="3">
                  <c:v>68.400000000000006</c:v>
                </c:pt>
                <c:pt idx="4">
                  <c:v>70.3</c:v>
                </c:pt>
              </c:numCache>
            </c:numRef>
          </c:val>
          <c:extLst>
            <c:ext xmlns:c16="http://schemas.microsoft.com/office/drawing/2014/chart" uri="{C3380CC4-5D6E-409C-BE32-E72D297353CC}">
              <c16:uniqueId val="{00000000-40CE-4C8F-881D-05DD42BAF11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40CE-4C8F-881D-05DD42BAF11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c:v>
                </c:pt>
                <c:pt idx="1">
                  <c:v>77.900000000000006</c:v>
                </c:pt>
                <c:pt idx="2">
                  <c:v>77.5</c:v>
                </c:pt>
                <c:pt idx="3">
                  <c:v>73.8</c:v>
                </c:pt>
                <c:pt idx="4">
                  <c:v>78.2</c:v>
                </c:pt>
              </c:numCache>
            </c:numRef>
          </c:val>
          <c:extLst>
            <c:ext xmlns:c16="http://schemas.microsoft.com/office/drawing/2014/chart" uri="{C3380CC4-5D6E-409C-BE32-E72D297353CC}">
              <c16:uniqueId val="{00000000-DA62-4D16-96B2-CEBE4EC538D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DA62-4D16-96B2-CEBE4EC538D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61235913</c:v>
                </c:pt>
                <c:pt idx="1">
                  <c:v>61954509</c:v>
                </c:pt>
                <c:pt idx="2">
                  <c:v>63007384</c:v>
                </c:pt>
                <c:pt idx="3">
                  <c:v>59910731</c:v>
                </c:pt>
                <c:pt idx="4">
                  <c:v>60324464</c:v>
                </c:pt>
              </c:numCache>
            </c:numRef>
          </c:val>
          <c:extLst>
            <c:ext xmlns:c16="http://schemas.microsoft.com/office/drawing/2014/chart" uri="{C3380CC4-5D6E-409C-BE32-E72D297353CC}">
              <c16:uniqueId val="{00000000-DD27-4C5F-BDD4-649A29023B6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DD27-4C5F-BDD4-649A29023B6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24.5</c:v>
                </c:pt>
                <c:pt idx="1">
                  <c:v>23.4</c:v>
                </c:pt>
                <c:pt idx="2">
                  <c:v>22.6</c:v>
                </c:pt>
                <c:pt idx="3">
                  <c:v>22.5</c:v>
                </c:pt>
                <c:pt idx="4">
                  <c:v>21.3</c:v>
                </c:pt>
              </c:numCache>
            </c:numRef>
          </c:val>
          <c:extLst>
            <c:ext xmlns:c16="http://schemas.microsoft.com/office/drawing/2014/chart" uri="{C3380CC4-5D6E-409C-BE32-E72D297353CC}">
              <c16:uniqueId val="{00000000-08F0-47E1-AB70-B9249189A02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08F0-47E1-AB70-B9249189A02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52.6</c:v>
                </c:pt>
                <c:pt idx="1">
                  <c:v>52.8</c:v>
                </c:pt>
                <c:pt idx="2">
                  <c:v>53.2</c:v>
                </c:pt>
                <c:pt idx="3">
                  <c:v>60</c:v>
                </c:pt>
                <c:pt idx="4">
                  <c:v>56.3</c:v>
                </c:pt>
              </c:numCache>
            </c:numRef>
          </c:val>
          <c:extLst>
            <c:ext xmlns:c16="http://schemas.microsoft.com/office/drawing/2014/chart" uri="{C3380CC4-5D6E-409C-BE32-E72D297353CC}">
              <c16:uniqueId val="{00000000-CCFA-44F3-8186-64023B0242B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CCFA-44F3-8186-64023B0242B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X77" zoomScaleNormal="100" zoomScaleSheetLayoutView="70" workbookViewId="0">
      <selection activeCell="OD79" sqref="OD7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富山県高岡市　高岡市民病院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400床以上～500床未満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333</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データ!AB6</f>
        <v>12</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22</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f>データ!AC6</f>
        <v>50</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6</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401</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167216</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33068</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290</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290</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177</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101</v>
      </c>
      <c r="Q33" s="77"/>
      <c r="R33" s="77"/>
      <c r="S33" s="77"/>
      <c r="T33" s="77"/>
      <c r="U33" s="77"/>
      <c r="V33" s="77"/>
      <c r="W33" s="77"/>
      <c r="X33" s="77"/>
      <c r="Y33" s="77"/>
      <c r="Z33" s="77"/>
      <c r="AA33" s="77"/>
      <c r="AB33" s="77"/>
      <c r="AC33" s="77"/>
      <c r="AD33" s="78"/>
      <c r="AE33" s="76">
        <f>データ!AJ7</f>
        <v>101.6</v>
      </c>
      <c r="AF33" s="77"/>
      <c r="AG33" s="77"/>
      <c r="AH33" s="77"/>
      <c r="AI33" s="77"/>
      <c r="AJ33" s="77"/>
      <c r="AK33" s="77"/>
      <c r="AL33" s="77"/>
      <c r="AM33" s="77"/>
      <c r="AN33" s="77"/>
      <c r="AO33" s="77"/>
      <c r="AP33" s="77"/>
      <c r="AQ33" s="77"/>
      <c r="AR33" s="77"/>
      <c r="AS33" s="78"/>
      <c r="AT33" s="76">
        <f>データ!AK7</f>
        <v>100.1</v>
      </c>
      <c r="AU33" s="77"/>
      <c r="AV33" s="77"/>
      <c r="AW33" s="77"/>
      <c r="AX33" s="77"/>
      <c r="AY33" s="77"/>
      <c r="AZ33" s="77"/>
      <c r="BA33" s="77"/>
      <c r="BB33" s="77"/>
      <c r="BC33" s="77"/>
      <c r="BD33" s="77"/>
      <c r="BE33" s="77"/>
      <c r="BF33" s="77"/>
      <c r="BG33" s="77"/>
      <c r="BH33" s="78"/>
      <c r="BI33" s="76">
        <f>データ!AL7</f>
        <v>107</v>
      </c>
      <c r="BJ33" s="77"/>
      <c r="BK33" s="77"/>
      <c r="BL33" s="77"/>
      <c r="BM33" s="77"/>
      <c r="BN33" s="77"/>
      <c r="BO33" s="77"/>
      <c r="BP33" s="77"/>
      <c r="BQ33" s="77"/>
      <c r="BR33" s="77"/>
      <c r="BS33" s="77"/>
      <c r="BT33" s="77"/>
      <c r="BU33" s="77"/>
      <c r="BV33" s="77"/>
      <c r="BW33" s="78"/>
      <c r="BX33" s="76">
        <f>データ!AM7</f>
        <v>114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96.2</v>
      </c>
      <c r="DE33" s="77"/>
      <c r="DF33" s="77"/>
      <c r="DG33" s="77"/>
      <c r="DH33" s="77"/>
      <c r="DI33" s="77"/>
      <c r="DJ33" s="77"/>
      <c r="DK33" s="77"/>
      <c r="DL33" s="77"/>
      <c r="DM33" s="77"/>
      <c r="DN33" s="77"/>
      <c r="DO33" s="77"/>
      <c r="DP33" s="77"/>
      <c r="DQ33" s="77"/>
      <c r="DR33" s="78"/>
      <c r="DS33" s="76">
        <f>データ!AU7</f>
        <v>97</v>
      </c>
      <c r="DT33" s="77"/>
      <c r="DU33" s="77"/>
      <c r="DV33" s="77"/>
      <c r="DW33" s="77"/>
      <c r="DX33" s="77"/>
      <c r="DY33" s="77"/>
      <c r="DZ33" s="77"/>
      <c r="EA33" s="77"/>
      <c r="EB33" s="77"/>
      <c r="EC33" s="77"/>
      <c r="ED33" s="77"/>
      <c r="EE33" s="77"/>
      <c r="EF33" s="77"/>
      <c r="EG33" s="78"/>
      <c r="EH33" s="76">
        <f>データ!AV7</f>
        <v>95.1</v>
      </c>
      <c r="EI33" s="77"/>
      <c r="EJ33" s="77"/>
      <c r="EK33" s="77"/>
      <c r="EL33" s="77"/>
      <c r="EM33" s="77"/>
      <c r="EN33" s="77"/>
      <c r="EO33" s="77"/>
      <c r="EP33" s="77"/>
      <c r="EQ33" s="77"/>
      <c r="ER33" s="77"/>
      <c r="ES33" s="77"/>
      <c r="ET33" s="77"/>
      <c r="EU33" s="77"/>
      <c r="EV33" s="78"/>
      <c r="EW33" s="76">
        <f>データ!AW7</f>
        <v>86</v>
      </c>
      <c r="EX33" s="77"/>
      <c r="EY33" s="77"/>
      <c r="EZ33" s="77"/>
      <c r="FA33" s="77"/>
      <c r="FB33" s="77"/>
      <c r="FC33" s="77"/>
      <c r="FD33" s="77"/>
      <c r="FE33" s="77"/>
      <c r="FF33" s="77"/>
      <c r="FG33" s="77"/>
      <c r="FH33" s="77"/>
      <c r="FI33" s="77"/>
      <c r="FJ33" s="77"/>
      <c r="FK33" s="78"/>
      <c r="FL33" s="76">
        <f>データ!AX7</f>
        <v>92.6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138.6</v>
      </c>
      <c r="GS33" s="77"/>
      <c r="GT33" s="77"/>
      <c r="GU33" s="77"/>
      <c r="GV33" s="77"/>
      <c r="GW33" s="77"/>
      <c r="GX33" s="77"/>
      <c r="GY33" s="77"/>
      <c r="GZ33" s="77"/>
      <c r="HA33" s="77"/>
      <c r="HB33" s="77"/>
      <c r="HC33" s="77"/>
      <c r="HD33" s="77"/>
      <c r="HE33" s="77"/>
      <c r="HF33" s="78"/>
      <c r="HG33" s="76">
        <f>データ!BF7</f>
        <v>135.19999999999999</v>
      </c>
      <c r="HH33" s="77"/>
      <c r="HI33" s="77"/>
      <c r="HJ33" s="77"/>
      <c r="HK33" s="77"/>
      <c r="HL33" s="77"/>
      <c r="HM33" s="77"/>
      <c r="HN33" s="77"/>
      <c r="HO33" s="77"/>
      <c r="HP33" s="77"/>
      <c r="HQ33" s="77"/>
      <c r="HR33" s="77"/>
      <c r="HS33" s="77"/>
      <c r="HT33" s="77"/>
      <c r="HU33" s="78"/>
      <c r="HV33" s="76">
        <f>データ!BG7</f>
        <v>140.5</v>
      </c>
      <c r="HW33" s="77"/>
      <c r="HX33" s="77"/>
      <c r="HY33" s="77"/>
      <c r="HZ33" s="77"/>
      <c r="IA33" s="77"/>
      <c r="IB33" s="77"/>
      <c r="IC33" s="77"/>
      <c r="ID33" s="77"/>
      <c r="IE33" s="77"/>
      <c r="IF33" s="77"/>
      <c r="IG33" s="77"/>
      <c r="IH33" s="77"/>
      <c r="II33" s="77"/>
      <c r="IJ33" s="78"/>
      <c r="IK33" s="76">
        <f>データ!BH7</f>
        <v>145.1</v>
      </c>
      <c r="IL33" s="77"/>
      <c r="IM33" s="77"/>
      <c r="IN33" s="77"/>
      <c r="IO33" s="77"/>
      <c r="IP33" s="77"/>
      <c r="IQ33" s="77"/>
      <c r="IR33" s="77"/>
      <c r="IS33" s="77"/>
      <c r="IT33" s="77"/>
      <c r="IU33" s="77"/>
      <c r="IV33" s="77"/>
      <c r="IW33" s="77"/>
      <c r="IX33" s="77"/>
      <c r="IY33" s="78"/>
      <c r="IZ33" s="76">
        <f>データ!BI7</f>
        <v>119.2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76.400000000000006</v>
      </c>
      <c r="KG33" s="77"/>
      <c r="KH33" s="77"/>
      <c r="KI33" s="77"/>
      <c r="KJ33" s="77"/>
      <c r="KK33" s="77"/>
      <c r="KL33" s="77"/>
      <c r="KM33" s="77"/>
      <c r="KN33" s="77"/>
      <c r="KO33" s="77"/>
      <c r="KP33" s="77"/>
      <c r="KQ33" s="77"/>
      <c r="KR33" s="77"/>
      <c r="KS33" s="77"/>
      <c r="KT33" s="78"/>
      <c r="KU33" s="76">
        <f>データ!BQ7</f>
        <v>78.099999999999994</v>
      </c>
      <c r="KV33" s="77"/>
      <c r="KW33" s="77"/>
      <c r="KX33" s="77"/>
      <c r="KY33" s="77"/>
      <c r="KZ33" s="77"/>
      <c r="LA33" s="77"/>
      <c r="LB33" s="77"/>
      <c r="LC33" s="77"/>
      <c r="LD33" s="77"/>
      <c r="LE33" s="77"/>
      <c r="LF33" s="77"/>
      <c r="LG33" s="77"/>
      <c r="LH33" s="77"/>
      <c r="LI33" s="78"/>
      <c r="LJ33" s="76">
        <f>データ!BR7</f>
        <v>73.8</v>
      </c>
      <c r="LK33" s="77"/>
      <c r="LL33" s="77"/>
      <c r="LM33" s="77"/>
      <c r="LN33" s="77"/>
      <c r="LO33" s="77"/>
      <c r="LP33" s="77"/>
      <c r="LQ33" s="77"/>
      <c r="LR33" s="77"/>
      <c r="LS33" s="77"/>
      <c r="LT33" s="77"/>
      <c r="LU33" s="77"/>
      <c r="LV33" s="77"/>
      <c r="LW33" s="77"/>
      <c r="LX33" s="78"/>
      <c r="LY33" s="76">
        <f>データ!BS7</f>
        <v>64.400000000000006</v>
      </c>
      <c r="LZ33" s="77"/>
      <c r="MA33" s="77"/>
      <c r="MB33" s="77"/>
      <c r="MC33" s="77"/>
      <c r="MD33" s="77"/>
      <c r="ME33" s="77"/>
      <c r="MF33" s="77"/>
      <c r="MG33" s="77"/>
      <c r="MH33" s="77"/>
      <c r="MI33" s="77"/>
      <c r="MJ33" s="77"/>
      <c r="MK33" s="77"/>
      <c r="ML33" s="77"/>
      <c r="MM33" s="78"/>
      <c r="MN33" s="76">
        <f>データ!BT7</f>
        <v>67.2</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98.7</v>
      </c>
      <c r="Q34" s="77"/>
      <c r="R34" s="77"/>
      <c r="S34" s="77"/>
      <c r="T34" s="77"/>
      <c r="U34" s="77"/>
      <c r="V34" s="77"/>
      <c r="W34" s="77"/>
      <c r="X34" s="77"/>
      <c r="Y34" s="77"/>
      <c r="Z34" s="77"/>
      <c r="AA34" s="77"/>
      <c r="AB34" s="77"/>
      <c r="AC34" s="77"/>
      <c r="AD34" s="78"/>
      <c r="AE34" s="76">
        <f>データ!AO7</f>
        <v>99</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103.9</v>
      </c>
      <c r="BJ34" s="77"/>
      <c r="BK34" s="77"/>
      <c r="BL34" s="77"/>
      <c r="BM34" s="77"/>
      <c r="BN34" s="77"/>
      <c r="BO34" s="77"/>
      <c r="BP34" s="77"/>
      <c r="BQ34" s="77"/>
      <c r="BR34" s="77"/>
      <c r="BS34" s="77"/>
      <c r="BT34" s="77"/>
      <c r="BU34" s="77"/>
      <c r="BV34" s="77"/>
      <c r="BW34" s="78"/>
      <c r="BX34" s="76">
        <f>データ!AR7</f>
        <v>106.6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92.1</v>
      </c>
      <c r="DE34" s="77"/>
      <c r="DF34" s="77"/>
      <c r="DG34" s="77"/>
      <c r="DH34" s="77"/>
      <c r="DI34" s="77"/>
      <c r="DJ34" s="77"/>
      <c r="DK34" s="77"/>
      <c r="DL34" s="77"/>
      <c r="DM34" s="77"/>
      <c r="DN34" s="77"/>
      <c r="DO34" s="77"/>
      <c r="DP34" s="77"/>
      <c r="DQ34" s="77"/>
      <c r="DR34" s="78"/>
      <c r="DS34" s="76">
        <f>データ!AZ7</f>
        <v>92.3</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87.5</v>
      </c>
      <c r="EX34" s="77"/>
      <c r="EY34" s="77"/>
      <c r="EZ34" s="77"/>
      <c r="FA34" s="77"/>
      <c r="FB34" s="77"/>
      <c r="FC34" s="77"/>
      <c r="FD34" s="77"/>
      <c r="FE34" s="77"/>
      <c r="FF34" s="77"/>
      <c r="FG34" s="77"/>
      <c r="FH34" s="77"/>
      <c r="FI34" s="77"/>
      <c r="FJ34" s="77"/>
      <c r="FK34" s="78"/>
      <c r="FL34" s="76">
        <f>データ!BC7</f>
        <v>89.4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40.200000000000003</v>
      </c>
      <c r="GS34" s="77"/>
      <c r="GT34" s="77"/>
      <c r="GU34" s="77"/>
      <c r="GV34" s="77"/>
      <c r="GW34" s="77"/>
      <c r="GX34" s="77"/>
      <c r="GY34" s="77"/>
      <c r="GZ34" s="77"/>
      <c r="HA34" s="77"/>
      <c r="HB34" s="77"/>
      <c r="HC34" s="77"/>
      <c r="HD34" s="77"/>
      <c r="HE34" s="77"/>
      <c r="HF34" s="78"/>
      <c r="HG34" s="76">
        <f>データ!BK7</f>
        <v>40.4</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40.799999999999997</v>
      </c>
      <c r="IL34" s="77"/>
      <c r="IM34" s="77"/>
      <c r="IN34" s="77"/>
      <c r="IO34" s="77"/>
      <c r="IP34" s="77"/>
      <c r="IQ34" s="77"/>
      <c r="IR34" s="77"/>
      <c r="IS34" s="77"/>
      <c r="IT34" s="77"/>
      <c r="IU34" s="77"/>
      <c r="IV34" s="77"/>
      <c r="IW34" s="77"/>
      <c r="IX34" s="77"/>
      <c r="IY34" s="78"/>
      <c r="IZ34" s="76">
        <f>データ!BN7</f>
        <v>40.4</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77</v>
      </c>
      <c r="KG34" s="77"/>
      <c r="KH34" s="77"/>
      <c r="KI34" s="77"/>
      <c r="KJ34" s="77"/>
      <c r="KK34" s="77"/>
      <c r="KL34" s="77"/>
      <c r="KM34" s="77"/>
      <c r="KN34" s="77"/>
      <c r="KO34" s="77"/>
      <c r="KP34" s="77"/>
      <c r="KQ34" s="77"/>
      <c r="KR34" s="77"/>
      <c r="KS34" s="77"/>
      <c r="KT34" s="78"/>
      <c r="KU34" s="76">
        <f>データ!BV7</f>
        <v>77.599999999999994</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68.400000000000006</v>
      </c>
      <c r="LZ34" s="77"/>
      <c r="MA34" s="77"/>
      <c r="MB34" s="77"/>
      <c r="MC34" s="77"/>
      <c r="MD34" s="77"/>
      <c r="ME34" s="77"/>
      <c r="MF34" s="77"/>
      <c r="MG34" s="77"/>
      <c r="MH34" s="77"/>
      <c r="MI34" s="77"/>
      <c r="MJ34" s="77"/>
      <c r="MK34" s="77"/>
      <c r="ML34" s="77"/>
      <c r="MM34" s="78"/>
      <c r="MN34" s="76">
        <f>データ!BY7</f>
        <v>68.2</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178</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179</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51073</v>
      </c>
      <c r="Q55" s="95"/>
      <c r="R55" s="95"/>
      <c r="S55" s="95"/>
      <c r="T55" s="95"/>
      <c r="U55" s="95"/>
      <c r="V55" s="95"/>
      <c r="W55" s="95"/>
      <c r="X55" s="95"/>
      <c r="Y55" s="95"/>
      <c r="Z55" s="95"/>
      <c r="AA55" s="95"/>
      <c r="AB55" s="95"/>
      <c r="AC55" s="95"/>
      <c r="AD55" s="96"/>
      <c r="AE55" s="94">
        <f>データ!CB7</f>
        <v>50616</v>
      </c>
      <c r="AF55" s="95"/>
      <c r="AG55" s="95"/>
      <c r="AH55" s="95"/>
      <c r="AI55" s="95"/>
      <c r="AJ55" s="95"/>
      <c r="AK55" s="95"/>
      <c r="AL55" s="95"/>
      <c r="AM55" s="95"/>
      <c r="AN55" s="95"/>
      <c r="AO55" s="95"/>
      <c r="AP55" s="95"/>
      <c r="AQ55" s="95"/>
      <c r="AR55" s="95"/>
      <c r="AS55" s="96"/>
      <c r="AT55" s="94">
        <f>データ!CC7</f>
        <v>51333</v>
      </c>
      <c r="AU55" s="95"/>
      <c r="AV55" s="95"/>
      <c r="AW55" s="95"/>
      <c r="AX55" s="95"/>
      <c r="AY55" s="95"/>
      <c r="AZ55" s="95"/>
      <c r="BA55" s="95"/>
      <c r="BB55" s="95"/>
      <c r="BC55" s="95"/>
      <c r="BD55" s="95"/>
      <c r="BE55" s="95"/>
      <c r="BF55" s="95"/>
      <c r="BG55" s="95"/>
      <c r="BH55" s="96"/>
      <c r="BI55" s="94">
        <f>データ!CD7</f>
        <v>52964</v>
      </c>
      <c r="BJ55" s="95"/>
      <c r="BK55" s="95"/>
      <c r="BL55" s="95"/>
      <c r="BM55" s="95"/>
      <c r="BN55" s="95"/>
      <c r="BO55" s="95"/>
      <c r="BP55" s="95"/>
      <c r="BQ55" s="95"/>
      <c r="BR55" s="95"/>
      <c r="BS55" s="95"/>
      <c r="BT55" s="95"/>
      <c r="BU55" s="95"/>
      <c r="BV55" s="95"/>
      <c r="BW55" s="96"/>
      <c r="BX55" s="94">
        <f>データ!CE7</f>
        <v>55792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10855</v>
      </c>
      <c r="DE55" s="95"/>
      <c r="DF55" s="95"/>
      <c r="DG55" s="95"/>
      <c r="DH55" s="95"/>
      <c r="DI55" s="95"/>
      <c r="DJ55" s="95"/>
      <c r="DK55" s="95"/>
      <c r="DL55" s="95"/>
      <c r="DM55" s="95"/>
      <c r="DN55" s="95"/>
      <c r="DO55" s="95"/>
      <c r="DP55" s="95"/>
      <c r="DQ55" s="95"/>
      <c r="DR55" s="96"/>
      <c r="DS55" s="94">
        <f>データ!CM7</f>
        <v>11102</v>
      </c>
      <c r="DT55" s="95"/>
      <c r="DU55" s="95"/>
      <c r="DV55" s="95"/>
      <c r="DW55" s="95"/>
      <c r="DX55" s="95"/>
      <c r="DY55" s="95"/>
      <c r="DZ55" s="95"/>
      <c r="EA55" s="95"/>
      <c r="EB55" s="95"/>
      <c r="EC55" s="95"/>
      <c r="ED55" s="95"/>
      <c r="EE55" s="95"/>
      <c r="EF55" s="95"/>
      <c r="EG55" s="96"/>
      <c r="EH55" s="94">
        <f>データ!CN7</f>
        <v>10841</v>
      </c>
      <c r="EI55" s="95"/>
      <c r="EJ55" s="95"/>
      <c r="EK55" s="95"/>
      <c r="EL55" s="95"/>
      <c r="EM55" s="95"/>
      <c r="EN55" s="95"/>
      <c r="EO55" s="95"/>
      <c r="EP55" s="95"/>
      <c r="EQ55" s="95"/>
      <c r="ER55" s="95"/>
      <c r="ES55" s="95"/>
      <c r="ET55" s="95"/>
      <c r="EU55" s="95"/>
      <c r="EV55" s="96"/>
      <c r="EW55" s="94">
        <f>データ!CO7</f>
        <v>11752</v>
      </c>
      <c r="EX55" s="95"/>
      <c r="EY55" s="95"/>
      <c r="EZ55" s="95"/>
      <c r="FA55" s="95"/>
      <c r="FB55" s="95"/>
      <c r="FC55" s="95"/>
      <c r="FD55" s="95"/>
      <c r="FE55" s="95"/>
      <c r="FF55" s="95"/>
      <c r="FG55" s="95"/>
      <c r="FH55" s="95"/>
      <c r="FI55" s="95"/>
      <c r="FJ55" s="95"/>
      <c r="FK55" s="96"/>
      <c r="FL55" s="94">
        <f>データ!CP7</f>
        <v>11453</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52.6</v>
      </c>
      <c r="GS55" s="77"/>
      <c r="GT55" s="77"/>
      <c r="GU55" s="77"/>
      <c r="GV55" s="77"/>
      <c r="GW55" s="77"/>
      <c r="GX55" s="77"/>
      <c r="GY55" s="77"/>
      <c r="GZ55" s="77"/>
      <c r="HA55" s="77"/>
      <c r="HB55" s="77"/>
      <c r="HC55" s="77"/>
      <c r="HD55" s="77"/>
      <c r="HE55" s="77"/>
      <c r="HF55" s="78"/>
      <c r="HG55" s="76">
        <f>データ!CX7</f>
        <v>52.8</v>
      </c>
      <c r="HH55" s="77"/>
      <c r="HI55" s="77"/>
      <c r="HJ55" s="77"/>
      <c r="HK55" s="77"/>
      <c r="HL55" s="77"/>
      <c r="HM55" s="77"/>
      <c r="HN55" s="77"/>
      <c r="HO55" s="77"/>
      <c r="HP55" s="77"/>
      <c r="HQ55" s="77"/>
      <c r="HR55" s="77"/>
      <c r="HS55" s="77"/>
      <c r="HT55" s="77"/>
      <c r="HU55" s="78"/>
      <c r="HV55" s="76">
        <f>データ!CY7</f>
        <v>53.2</v>
      </c>
      <c r="HW55" s="77"/>
      <c r="HX55" s="77"/>
      <c r="HY55" s="77"/>
      <c r="HZ55" s="77"/>
      <c r="IA55" s="77"/>
      <c r="IB55" s="77"/>
      <c r="IC55" s="77"/>
      <c r="ID55" s="77"/>
      <c r="IE55" s="77"/>
      <c r="IF55" s="77"/>
      <c r="IG55" s="77"/>
      <c r="IH55" s="77"/>
      <c r="II55" s="77"/>
      <c r="IJ55" s="78"/>
      <c r="IK55" s="76">
        <f>データ!CZ7</f>
        <v>60</v>
      </c>
      <c r="IL55" s="77"/>
      <c r="IM55" s="77"/>
      <c r="IN55" s="77"/>
      <c r="IO55" s="77"/>
      <c r="IP55" s="77"/>
      <c r="IQ55" s="77"/>
      <c r="IR55" s="77"/>
      <c r="IS55" s="77"/>
      <c r="IT55" s="77"/>
      <c r="IU55" s="77"/>
      <c r="IV55" s="77"/>
      <c r="IW55" s="77"/>
      <c r="IX55" s="77"/>
      <c r="IY55" s="78"/>
      <c r="IZ55" s="76">
        <f>データ!DA7</f>
        <v>56.3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24.5</v>
      </c>
      <c r="KG55" s="77"/>
      <c r="KH55" s="77"/>
      <c r="KI55" s="77"/>
      <c r="KJ55" s="77"/>
      <c r="KK55" s="77"/>
      <c r="KL55" s="77"/>
      <c r="KM55" s="77"/>
      <c r="KN55" s="77"/>
      <c r="KO55" s="77"/>
      <c r="KP55" s="77"/>
      <c r="KQ55" s="77"/>
      <c r="KR55" s="77"/>
      <c r="KS55" s="77"/>
      <c r="KT55" s="78"/>
      <c r="KU55" s="76">
        <f>データ!DI7</f>
        <v>23.4</v>
      </c>
      <c r="KV55" s="77"/>
      <c r="KW55" s="77"/>
      <c r="KX55" s="77"/>
      <c r="KY55" s="77"/>
      <c r="KZ55" s="77"/>
      <c r="LA55" s="77"/>
      <c r="LB55" s="77"/>
      <c r="LC55" s="77"/>
      <c r="LD55" s="77"/>
      <c r="LE55" s="77"/>
      <c r="LF55" s="77"/>
      <c r="LG55" s="77"/>
      <c r="LH55" s="77"/>
      <c r="LI55" s="78"/>
      <c r="LJ55" s="76">
        <f>データ!DJ7</f>
        <v>22.6</v>
      </c>
      <c r="LK55" s="77"/>
      <c r="LL55" s="77"/>
      <c r="LM55" s="77"/>
      <c r="LN55" s="77"/>
      <c r="LO55" s="77"/>
      <c r="LP55" s="77"/>
      <c r="LQ55" s="77"/>
      <c r="LR55" s="77"/>
      <c r="LS55" s="77"/>
      <c r="LT55" s="77"/>
      <c r="LU55" s="77"/>
      <c r="LV55" s="77"/>
      <c r="LW55" s="77"/>
      <c r="LX55" s="78"/>
      <c r="LY55" s="76">
        <f>データ!DK7</f>
        <v>22.5</v>
      </c>
      <c r="LZ55" s="77"/>
      <c r="MA55" s="77"/>
      <c r="MB55" s="77"/>
      <c r="MC55" s="77"/>
      <c r="MD55" s="77"/>
      <c r="ME55" s="77"/>
      <c r="MF55" s="77"/>
      <c r="MG55" s="77"/>
      <c r="MH55" s="77"/>
      <c r="MI55" s="77"/>
      <c r="MJ55" s="77"/>
      <c r="MK55" s="77"/>
      <c r="ML55" s="77"/>
      <c r="MM55" s="78"/>
      <c r="MN55" s="76">
        <f>データ!DL7</f>
        <v>21.3</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56892</v>
      </c>
      <c r="Q56" s="95"/>
      <c r="R56" s="95"/>
      <c r="S56" s="95"/>
      <c r="T56" s="95"/>
      <c r="U56" s="95"/>
      <c r="V56" s="95"/>
      <c r="W56" s="95"/>
      <c r="X56" s="95"/>
      <c r="Y56" s="95"/>
      <c r="Z56" s="95"/>
      <c r="AA56" s="95"/>
      <c r="AB56" s="95"/>
      <c r="AC56" s="95"/>
      <c r="AD56" s="96"/>
      <c r="AE56" s="94">
        <f>データ!CG7</f>
        <v>59108</v>
      </c>
      <c r="AF56" s="95"/>
      <c r="AG56" s="95"/>
      <c r="AH56" s="95"/>
      <c r="AI56" s="95"/>
      <c r="AJ56" s="95"/>
      <c r="AK56" s="95"/>
      <c r="AL56" s="95"/>
      <c r="AM56" s="95"/>
      <c r="AN56" s="95"/>
      <c r="AO56" s="95"/>
      <c r="AP56" s="95"/>
      <c r="AQ56" s="95"/>
      <c r="AR56" s="95"/>
      <c r="AS56" s="96"/>
      <c r="AT56" s="94">
        <f>データ!CH7</f>
        <v>60271</v>
      </c>
      <c r="AU56" s="95"/>
      <c r="AV56" s="95"/>
      <c r="AW56" s="95"/>
      <c r="AX56" s="95"/>
      <c r="AY56" s="95"/>
      <c r="AZ56" s="95"/>
      <c r="BA56" s="95"/>
      <c r="BB56" s="95"/>
      <c r="BC56" s="95"/>
      <c r="BD56" s="95"/>
      <c r="BE56" s="95"/>
      <c r="BF56" s="95"/>
      <c r="BG56" s="95"/>
      <c r="BH56" s="96"/>
      <c r="BI56" s="94">
        <f>データ!CI7</f>
        <v>63766</v>
      </c>
      <c r="BJ56" s="95"/>
      <c r="BK56" s="95"/>
      <c r="BL56" s="95"/>
      <c r="BM56" s="95"/>
      <c r="BN56" s="95"/>
      <c r="BO56" s="95"/>
      <c r="BP56" s="95"/>
      <c r="BQ56" s="95"/>
      <c r="BR56" s="95"/>
      <c r="BS56" s="95"/>
      <c r="BT56" s="95"/>
      <c r="BU56" s="95"/>
      <c r="BV56" s="95"/>
      <c r="BW56" s="96"/>
      <c r="BX56" s="94">
        <f>データ!CJ7</f>
        <v>66386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15171</v>
      </c>
      <c r="DE56" s="95"/>
      <c r="DF56" s="95"/>
      <c r="DG56" s="95"/>
      <c r="DH56" s="95"/>
      <c r="DI56" s="95"/>
      <c r="DJ56" s="95"/>
      <c r="DK56" s="95"/>
      <c r="DL56" s="95"/>
      <c r="DM56" s="95"/>
      <c r="DN56" s="95"/>
      <c r="DO56" s="95"/>
      <c r="DP56" s="95"/>
      <c r="DQ56" s="95"/>
      <c r="DR56" s="96"/>
      <c r="DS56" s="94">
        <f>データ!CR7</f>
        <v>15887</v>
      </c>
      <c r="DT56" s="95"/>
      <c r="DU56" s="95"/>
      <c r="DV56" s="95"/>
      <c r="DW56" s="95"/>
      <c r="DX56" s="95"/>
      <c r="DY56" s="95"/>
      <c r="DZ56" s="95"/>
      <c r="EA56" s="95"/>
      <c r="EB56" s="95"/>
      <c r="EC56" s="95"/>
      <c r="ED56" s="95"/>
      <c r="EE56" s="95"/>
      <c r="EF56" s="95"/>
      <c r="EG56" s="96"/>
      <c r="EH56" s="94">
        <f>データ!CS7</f>
        <v>16979</v>
      </c>
      <c r="EI56" s="95"/>
      <c r="EJ56" s="95"/>
      <c r="EK56" s="95"/>
      <c r="EL56" s="95"/>
      <c r="EM56" s="95"/>
      <c r="EN56" s="95"/>
      <c r="EO56" s="95"/>
      <c r="EP56" s="95"/>
      <c r="EQ56" s="95"/>
      <c r="ER56" s="95"/>
      <c r="ES56" s="95"/>
      <c r="ET56" s="95"/>
      <c r="EU56" s="95"/>
      <c r="EV56" s="96"/>
      <c r="EW56" s="94">
        <f>データ!CT7</f>
        <v>18423</v>
      </c>
      <c r="EX56" s="95"/>
      <c r="EY56" s="95"/>
      <c r="EZ56" s="95"/>
      <c r="FA56" s="95"/>
      <c r="FB56" s="95"/>
      <c r="FC56" s="95"/>
      <c r="FD56" s="95"/>
      <c r="FE56" s="95"/>
      <c r="FF56" s="95"/>
      <c r="FG56" s="95"/>
      <c r="FH56" s="95"/>
      <c r="FI56" s="95"/>
      <c r="FJ56" s="95"/>
      <c r="FK56" s="96"/>
      <c r="FL56" s="94">
        <f>データ!CU7</f>
        <v>19190</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53.8</v>
      </c>
      <c r="GS56" s="77"/>
      <c r="GT56" s="77"/>
      <c r="GU56" s="77"/>
      <c r="GV56" s="77"/>
      <c r="GW56" s="77"/>
      <c r="GX56" s="77"/>
      <c r="GY56" s="77"/>
      <c r="GZ56" s="77"/>
      <c r="HA56" s="77"/>
      <c r="HB56" s="77"/>
      <c r="HC56" s="77"/>
      <c r="HD56" s="77"/>
      <c r="HE56" s="77"/>
      <c r="HF56" s="78"/>
      <c r="HG56" s="76">
        <f>データ!DC7</f>
        <v>53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56.7</v>
      </c>
      <c r="IL56" s="77"/>
      <c r="IM56" s="77"/>
      <c r="IN56" s="77"/>
      <c r="IO56" s="77"/>
      <c r="IP56" s="77"/>
      <c r="IQ56" s="77"/>
      <c r="IR56" s="77"/>
      <c r="IS56" s="77"/>
      <c r="IT56" s="77"/>
      <c r="IU56" s="77"/>
      <c r="IV56" s="77"/>
      <c r="IW56" s="77"/>
      <c r="IX56" s="77"/>
      <c r="IY56" s="78"/>
      <c r="IZ56" s="76">
        <f>データ!DF7</f>
        <v>54.2</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25.4</v>
      </c>
      <c r="KG56" s="77"/>
      <c r="KH56" s="77"/>
      <c r="KI56" s="77"/>
      <c r="KJ56" s="77"/>
      <c r="KK56" s="77"/>
      <c r="KL56" s="77"/>
      <c r="KM56" s="77"/>
      <c r="KN56" s="77"/>
      <c r="KO56" s="77"/>
      <c r="KP56" s="77"/>
      <c r="KQ56" s="77"/>
      <c r="KR56" s="77"/>
      <c r="KS56" s="77"/>
      <c r="KT56" s="78"/>
      <c r="KU56" s="76">
        <f>データ!DN7</f>
        <v>25.8</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26.2</v>
      </c>
      <c r="LZ56" s="77"/>
      <c r="MA56" s="77"/>
      <c r="MB56" s="77"/>
      <c r="MC56" s="77"/>
      <c r="MD56" s="77"/>
      <c r="ME56" s="77"/>
      <c r="MF56" s="77"/>
      <c r="MG56" s="77"/>
      <c r="MH56" s="77"/>
      <c r="MI56" s="77"/>
      <c r="MJ56" s="77"/>
      <c r="MK56" s="77"/>
      <c r="ML56" s="77"/>
      <c r="MM56" s="78"/>
      <c r="MN56" s="76">
        <f>データ!DQ7</f>
        <v>26.3</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180</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68.3</v>
      </c>
      <c r="V79" s="71"/>
      <c r="W79" s="71"/>
      <c r="X79" s="71"/>
      <c r="Y79" s="71"/>
      <c r="Z79" s="71"/>
      <c r="AA79" s="71"/>
      <c r="AB79" s="71"/>
      <c r="AC79" s="71"/>
      <c r="AD79" s="71"/>
      <c r="AE79" s="71"/>
      <c r="AF79" s="71"/>
      <c r="AG79" s="71"/>
      <c r="AH79" s="71"/>
      <c r="AI79" s="71"/>
      <c r="AJ79" s="71"/>
      <c r="AK79" s="71"/>
      <c r="AL79" s="71"/>
      <c r="AM79" s="71"/>
      <c r="AN79" s="71">
        <f>データ!DT7</f>
        <v>68</v>
      </c>
      <c r="AO79" s="71"/>
      <c r="AP79" s="71"/>
      <c r="AQ79" s="71"/>
      <c r="AR79" s="71"/>
      <c r="AS79" s="71"/>
      <c r="AT79" s="71"/>
      <c r="AU79" s="71"/>
      <c r="AV79" s="71"/>
      <c r="AW79" s="71"/>
      <c r="AX79" s="71"/>
      <c r="AY79" s="71"/>
      <c r="AZ79" s="71"/>
      <c r="BA79" s="71"/>
      <c r="BB79" s="71"/>
      <c r="BC79" s="71"/>
      <c r="BD79" s="71"/>
      <c r="BE79" s="71"/>
      <c r="BF79" s="71"/>
      <c r="BG79" s="71">
        <f>データ!DU7</f>
        <v>68.8</v>
      </c>
      <c r="BH79" s="71"/>
      <c r="BI79" s="71"/>
      <c r="BJ79" s="71"/>
      <c r="BK79" s="71"/>
      <c r="BL79" s="71"/>
      <c r="BM79" s="71"/>
      <c r="BN79" s="71"/>
      <c r="BO79" s="71"/>
      <c r="BP79" s="71"/>
      <c r="BQ79" s="71"/>
      <c r="BR79" s="71"/>
      <c r="BS79" s="71"/>
      <c r="BT79" s="71"/>
      <c r="BU79" s="71"/>
      <c r="BV79" s="71"/>
      <c r="BW79" s="71"/>
      <c r="BX79" s="71"/>
      <c r="BY79" s="71"/>
      <c r="BZ79" s="71">
        <f>データ!DV7</f>
        <v>68.400000000000006</v>
      </c>
      <c r="CA79" s="71"/>
      <c r="CB79" s="71"/>
      <c r="CC79" s="71"/>
      <c r="CD79" s="71"/>
      <c r="CE79" s="71"/>
      <c r="CF79" s="71"/>
      <c r="CG79" s="71"/>
      <c r="CH79" s="71"/>
      <c r="CI79" s="71"/>
      <c r="CJ79" s="71"/>
      <c r="CK79" s="71"/>
      <c r="CL79" s="71"/>
      <c r="CM79" s="71"/>
      <c r="CN79" s="71"/>
      <c r="CO79" s="71"/>
      <c r="CP79" s="71"/>
      <c r="CQ79" s="71"/>
      <c r="CR79" s="71"/>
      <c r="CS79" s="71">
        <f>データ!DW7</f>
        <v>70.3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83</v>
      </c>
      <c r="EP79" s="71"/>
      <c r="EQ79" s="71"/>
      <c r="ER79" s="71"/>
      <c r="ES79" s="71"/>
      <c r="ET79" s="71"/>
      <c r="EU79" s="71"/>
      <c r="EV79" s="71"/>
      <c r="EW79" s="71"/>
      <c r="EX79" s="71"/>
      <c r="EY79" s="71"/>
      <c r="EZ79" s="71"/>
      <c r="FA79" s="71"/>
      <c r="FB79" s="71"/>
      <c r="FC79" s="71"/>
      <c r="FD79" s="71"/>
      <c r="FE79" s="71"/>
      <c r="FF79" s="71"/>
      <c r="FG79" s="71"/>
      <c r="FH79" s="71">
        <f>データ!EE7</f>
        <v>77.900000000000006</v>
      </c>
      <c r="FI79" s="71"/>
      <c r="FJ79" s="71"/>
      <c r="FK79" s="71"/>
      <c r="FL79" s="71"/>
      <c r="FM79" s="71"/>
      <c r="FN79" s="71"/>
      <c r="FO79" s="71"/>
      <c r="FP79" s="71"/>
      <c r="FQ79" s="71"/>
      <c r="FR79" s="71"/>
      <c r="FS79" s="71"/>
      <c r="FT79" s="71"/>
      <c r="FU79" s="71"/>
      <c r="FV79" s="71"/>
      <c r="FW79" s="71"/>
      <c r="FX79" s="71"/>
      <c r="FY79" s="71"/>
      <c r="FZ79" s="71"/>
      <c r="GA79" s="71">
        <f>データ!EF7</f>
        <v>77.5</v>
      </c>
      <c r="GB79" s="71"/>
      <c r="GC79" s="71"/>
      <c r="GD79" s="71"/>
      <c r="GE79" s="71"/>
      <c r="GF79" s="71"/>
      <c r="GG79" s="71"/>
      <c r="GH79" s="71"/>
      <c r="GI79" s="71"/>
      <c r="GJ79" s="71"/>
      <c r="GK79" s="71"/>
      <c r="GL79" s="71"/>
      <c r="GM79" s="71"/>
      <c r="GN79" s="71"/>
      <c r="GO79" s="71"/>
      <c r="GP79" s="71"/>
      <c r="GQ79" s="71"/>
      <c r="GR79" s="71"/>
      <c r="GS79" s="71"/>
      <c r="GT79" s="71">
        <f>データ!EG7</f>
        <v>73.8</v>
      </c>
      <c r="GU79" s="71"/>
      <c r="GV79" s="71"/>
      <c r="GW79" s="71"/>
      <c r="GX79" s="71"/>
      <c r="GY79" s="71"/>
      <c r="GZ79" s="71"/>
      <c r="HA79" s="71"/>
      <c r="HB79" s="71"/>
      <c r="HC79" s="71"/>
      <c r="HD79" s="71"/>
      <c r="HE79" s="71"/>
      <c r="HF79" s="71"/>
      <c r="HG79" s="71"/>
      <c r="HH79" s="71"/>
      <c r="HI79" s="71"/>
      <c r="HJ79" s="71"/>
      <c r="HK79" s="71"/>
      <c r="HL79" s="71"/>
      <c r="HM79" s="71">
        <f>データ!EH7</f>
        <v>78.2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61235913</v>
      </c>
      <c r="JK79" s="69"/>
      <c r="JL79" s="69"/>
      <c r="JM79" s="69"/>
      <c r="JN79" s="69"/>
      <c r="JO79" s="69"/>
      <c r="JP79" s="69"/>
      <c r="JQ79" s="69"/>
      <c r="JR79" s="69"/>
      <c r="JS79" s="69"/>
      <c r="JT79" s="69"/>
      <c r="JU79" s="69"/>
      <c r="JV79" s="69"/>
      <c r="JW79" s="69"/>
      <c r="JX79" s="69"/>
      <c r="JY79" s="69"/>
      <c r="JZ79" s="69"/>
      <c r="KA79" s="69"/>
      <c r="KB79" s="69"/>
      <c r="KC79" s="69">
        <f>データ!EP7</f>
        <v>61954509</v>
      </c>
      <c r="KD79" s="69"/>
      <c r="KE79" s="69"/>
      <c r="KF79" s="69"/>
      <c r="KG79" s="69"/>
      <c r="KH79" s="69"/>
      <c r="KI79" s="69"/>
      <c r="KJ79" s="69"/>
      <c r="KK79" s="69"/>
      <c r="KL79" s="69"/>
      <c r="KM79" s="69"/>
      <c r="KN79" s="69"/>
      <c r="KO79" s="69"/>
      <c r="KP79" s="69"/>
      <c r="KQ79" s="69"/>
      <c r="KR79" s="69"/>
      <c r="KS79" s="69"/>
      <c r="KT79" s="69"/>
      <c r="KU79" s="69"/>
      <c r="KV79" s="69">
        <f>データ!EQ7</f>
        <v>63007384</v>
      </c>
      <c r="KW79" s="69"/>
      <c r="KX79" s="69"/>
      <c r="KY79" s="69"/>
      <c r="KZ79" s="69"/>
      <c r="LA79" s="69"/>
      <c r="LB79" s="69"/>
      <c r="LC79" s="69"/>
      <c r="LD79" s="69"/>
      <c r="LE79" s="69"/>
      <c r="LF79" s="69"/>
      <c r="LG79" s="69"/>
      <c r="LH79" s="69"/>
      <c r="LI79" s="69"/>
      <c r="LJ79" s="69"/>
      <c r="LK79" s="69"/>
      <c r="LL79" s="69"/>
      <c r="LM79" s="69"/>
      <c r="LN79" s="69"/>
      <c r="LO79" s="69">
        <f>データ!ER7</f>
        <v>59910731</v>
      </c>
      <c r="LP79" s="69"/>
      <c r="LQ79" s="69"/>
      <c r="LR79" s="69"/>
      <c r="LS79" s="69"/>
      <c r="LT79" s="69"/>
      <c r="LU79" s="69"/>
      <c r="LV79" s="69"/>
      <c r="LW79" s="69"/>
      <c r="LX79" s="69"/>
      <c r="LY79" s="69"/>
      <c r="LZ79" s="69"/>
      <c r="MA79" s="69"/>
      <c r="MB79" s="69"/>
      <c r="MC79" s="69"/>
      <c r="MD79" s="69"/>
      <c r="ME79" s="69"/>
      <c r="MF79" s="69"/>
      <c r="MG79" s="69"/>
      <c r="MH79" s="69">
        <f>データ!ES7</f>
        <v>60324464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53.7</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56.8</v>
      </c>
      <c r="CA80" s="71"/>
      <c r="CB80" s="71"/>
      <c r="CC80" s="71"/>
      <c r="CD80" s="71"/>
      <c r="CE80" s="71"/>
      <c r="CF80" s="71"/>
      <c r="CG80" s="71"/>
      <c r="CH80" s="71"/>
      <c r="CI80" s="71"/>
      <c r="CJ80" s="71"/>
      <c r="CK80" s="71"/>
      <c r="CL80" s="71"/>
      <c r="CM80" s="71"/>
      <c r="CN80" s="71"/>
      <c r="CO80" s="71"/>
      <c r="CP80" s="71"/>
      <c r="CQ80" s="71"/>
      <c r="CR80" s="71"/>
      <c r="CS80" s="71">
        <f>データ!EB7</f>
        <v>58.5</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69.3</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69.8</v>
      </c>
      <c r="GU80" s="71"/>
      <c r="GV80" s="71"/>
      <c r="GW80" s="71"/>
      <c r="GX80" s="71"/>
      <c r="GY80" s="71"/>
      <c r="GZ80" s="71"/>
      <c r="HA80" s="71"/>
      <c r="HB80" s="71"/>
      <c r="HC80" s="71"/>
      <c r="HD80" s="71"/>
      <c r="HE80" s="71"/>
      <c r="HF80" s="71"/>
      <c r="HG80" s="71"/>
      <c r="HH80" s="71"/>
      <c r="HI80" s="71"/>
      <c r="HJ80" s="71"/>
      <c r="HK80" s="71"/>
      <c r="HL80" s="71"/>
      <c r="HM80" s="71">
        <f>データ!EM7</f>
        <v>69.7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47442477</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49637382</v>
      </c>
      <c r="LP80" s="69"/>
      <c r="LQ80" s="69"/>
      <c r="LR80" s="69"/>
      <c r="LS80" s="69"/>
      <c r="LT80" s="69"/>
      <c r="LU80" s="69"/>
      <c r="LV80" s="69"/>
      <c r="LW80" s="69"/>
      <c r="LX80" s="69"/>
      <c r="LY80" s="69"/>
      <c r="LZ80" s="69"/>
      <c r="MA80" s="69"/>
      <c r="MB80" s="69"/>
      <c r="MC80" s="69"/>
      <c r="MD80" s="69"/>
      <c r="ME80" s="69"/>
      <c r="MF80" s="69"/>
      <c r="MG80" s="69"/>
      <c r="MH80" s="69">
        <f>データ!EX7</f>
        <v>50098024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o8dT6TI+Xsr+pSZUoFsf1BDf6yqfvpbfzIA4DBPnQQkcNRGcBJ1gIuD9+iOCzdvW0ajXw7tb+Xz3WTwXO2iIcA==" saltValue="GTl+PncF2OMLgTN3Ht/Ib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145</v>
      </c>
      <c r="BR5" s="52" t="s">
        <v>146</v>
      </c>
      <c r="BS5" s="52" t="s">
        <v>147</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144</v>
      </c>
      <c r="CX5" s="52" t="s">
        <v>145</v>
      </c>
      <c r="CY5" s="52" t="s">
        <v>146</v>
      </c>
      <c r="CZ5" s="52" t="s">
        <v>147</v>
      </c>
      <c r="DA5" s="52" t="s">
        <v>148</v>
      </c>
      <c r="DB5" s="52" t="s">
        <v>149</v>
      </c>
      <c r="DC5" s="52" t="s">
        <v>150</v>
      </c>
      <c r="DD5" s="52" t="s">
        <v>151</v>
      </c>
      <c r="DE5" s="52" t="s">
        <v>152</v>
      </c>
      <c r="DF5" s="52" t="s">
        <v>153</v>
      </c>
      <c r="DG5" s="52" t="s">
        <v>154</v>
      </c>
      <c r="DH5" s="52" t="s">
        <v>144</v>
      </c>
      <c r="DI5" s="52" t="s">
        <v>145</v>
      </c>
      <c r="DJ5" s="52" t="s">
        <v>146</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155</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x14ac:dyDescent="0.15">
      <c r="A6" s="38" t="s">
        <v>156</v>
      </c>
      <c r="B6" s="53">
        <f>B8</f>
        <v>2021</v>
      </c>
      <c r="C6" s="53">
        <f t="shared" ref="C6:M6" si="2">C8</f>
        <v>162027</v>
      </c>
      <c r="D6" s="53">
        <f t="shared" si="2"/>
        <v>46</v>
      </c>
      <c r="E6" s="53">
        <f t="shared" si="2"/>
        <v>6</v>
      </c>
      <c r="F6" s="53">
        <f t="shared" si="2"/>
        <v>0</v>
      </c>
      <c r="G6" s="53">
        <f t="shared" si="2"/>
        <v>1</v>
      </c>
      <c r="H6" s="164" t="str">
        <f>IF(H8&lt;&gt;I8,H8,"")&amp;IF(I8&lt;&gt;J8,I8,"")&amp;"　"&amp;J8</f>
        <v>富山県高岡市　高岡市民病院</v>
      </c>
      <c r="I6" s="165"/>
      <c r="J6" s="166"/>
      <c r="K6" s="53" t="str">
        <f t="shared" si="2"/>
        <v>当然財務</v>
      </c>
      <c r="L6" s="53" t="str">
        <f t="shared" si="2"/>
        <v>病院事業</v>
      </c>
      <c r="M6" s="53" t="str">
        <f t="shared" si="2"/>
        <v>一般病院</v>
      </c>
      <c r="N6" s="53" t="str">
        <f>N8</f>
        <v>400床以上～500床未満</v>
      </c>
      <c r="O6" s="53" t="str">
        <f>O8</f>
        <v>非設置</v>
      </c>
      <c r="P6" s="53" t="str">
        <f>P8</f>
        <v>直営</v>
      </c>
      <c r="Q6" s="54">
        <f t="shared" ref="Q6:AH6" si="3">Q8</f>
        <v>22</v>
      </c>
      <c r="R6" s="53" t="str">
        <f t="shared" si="3"/>
        <v>対象</v>
      </c>
      <c r="S6" s="53" t="str">
        <f t="shared" si="3"/>
        <v>ド 透 I 未 訓 ガ</v>
      </c>
      <c r="T6" s="53" t="str">
        <f t="shared" si="3"/>
        <v>救 臨 感 災 地 輪</v>
      </c>
      <c r="U6" s="54">
        <f>U8</f>
        <v>167216</v>
      </c>
      <c r="V6" s="54">
        <f>V8</f>
        <v>33068</v>
      </c>
      <c r="W6" s="53" t="str">
        <f>W8</f>
        <v>非該当</v>
      </c>
      <c r="X6" s="53" t="str">
        <f t="shared" ref="X6" si="4">X8</f>
        <v>非該当</v>
      </c>
      <c r="Y6" s="53" t="str">
        <f t="shared" si="3"/>
        <v>７：１</v>
      </c>
      <c r="Z6" s="54">
        <f t="shared" si="3"/>
        <v>333</v>
      </c>
      <c r="AA6" s="54" t="str">
        <f t="shared" si="3"/>
        <v>-</v>
      </c>
      <c r="AB6" s="54">
        <f t="shared" si="3"/>
        <v>12</v>
      </c>
      <c r="AC6" s="54">
        <f t="shared" si="3"/>
        <v>50</v>
      </c>
      <c r="AD6" s="54">
        <f t="shared" si="3"/>
        <v>6</v>
      </c>
      <c r="AE6" s="54">
        <f t="shared" si="3"/>
        <v>401</v>
      </c>
      <c r="AF6" s="54">
        <f t="shared" si="3"/>
        <v>290</v>
      </c>
      <c r="AG6" s="54" t="str">
        <f t="shared" si="3"/>
        <v>-</v>
      </c>
      <c r="AH6" s="54">
        <f t="shared" si="3"/>
        <v>290</v>
      </c>
      <c r="AI6" s="55">
        <f>IF(AI8="-",NA(),AI8)</f>
        <v>101</v>
      </c>
      <c r="AJ6" s="55">
        <f t="shared" ref="AJ6:AR6" si="5">IF(AJ8="-",NA(),AJ8)</f>
        <v>101.6</v>
      </c>
      <c r="AK6" s="55">
        <f t="shared" si="5"/>
        <v>100.1</v>
      </c>
      <c r="AL6" s="55">
        <f t="shared" si="5"/>
        <v>107</v>
      </c>
      <c r="AM6" s="55">
        <f t="shared" si="5"/>
        <v>114</v>
      </c>
      <c r="AN6" s="55">
        <f t="shared" si="5"/>
        <v>98.7</v>
      </c>
      <c r="AO6" s="55">
        <f t="shared" si="5"/>
        <v>99</v>
      </c>
      <c r="AP6" s="55">
        <f t="shared" si="5"/>
        <v>99</v>
      </c>
      <c r="AQ6" s="55">
        <f t="shared" si="5"/>
        <v>103.9</v>
      </c>
      <c r="AR6" s="55">
        <f t="shared" si="5"/>
        <v>106.6</v>
      </c>
      <c r="AS6" s="55" t="str">
        <f>IF(AS8="-","【-】","【"&amp;SUBSTITUTE(TEXT(AS8,"#,##0.0"),"-","△")&amp;"】")</f>
        <v>【106.2】</v>
      </c>
      <c r="AT6" s="55">
        <f>IF(AT8="-",NA(),AT8)</f>
        <v>96.2</v>
      </c>
      <c r="AU6" s="55">
        <f t="shared" ref="AU6:BC6" si="6">IF(AU8="-",NA(),AU8)</f>
        <v>97</v>
      </c>
      <c r="AV6" s="55">
        <f t="shared" si="6"/>
        <v>95.1</v>
      </c>
      <c r="AW6" s="55">
        <f t="shared" si="6"/>
        <v>86</v>
      </c>
      <c r="AX6" s="55">
        <f t="shared" si="6"/>
        <v>92.6</v>
      </c>
      <c r="AY6" s="55">
        <f t="shared" si="6"/>
        <v>92.1</v>
      </c>
      <c r="AZ6" s="55">
        <f t="shared" si="6"/>
        <v>92.3</v>
      </c>
      <c r="BA6" s="55">
        <f t="shared" si="6"/>
        <v>92.4</v>
      </c>
      <c r="BB6" s="55">
        <f t="shared" si="6"/>
        <v>87.5</v>
      </c>
      <c r="BC6" s="55">
        <f t="shared" si="6"/>
        <v>89.4</v>
      </c>
      <c r="BD6" s="55" t="str">
        <f>IF(BD8="-","【-】","【"&amp;SUBSTITUTE(TEXT(BD8,"#,##0.0"),"-","△")&amp;"】")</f>
        <v>【86.6】</v>
      </c>
      <c r="BE6" s="55">
        <f>IF(BE8="-",NA(),BE8)</f>
        <v>138.6</v>
      </c>
      <c r="BF6" s="55">
        <f t="shared" ref="BF6:BN6" si="7">IF(BF8="-",NA(),BF8)</f>
        <v>135.19999999999999</v>
      </c>
      <c r="BG6" s="55">
        <f t="shared" si="7"/>
        <v>140.5</v>
      </c>
      <c r="BH6" s="55">
        <f t="shared" si="7"/>
        <v>145.1</v>
      </c>
      <c r="BI6" s="55">
        <f t="shared" si="7"/>
        <v>119.2</v>
      </c>
      <c r="BJ6" s="55">
        <f t="shared" si="7"/>
        <v>40.200000000000003</v>
      </c>
      <c r="BK6" s="55">
        <f t="shared" si="7"/>
        <v>40.4</v>
      </c>
      <c r="BL6" s="55">
        <f t="shared" si="7"/>
        <v>40.1</v>
      </c>
      <c r="BM6" s="55">
        <f t="shared" si="7"/>
        <v>40.799999999999997</v>
      </c>
      <c r="BN6" s="55">
        <f t="shared" si="7"/>
        <v>40.4</v>
      </c>
      <c r="BO6" s="55" t="str">
        <f>IF(BO8="-","【-】","【"&amp;SUBSTITUTE(TEXT(BO8,"#,##0.0"),"-","△")&amp;"】")</f>
        <v>【70.7】</v>
      </c>
      <c r="BP6" s="55">
        <f>IF(BP8="-",NA(),BP8)</f>
        <v>76.400000000000006</v>
      </c>
      <c r="BQ6" s="55">
        <f t="shared" ref="BQ6:BY6" si="8">IF(BQ8="-",NA(),BQ8)</f>
        <v>78.099999999999994</v>
      </c>
      <c r="BR6" s="55">
        <f t="shared" si="8"/>
        <v>73.8</v>
      </c>
      <c r="BS6" s="55">
        <f t="shared" si="8"/>
        <v>64.400000000000006</v>
      </c>
      <c r="BT6" s="55">
        <f t="shared" si="8"/>
        <v>67.2</v>
      </c>
      <c r="BU6" s="55">
        <f t="shared" si="8"/>
        <v>77</v>
      </c>
      <c r="BV6" s="55">
        <f t="shared" si="8"/>
        <v>77.599999999999994</v>
      </c>
      <c r="BW6" s="55">
        <f t="shared" si="8"/>
        <v>77</v>
      </c>
      <c r="BX6" s="55">
        <f t="shared" si="8"/>
        <v>68.400000000000006</v>
      </c>
      <c r="BY6" s="55">
        <f t="shared" si="8"/>
        <v>68.2</v>
      </c>
      <c r="BZ6" s="55" t="str">
        <f>IF(BZ8="-","【-】","【"&amp;SUBSTITUTE(TEXT(BZ8,"#,##0.0"),"-","△")&amp;"】")</f>
        <v>【67.1】</v>
      </c>
      <c r="CA6" s="56">
        <f>IF(CA8="-",NA(),CA8)</f>
        <v>51073</v>
      </c>
      <c r="CB6" s="56">
        <f t="shared" ref="CB6:CJ6" si="9">IF(CB8="-",NA(),CB8)</f>
        <v>50616</v>
      </c>
      <c r="CC6" s="56">
        <f t="shared" si="9"/>
        <v>51333</v>
      </c>
      <c r="CD6" s="56">
        <f t="shared" si="9"/>
        <v>52964</v>
      </c>
      <c r="CE6" s="56">
        <f t="shared" si="9"/>
        <v>55792</v>
      </c>
      <c r="CF6" s="56">
        <f t="shared" si="9"/>
        <v>56892</v>
      </c>
      <c r="CG6" s="56">
        <f t="shared" si="9"/>
        <v>59108</v>
      </c>
      <c r="CH6" s="56">
        <f t="shared" si="9"/>
        <v>60271</v>
      </c>
      <c r="CI6" s="56">
        <f t="shared" si="9"/>
        <v>63766</v>
      </c>
      <c r="CJ6" s="56">
        <f t="shared" si="9"/>
        <v>66386</v>
      </c>
      <c r="CK6" s="55" t="str">
        <f>IF(CK8="-","【-】","【"&amp;SUBSTITUTE(TEXT(CK8,"#,##0"),"-","△")&amp;"】")</f>
        <v>【59,287】</v>
      </c>
      <c r="CL6" s="56">
        <f>IF(CL8="-",NA(),CL8)</f>
        <v>10855</v>
      </c>
      <c r="CM6" s="56">
        <f t="shared" ref="CM6:CU6" si="10">IF(CM8="-",NA(),CM8)</f>
        <v>11102</v>
      </c>
      <c r="CN6" s="56">
        <f t="shared" si="10"/>
        <v>10841</v>
      </c>
      <c r="CO6" s="56">
        <f t="shared" si="10"/>
        <v>11752</v>
      </c>
      <c r="CP6" s="56">
        <f t="shared" si="10"/>
        <v>11453</v>
      </c>
      <c r="CQ6" s="56">
        <f t="shared" si="10"/>
        <v>15171</v>
      </c>
      <c r="CR6" s="56">
        <f t="shared" si="10"/>
        <v>15887</v>
      </c>
      <c r="CS6" s="56">
        <f t="shared" si="10"/>
        <v>16979</v>
      </c>
      <c r="CT6" s="56">
        <f t="shared" si="10"/>
        <v>18423</v>
      </c>
      <c r="CU6" s="56">
        <f t="shared" si="10"/>
        <v>19190</v>
      </c>
      <c r="CV6" s="55" t="str">
        <f>IF(CV8="-","【-】","【"&amp;SUBSTITUTE(TEXT(CV8,"#,##0"),"-","△")&amp;"】")</f>
        <v>【17,202】</v>
      </c>
      <c r="CW6" s="55">
        <f>IF(CW8="-",NA(),CW8)</f>
        <v>52.6</v>
      </c>
      <c r="CX6" s="55">
        <f t="shared" ref="CX6:DF6" si="11">IF(CX8="-",NA(),CX8)</f>
        <v>52.8</v>
      </c>
      <c r="CY6" s="55">
        <f t="shared" si="11"/>
        <v>53.2</v>
      </c>
      <c r="CZ6" s="55">
        <f t="shared" si="11"/>
        <v>60</v>
      </c>
      <c r="DA6" s="55">
        <f t="shared" si="11"/>
        <v>56.3</v>
      </c>
      <c r="DB6" s="55">
        <f t="shared" si="11"/>
        <v>53.8</v>
      </c>
      <c r="DC6" s="55">
        <f t="shared" si="11"/>
        <v>53</v>
      </c>
      <c r="DD6" s="55">
        <f t="shared" si="11"/>
        <v>53</v>
      </c>
      <c r="DE6" s="55">
        <f t="shared" si="11"/>
        <v>56.7</v>
      </c>
      <c r="DF6" s="55">
        <f t="shared" si="11"/>
        <v>54.2</v>
      </c>
      <c r="DG6" s="55" t="str">
        <f>IF(DG8="-","【-】","【"&amp;SUBSTITUTE(TEXT(DG8,"#,##0.0"),"-","△")&amp;"】")</f>
        <v>【56.4】</v>
      </c>
      <c r="DH6" s="55">
        <f>IF(DH8="-",NA(),DH8)</f>
        <v>24.5</v>
      </c>
      <c r="DI6" s="55">
        <f t="shared" ref="DI6:DQ6" si="12">IF(DI8="-",NA(),DI8)</f>
        <v>23.4</v>
      </c>
      <c r="DJ6" s="55">
        <f t="shared" si="12"/>
        <v>22.6</v>
      </c>
      <c r="DK6" s="55">
        <f t="shared" si="12"/>
        <v>22.5</v>
      </c>
      <c r="DL6" s="55">
        <f t="shared" si="12"/>
        <v>21.3</v>
      </c>
      <c r="DM6" s="55">
        <f t="shared" si="12"/>
        <v>25.4</v>
      </c>
      <c r="DN6" s="55">
        <f t="shared" si="12"/>
        <v>25.8</v>
      </c>
      <c r="DO6" s="55">
        <f t="shared" si="12"/>
        <v>26.4</v>
      </c>
      <c r="DP6" s="55">
        <f t="shared" si="12"/>
        <v>26.2</v>
      </c>
      <c r="DQ6" s="55">
        <f t="shared" si="12"/>
        <v>26.3</v>
      </c>
      <c r="DR6" s="55" t="str">
        <f>IF(DR8="-","【-】","【"&amp;SUBSTITUTE(TEXT(DR8,"#,##0.0"),"-","△")&amp;"】")</f>
        <v>【24.8】</v>
      </c>
      <c r="DS6" s="55">
        <f>IF(DS8="-",NA(),DS8)</f>
        <v>68.3</v>
      </c>
      <c r="DT6" s="55">
        <f t="shared" ref="DT6:EB6" si="13">IF(DT8="-",NA(),DT8)</f>
        <v>68</v>
      </c>
      <c r="DU6" s="55">
        <f t="shared" si="13"/>
        <v>68.8</v>
      </c>
      <c r="DV6" s="55">
        <f t="shared" si="13"/>
        <v>68.400000000000006</v>
      </c>
      <c r="DW6" s="55">
        <f t="shared" si="13"/>
        <v>70.3</v>
      </c>
      <c r="DX6" s="55">
        <f t="shared" si="13"/>
        <v>52.7</v>
      </c>
      <c r="DY6" s="55">
        <f t="shared" si="13"/>
        <v>53.7</v>
      </c>
      <c r="DZ6" s="55">
        <f t="shared" si="13"/>
        <v>56.4</v>
      </c>
      <c r="EA6" s="55">
        <f t="shared" si="13"/>
        <v>56.8</v>
      </c>
      <c r="EB6" s="55">
        <f t="shared" si="13"/>
        <v>58.5</v>
      </c>
      <c r="EC6" s="55" t="str">
        <f>IF(EC8="-","【-】","【"&amp;SUBSTITUTE(TEXT(EC8,"#,##0.0"),"-","△")&amp;"】")</f>
        <v>【56.0】</v>
      </c>
      <c r="ED6" s="55">
        <f>IF(ED8="-",NA(),ED8)</f>
        <v>83</v>
      </c>
      <c r="EE6" s="55">
        <f t="shared" ref="EE6:EM6" si="14">IF(EE8="-",NA(),EE8)</f>
        <v>77.900000000000006</v>
      </c>
      <c r="EF6" s="55">
        <f t="shared" si="14"/>
        <v>77.5</v>
      </c>
      <c r="EG6" s="55">
        <f t="shared" si="14"/>
        <v>73.8</v>
      </c>
      <c r="EH6" s="55">
        <f t="shared" si="14"/>
        <v>78.2</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61235913</v>
      </c>
      <c r="EP6" s="56">
        <f t="shared" ref="EP6:EX6" si="15">IF(EP8="-",NA(),EP8)</f>
        <v>61954509</v>
      </c>
      <c r="EQ6" s="56">
        <f t="shared" si="15"/>
        <v>63007384</v>
      </c>
      <c r="ER6" s="56">
        <f t="shared" si="15"/>
        <v>59910731</v>
      </c>
      <c r="ES6" s="56">
        <f t="shared" si="15"/>
        <v>60324464</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15">
      <c r="A7" s="38" t="s">
        <v>157</v>
      </c>
      <c r="B7" s="53">
        <f t="shared" ref="B7:AH7" si="16">B8</f>
        <v>2021</v>
      </c>
      <c r="C7" s="53">
        <f t="shared" si="16"/>
        <v>162027</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400床以上～500床未満</v>
      </c>
      <c r="O7" s="53" t="str">
        <f>O8</f>
        <v>非設置</v>
      </c>
      <c r="P7" s="53" t="str">
        <f>P8</f>
        <v>直営</v>
      </c>
      <c r="Q7" s="54">
        <f t="shared" si="16"/>
        <v>22</v>
      </c>
      <c r="R7" s="53" t="str">
        <f t="shared" si="16"/>
        <v>対象</v>
      </c>
      <c r="S7" s="53" t="str">
        <f t="shared" si="16"/>
        <v>ド 透 I 未 訓 ガ</v>
      </c>
      <c r="T7" s="53" t="str">
        <f t="shared" si="16"/>
        <v>救 臨 感 災 地 輪</v>
      </c>
      <c r="U7" s="54">
        <f>U8</f>
        <v>167216</v>
      </c>
      <c r="V7" s="54">
        <f>V8</f>
        <v>33068</v>
      </c>
      <c r="W7" s="53" t="str">
        <f>W8</f>
        <v>非該当</v>
      </c>
      <c r="X7" s="53" t="str">
        <f t="shared" si="16"/>
        <v>非該当</v>
      </c>
      <c r="Y7" s="53" t="str">
        <f t="shared" si="16"/>
        <v>７：１</v>
      </c>
      <c r="Z7" s="54">
        <f t="shared" si="16"/>
        <v>333</v>
      </c>
      <c r="AA7" s="54" t="str">
        <f t="shared" si="16"/>
        <v>-</v>
      </c>
      <c r="AB7" s="54">
        <f t="shared" si="16"/>
        <v>12</v>
      </c>
      <c r="AC7" s="54">
        <f t="shared" si="16"/>
        <v>50</v>
      </c>
      <c r="AD7" s="54">
        <f t="shared" si="16"/>
        <v>6</v>
      </c>
      <c r="AE7" s="54">
        <f t="shared" si="16"/>
        <v>401</v>
      </c>
      <c r="AF7" s="54">
        <f t="shared" si="16"/>
        <v>290</v>
      </c>
      <c r="AG7" s="54" t="str">
        <f t="shared" si="16"/>
        <v>-</v>
      </c>
      <c r="AH7" s="54">
        <f t="shared" si="16"/>
        <v>290</v>
      </c>
      <c r="AI7" s="55">
        <f>AI8</f>
        <v>101</v>
      </c>
      <c r="AJ7" s="55">
        <f t="shared" ref="AJ7:AR7" si="17">AJ8</f>
        <v>101.6</v>
      </c>
      <c r="AK7" s="55">
        <f t="shared" si="17"/>
        <v>100.1</v>
      </c>
      <c r="AL7" s="55">
        <f t="shared" si="17"/>
        <v>107</v>
      </c>
      <c r="AM7" s="55">
        <f t="shared" si="17"/>
        <v>114</v>
      </c>
      <c r="AN7" s="55">
        <f t="shared" si="17"/>
        <v>98.7</v>
      </c>
      <c r="AO7" s="55">
        <f t="shared" si="17"/>
        <v>99</v>
      </c>
      <c r="AP7" s="55">
        <f t="shared" si="17"/>
        <v>99</v>
      </c>
      <c r="AQ7" s="55">
        <f t="shared" si="17"/>
        <v>103.9</v>
      </c>
      <c r="AR7" s="55">
        <f t="shared" si="17"/>
        <v>106.6</v>
      </c>
      <c r="AS7" s="55"/>
      <c r="AT7" s="55">
        <f>AT8</f>
        <v>96.2</v>
      </c>
      <c r="AU7" s="55">
        <f t="shared" ref="AU7:BC7" si="18">AU8</f>
        <v>97</v>
      </c>
      <c r="AV7" s="55">
        <f t="shared" si="18"/>
        <v>95.1</v>
      </c>
      <c r="AW7" s="55">
        <f t="shared" si="18"/>
        <v>86</v>
      </c>
      <c r="AX7" s="55">
        <f t="shared" si="18"/>
        <v>92.6</v>
      </c>
      <c r="AY7" s="55">
        <f t="shared" si="18"/>
        <v>92.1</v>
      </c>
      <c r="AZ7" s="55">
        <f t="shared" si="18"/>
        <v>92.3</v>
      </c>
      <c r="BA7" s="55">
        <f t="shared" si="18"/>
        <v>92.4</v>
      </c>
      <c r="BB7" s="55">
        <f t="shared" si="18"/>
        <v>87.5</v>
      </c>
      <c r="BC7" s="55">
        <f t="shared" si="18"/>
        <v>89.4</v>
      </c>
      <c r="BD7" s="55"/>
      <c r="BE7" s="55">
        <f>BE8</f>
        <v>138.6</v>
      </c>
      <c r="BF7" s="55">
        <f t="shared" ref="BF7:BN7" si="19">BF8</f>
        <v>135.19999999999999</v>
      </c>
      <c r="BG7" s="55">
        <f t="shared" si="19"/>
        <v>140.5</v>
      </c>
      <c r="BH7" s="55">
        <f t="shared" si="19"/>
        <v>145.1</v>
      </c>
      <c r="BI7" s="55">
        <f t="shared" si="19"/>
        <v>119.2</v>
      </c>
      <c r="BJ7" s="55">
        <f t="shared" si="19"/>
        <v>40.200000000000003</v>
      </c>
      <c r="BK7" s="55">
        <f t="shared" si="19"/>
        <v>40.4</v>
      </c>
      <c r="BL7" s="55">
        <f t="shared" si="19"/>
        <v>40.1</v>
      </c>
      <c r="BM7" s="55">
        <f t="shared" si="19"/>
        <v>40.799999999999997</v>
      </c>
      <c r="BN7" s="55">
        <f t="shared" si="19"/>
        <v>40.4</v>
      </c>
      <c r="BO7" s="55"/>
      <c r="BP7" s="55">
        <f>BP8</f>
        <v>76.400000000000006</v>
      </c>
      <c r="BQ7" s="55">
        <f t="shared" ref="BQ7:BY7" si="20">BQ8</f>
        <v>78.099999999999994</v>
      </c>
      <c r="BR7" s="55">
        <f t="shared" si="20"/>
        <v>73.8</v>
      </c>
      <c r="BS7" s="55">
        <f t="shared" si="20"/>
        <v>64.400000000000006</v>
      </c>
      <c r="BT7" s="55">
        <f t="shared" si="20"/>
        <v>67.2</v>
      </c>
      <c r="BU7" s="55">
        <f t="shared" si="20"/>
        <v>77</v>
      </c>
      <c r="BV7" s="55">
        <f t="shared" si="20"/>
        <v>77.599999999999994</v>
      </c>
      <c r="BW7" s="55">
        <f t="shared" si="20"/>
        <v>77</v>
      </c>
      <c r="BX7" s="55">
        <f t="shared" si="20"/>
        <v>68.400000000000006</v>
      </c>
      <c r="BY7" s="55">
        <f t="shared" si="20"/>
        <v>68.2</v>
      </c>
      <c r="BZ7" s="55"/>
      <c r="CA7" s="56">
        <f>CA8</f>
        <v>51073</v>
      </c>
      <c r="CB7" s="56">
        <f t="shared" ref="CB7:CJ7" si="21">CB8</f>
        <v>50616</v>
      </c>
      <c r="CC7" s="56">
        <f t="shared" si="21"/>
        <v>51333</v>
      </c>
      <c r="CD7" s="56">
        <f t="shared" si="21"/>
        <v>52964</v>
      </c>
      <c r="CE7" s="56">
        <f t="shared" si="21"/>
        <v>55792</v>
      </c>
      <c r="CF7" s="56">
        <f t="shared" si="21"/>
        <v>56892</v>
      </c>
      <c r="CG7" s="56">
        <f t="shared" si="21"/>
        <v>59108</v>
      </c>
      <c r="CH7" s="56">
        <f t="shared" si="21"/>
        <v>60271</v>
      </c>
      <c r="CI7" s="56">
        <f t="shared" si="21"/>
        <v>63766</v>
      </c>
      <c r="CJ7" s="56">
        <f t="shared" si="21"/>
        <v>66386</v>
      </c>
      <c r="CK7" s="55"/>
      <c r="CL7" s="56">
        <f>CL8</f>
        <v>10855</v>
      </c>
      <c r="CM7" s="56">
        <f t="shared" ref="CM7:CU7" si="22">CM8</f>
        <v>11102</v>
      </c>
      <c r="CN7" s="56">
        <f t="shared" si="22"/>
        <v>10841</v>
      </c>
      <c r="CO7" s="56">
        <f t="shared" si="22"/>
        <v>11752</v>
      </c>
      <c r="CP7" s="56">
        <f t="shared" si="22"/>
        <v>11453</v>
      </c>
      <c r="CQ7" s="56">
        <f t="shared" si="22"/>
        <v>15171</v>
      </c>
      <c r="CR7" s="56">
        <f t="shared" si="22"/>
        <v>15887</v>
      </c>
      <c r="CS7" s="56">
        <f t="shared" si="22"/>
        <v>16979</v>
      </c>
      <c r="CT7" s="56">
        <f t="shared" si="22"/>
        <v>18423</v>
      </c>
      <c r="CU7" s="56">
        <f t="shared" si="22"/>
        <v>19190</v>
      </c>
      <c r="CV7" s="55"/>
      <c r="CW7" s="55">
        <f>CW8</f>
        <v>52.6</v>
      </c>
      <c r="CX7" s="55">
        <f t="shared" ref="CX7:DF7" si="23">CX8</f>
        <v>52.8</v>
      </c>
      <c r="CY7" s="55">
        <f t="shared" si="23"/>
        <v>53.2</v>
      </c>
      <c r="CZ7" s="55">
        <f t="shared" si="23"/>
        <v>60</v>
      </c>
      <c r="DA7" s="55">
        <f t="shared" si="23"/>
        <v>56.3</v>
      </c>
      <c r="DB7" s="55">
        <f t="shared" si="23"/>
        <v>53.8</v>
      </c>
      <c r="DC7" s="55">
        <f t="shared" si="23"/>
        <v>53</v>
      </c>
      <c r="DD7" s="55">
        <f t="shared" si="23"/>
        <v>53</v>
      </c>
      <c r="DE7" s="55">
        <f t="shared" si="23"/>
        <v>56.7</v>
      </c>
      <c r="DF7" s="55">
        <f t="shared" si="23"/>
        <v>54.2</v>
      </c>
      <c r="DG7" s="55"/>
      <c r="DH7" s="55">
        <f>DH8</f>
        <v>24.5</v>
      </c>
      <c r="DI7" s="55">
        <f t="shared" ref="DI7:DQ7" si="24">DI8</f>
        <v>23.4</v>
      </c>
      <c r="DJ7" s="55">
        <f t="shared" si="24"/>
        <v>22.6</v>
      </c>
      <c r="DK7" s="55">
        <f t="shared" si="24"/>
        <v>22.5</v>
      </c>
      <c r="DL7" s="55">
        <f t="shared" si="24"/>
        <v>21.3</v>
      </c>
      <c r="DM7" s="55">
        <f t="shared" si="24"/>
        <v>25.4</v>
      </c>
      <c r="DN7" s="55">
        <f t="shared" si="24"/>
        <v>25.8</v>
      </c>
      <c r="DO7" s="55">
        <f t="shared" si="24"/>
        <v>26.4</v>
      </c>
      <c r="DP7" s="55">
        <f t="shared" si="24"/>
        <v>26.2</v>
      </c>
      <c r="DQ7" s="55">
        <f t="shared" si="24"/>
        <v>26.3</v>
      </c>
      <c r="DR7" s="55"/>
      <c r="DS7" s="55">
        <f>DS8</f>
        <v>68.3</v>
      </c>
      <c r="DT7" s="55">
        <f t="shared" ref="DT7:EB7" si="25">DT8</f>
        <v>68</v>
      </c>
      <c r="DU7" s="55">
        <f t="shared" si="25"/>
        <v>68.8</v>
      </c>
      <c r="DV7" s="55">
        <f t="shared" si="25"/>
        <v>68.400000000000006</v>
      </c>
      <c r="DW7" s="55">
        <f t="shared" si="25"/>
        <v>70.3</v>
      </c>
      <c r="DX7" s="55">
        <f t="shared" si="25"/>
        <v>52.7</v>
      </c>
      <c r="DY7" s="55">
        <f t="shared" si="25"/>
        <v>53.7</v>
      </c>
      <c r="DZ7" s="55">
        <f t="shared" si="25"/>
        <v>56.4</v>
      </c>
      <c r="EA7" s="55">
        <f t="shared" si="25"/>
        <v>56.8</v>
      </c>
      <c r="EB7" s="55">
        <f t="shared" si="25"/>
        <v>58.5</v>
      </c>
      <c r="EC7" s="55"/>
      <c r="ED7" s="55">
        <f>ED8</f>
        <v>83</v>
      </c>
      <c r="EE7" s="55">
        <f t="shared" ref="EE7:EM7" si="26">EE8</f>
        <v>77.900000000000006</v>
      </c>
      <c r="EF7" s="55">
        <f t="shared" si="26"/>
        <v>77.5</v>
      </c>
      <c r="EG7" s="55">
        <f t="shared" si="26"/>
        <v>73.8</v>
      </c>
      <c r="EH7" s="55">
        <f t="shared" si="26"/>
        <v>78.2</v>
      </c>
      <c r="EI7" s="55">
        <f t="shared" si="26"/>
        <v>68.400000000000006</v>
      </c>
      <c r="EJ7" s="55">
        <f t="shared" si="26"/>
        <v>69.3</v>
      </c>
      <c r="EK7" s="55">
        <f t="shared" si="26"/>
        <v>71.099999999999994</v>
      </c>
      <c r="EL7" s="55">
        <f t="shared" si="26"/>
        <v>69.8</v>
      </c>
      <c r="EM7" s="55">
        <f t="shared" si="26"/>
        <v>69.7</v>
      </c>
      <c r="EN7" s="55"/>
      <c r="EO7" s="56">
        <f>EO8</f>
        <v>61235913</v>
      </c>
      <c r="EP7" s="56">
        <f t="shared" ref="EP7:EX7" si="27">EP8</f>
        <v>61954509</v>
      </c>
      <c r="EQ7" s="56">
        <f t="shared" si="27"/>
        <v>63007384</v>
      </c>
      <c r="ER7" s="56">
        <f t="shared" si="27"/>
        <v>59910731</v>
      </c>
      <c r="ES7" s="56">
        <f t="shared" si="27"/>
        <v>60324464</v>
      </c>
      <c r="ET7" s="56">
        <f t="shared" si="27"/>
        <v>45729936</v>
      </c>
      <c r="EU7" s="56">
        <f t="shared" si="27"/>
        <v>47442477</v>
      </c>
      <c r="EV7" s="56">
        <f t="shared" si="27"/>
        <v>48164556</v>
      </c>
      <c r="EW7" s="56">
        <f t="shared" si="27"/>
        <v>49637382</v>
      </c>
      <c r="EX7" s="56">
        <f t="shared" si="27"/>
        <v>50098024</v>
      </c>
      <c r="EY7" s="56"/>
    </row>
    <row r="8" spans="1:155" s="57" customFormat="1" x14ac:dyDescent="0.15">
      <c r="A8" s="38"/>
      <c r="B8" s="58">
        <v>2021</v>
      </c>
      <c r="C8" s="58">
        <v>162027</v>
      </c>
      <c r="D8" s="58">
        <v>46</v>
      </c>
      <c r="E8" s="58">
        <v>6</v>
      </c>
      <c r="F8" s="58">
        <v>0</v>
      </c>
      <c r="G8" s="58">
        <v>1</v>
      </c>
      <c r="H8" s="58" t="s">
        <v>158</v>
      </c>
      <c r="I8" s="58" t="s">
        <v>159</v>
      </c>
      <c r="J8" s="58" t="s">
        <v>160</v>
      </c>
      <c r="K8" s="58" t="s">
        <v>161</v>
      </c>
      <c r="L8" s="58" t="s">
        <v>162</v>
      </c>
      <c r="M8" s="58" t="s">
        <v>163</v>
      </c>
      <c r="N8" s="58" t="s">
        <v>164</v>
      </c>
      <c r="O8" s="58" t="s">
        <v>165</v>
      </c>
      <c r="P8" s="58" t="s">
        <v>166</v>
      </c>
      <c r="Q8" s="59">
        <v>22</v>
      </c>
      <c r="R8" s="58" t="s">
        <v>167</v>
      </c>
      <c r="S8" s="58" t="s">
        <v>168</v>
      </c>
      <c r="T8" s="58" t="s">
        <v>169</v>
      </c>
      <c r="U8" s="59">
        <v>167216</v>
      </c>
      <c r="V8" s="59">
        <v>33068</v>
      </c>
      <c r="W8" s="58" t="s">
        <v>170</v>
      </c>
      <c r="X8" s="58" t="s">
        <v>170</v>
      </c>
      <c r="Y8" s="60" t="s">
        <v>171</v>
      </c>
      <c r="Z8" s="59">
        <v>333</v>
      </c>
      <c r="AA8" s="59" t="s">
        <v>39</v>
      </c>
      <c r="AB8" s="59">
        <v>12</v>
      </c>
      <c r="AC8" s="59">
        <v>50</v>
      </c>
      <c r="AD8" s="59">
        <v>6</v>
      </c>
      <c r="AE8" s="59">
        <v>401</v>
      </c>
      <c r="AF8" s="59">
        <v>290</v>
      </c>
      <c r="AG8" s="59" t="s">
        <v>39</v>
      </c>
      <c r="AH8" s="59">
        <v>290</v>
      </c>
      <c r="AI8" s="61">
        <v>101</v>
      </c>
      <c r="AJ8" s="61">
        <v>101.6</v>
      </c>
      <c r="AK8" s="61">
        <v>100.1</v>
      </c>
      <c r="AL8" s="61">
        <v>107</v>
      </c>
      <c r="AM8" s="61">
        <v>114</v>
      </c>
      <c r="AN8" s="61">
        <v>98.7</v>
      </c>
      <c r="AO8" s="61">
        <v>99</v>
      </c>
      <c r="AP8" s="61">
        <v>99</v>
      </c>
      <c r="AQ8" s="61">
        <v>103.9</v>
      </c>
      <c r="AR8" s="61">
        <v>106.6</v>
      </c>
      <c r="AS8" s="61">
        <v>106.2</v>
      </c>
      <c r="AT8" s="61">
        <v>96.2</v>
      </c>
      <c r="AU8" s="61">
        <v>97</v>
      </c>
      <c r="AV8" s="61">
        <v>95.1</v>
      </c>
      <c r="AW8" s="61">
        <v>86</v>
      </c>
      <c r="AX8" s="61">
        <v>92.6</v>
      </c>
      <c r="AY8" s="61">
        <v>92.1</v>
      </c>
      <c r="AZ8" s="61">
        <v>92.3</v>
      </c>
      <c r="BA8" s="61">
        <v>92.4</v>
      </c>
      <c r="BB8" s="61">
        <v>87.5</v>
      </c>
      <c r="BC8" s="61">
        <v>89.4</v>
      </c>
      <c r="BD8" s="61">
        <v>86.6</v>
      </c>
      <c r="BE8" s="62">
        <v>138.6</v>
      </c>
      <c r="BF8" s="62">
        <v>135.19999999999999</v>
      </c>
      <c r="BG8" s="62">
        <v>140.5</v>
      </c>
      <c r="BH8" s="62">
        <v>145.1</v>
      </c>
      <c r="BI8" s="62">
        <v>119.2</v>
      </c>
      <c r="BJ8" s="62">
        <v>40.200000000000003</v>
      </c>
      <c r="BK8" s="62">
        <v>40.4</v>
      </c>
      <c r="BL8" s="62">
        <v>40.1</v>
      </c>
      <c r="BM8" s="62">
        <v>40.799999999999997</v>
      </c>
      <c r="BN8" s="62">
        <v>40.4</v>
      </c>
      <c r="BO8" s="62">
        <v>70.7</v>
      </c>
      <c r="BP8" s="61">
        <v>76.400000000000006</v>
      </c>
      <c r="BQ8" s="61">
        <v>78.099999999999994</v>
      </c>
      <c r="BR8" s="61">
        <v>73.8</v>
      </c>
      <c r="BS8" s="61">
        <v>64.400000000000006</v>
      </c>
      <c r="BT8" s="61">
        <v>67.2</v>
      </c>
      <c r="BU8" s="61">
        <v>77</v>
      </c>
      <c r="BV8" s="61">
        <v>77.599999999999994</v>
      </c>
      <c r="BW8" s="61">
        <v>77</v>
      </c>
      <c r="BX8" s="61">
        <v>68.400000000000006</v>
      </c>
      <c r="BY8" s="61">
        <v>68.2</v>
      </c>
      <c r="BZ8" s="61">
        <v>67.099999999999994</v>
      </c>
      <c r="CA8" s="62">
        <v>51073</v>
      </c>
      <c r="CB8" s="62">
        <v>50616</v>
      </c>
      <c r="CC8" s="62">
        <v>51333</v>
      </c>
      <c r="CD8" s="62">
        <v>52964</v>
      </c>
      <c r="CE8" s="62">
        <v>55792</v>
      </c>
      <c r="CF8" s="62">
        <v>56892</v>
      </c>
      <c r="CG8" s="62">
        <v>59108</v>
      </c>
      <c r="CH8" s="62">
        <v>60271</v>
      </c>
      <c r="CI8" s="62">
        <v>63766</v>
      </c>
      <c r="CJ8" s="62">
        <v>66386</v>
      </c>
      <c r="CK8" s="61">
        <v>59287</v>
      </c>
      <c r="CL8" s="62">
        <v>10855</v>
      </c>
      <c r="CM8" s="62">
        <v>11102</v>
      </c>
      <c r="CN8" s="62">
        <v>10841</v>
      </c>
      <c r="CO8" s="62">
        <v>11752</v>
      </c>
      <c r="CP8" s="62">
        <v>11453</v>
      </c>
      <c r="CQ8" s="62">
        <v>15171</v>
      </c>
      <c r="CR8" s="62">
        <v>15887</v>
      </c>
      <c r="CS8" s="62">
        <v>16979</v>
      </c>
      <c r="CT8" s="62">
        <v>18423</v>
      </c>
      <c r="CU8" s="62">
        <v>19190</v>
      </c>
      <c r="CV8" s="61">
        <v>17202</v>
      </c>
      <c r="CW8" s="62">
        <v>52.6</v>
      </c>
      <c r="CX8" s="62">
        <v>52.8</v>
      </c>
      <c r="CY8" s="62">
        <v>53.2</v>
      </c>
      <c r="CZ8" s="62">
        <v>60</v>
      </c>
      <c r="DA8" s="62">
        <v>56.3</v>
      </c>
      <c r="DB8" s="62">
        <v>53.8</v>
      </c>
      <c r="DC8" s="62">
        <v>53</v>
      </c>
      <c r="DD8" s="62">
        <v>53</v>
      </c>
      <c r="DE8" s="62">
        <v>56.7</v>
      </c>
      <c r="DF8" s="62">
        <v>54.2</v>
      </c>
      <c r="DG8" s="62">
        <v>56.4</v>
      </c>
      <c r="DH8" s="62">
        <v>24.5</v>
      </c>
      <c r="DI8" s="62">
        <v>23.4</v>
      </c>
      <c r="DJ8" s="62">
        <v>22.6</v>
      </c>
      <c r="DK8" s="62">
        <v>22.5</v>
      </c>
      <c r="DL8" s="62">
        <v>21.3</v>
      </c>
      <c r="DM8" s="62">
        <v>25.4</v>
      </c>
      <c r="DN8" s="62">
        <v>25.8</v>
      </c>
      <c r="DO8" s="62">
        <v>26.4</v>
      </c>
      <c r="DP8" s="62">
        <v>26.2</v>
      </c>
      <c r="DQ8" s="62">
        <v>26.3</v>
      </c>
      <c r="DR8" s="62">
        <v>24.8</v>
      </c>
      <c r="DS8" s="61">
        <v>68.3</v>
      </c>
      <c r="DT8" s="61">
        <v>68</v>
      </c>
      <c r="DU8" s="61">
        <v>68.8</v>
      </c>
      <c r="DV8" s="61">
        <v>68.400000000000006</v>
      </c>
      <c r="DW8" s="61">
        <v>70.3</v>
      </c>
      <c r="DX8" s="61">
        <v>52.7</v>
      </c>
      <c r="DY8" s="61">
        <v>53.7</v>
      </c>
      <c r="DZ8" s="61">
        <v>56.4</v>
      </c>
      <c r="EA8" s="61">
        <v>56.8</v>
      </c>
      <c r="EB8" s="61">
        <v>58.5</v>
      </c>
      <c r="EC8" s="61">
        <v>56</v>
      </c>
      <c r="ED8" s="61">
        <v>83</v>
      </c>
      <c r="EE8" s="61">
        <v>77.900000000000006</v>
      </c>
      <c r="EF8" s="61">
        <v>77.5</v>
      </c>
      <c r="EG8" s="61">
        <v>73.8</v>
      </c>
      <c r="EH8" s="61">
        <v>78.2</v>
      </c>
      <c r="EI8" s="61">
        <v>68.400000000000006</v>
      </c>
      <c r="EJ8" s="61">
        <v>69.3</v>
      </c>
      <c r="EK8" s="61">
        <v>71.099999999999994</v>
      </c>
      <c r="EL8" s="61">
        <v>69.8</v>
      </c>
      <c r="EM8" s="61">
        <v>69.7</v>
      </c>
      <c r="EN8" s="61">
        <v>70.7</v>
      </c>
      <c r="EO8" s="62">
        <v>61235913</v>
      </c>
      <c r="EP8" s="62">
        <v>61954509</v>
      </c>
      <c r="EQ8" s="62">
        <v>63007384</v>
      </c>
      <c r="ER8" s="62">
        <v>59910731</v>
      </c>
      <c r="ES8" s="62">
        <v>60324464</v>
      </c>
      <c r="ET8" s="62">
        <v>45729936</v>
      </c>
      <c r="EU8" s="62">
        <v>47442477</v>
      </c>
      <c r="EV8" s="62">
        <v>48164556</v>
      </c>
      <c r="EW8" s="62">
        <v>49637382</v>
      </c>
      <c r="EX8" s="62">
        <v>50098024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cp:lastModifiedBy>
  <cp:lastPrinted>2023-01-20T08:10:30Z</cp:lastPrinted>
  <dcterms:modified xsi:type="dcterms:W3CDTF">2023-01-20T10:23:20Z</dcterms:modified>
</cp:coreProperties>
</file>