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activeTab="0"/>
  </bookViews>
  <sheets>
    <sheet name="H28実績修正版" sheetId="1" r:id="rId1"/>
  </sheets>
  <definedNames>
    <definedName name="_xlnm.Print_Area" localSheetId="0">'H28実績修正版'!$A$1:$Q$147</definedName>
  </definedNames>
  <calcPr fullCalcOnLoad="1"/>
</workbook>
</file>

<file path=xl/sharedStrings.xml><?xml version="1.0" encoding="utf-8"?>
<sst xmlns="http://schemas.openxmlformats.org/spreadsheetml/2006/main" count="420" uniqueCount="140">
  <si>
    <t>項　目</t>
  </si>
  <si>
    <t>登録手話通訳者数</t>
  </si>
  <si>
    <t>パソコンボランティア養成数</t>
  </si>
  <si>
    <t>障害者スポーツ指導員養成数</t>
  </si>
  <si>
    <t>サービス管理責任者養成数</t>
  </si>
  <si>
    <t>一般就労移行者数（人）</t>
  </si>
  <si>
    <t>障害者の態様に応じた多様な委託訓練事業の受講者数（人）</t>
  </si>
  <si>
    <t>職場適応援助者による支援の対象者数（人）</t>
  </si>
  <si>
    <t>障害者就業・生活支援センター事業の支援対象者数（人）</t>
  </si>
  <si>
    <t>障害者就業・生活支援センターの設置箇所数（ヶ所）</t>
  </si>
  <si>
    <t>指定障害者支援施設入所定員（新体系）(人）</t>
  </si>
  <si>
    <t>障害児等療育支援事業実施箇所数（ヶ所）</t>
  </si>
  <si>
    <t>盲ろう者通訳・介助員</t>
  </si>
  <si>
    <t>旧法指定施設等入所定員削減者数（人）</t>
  </si>
  <si>
    <t>相談支援従事者養成数</t>
  </si>
  <si>
    <t>発達障害者支援センター実利用者数</t>
  </si>
  <si>
    <t>障害者就業・生活支援センター実利用者数</t>
  </si>
  <si>
    <t>＜参考＞事業全体の支援対象者数</t>
  </si>
  <si>
    <t>＜参考＞事業全体の受講者数</t>
  </si>
  <si>
    <t>18年度末</t>
  </si>
  <si>
    <t>19年度末</t>
  </si>
  <si>
    <t>17年度</t>
  </si>
  <si>
    <t>施設入所者数</t>
  </si>
  <si>
    <t>①福祉施設入所者の地域生活への移行</t>
  </si>
  <si>
    <t>（３）各年度の指定障害者支援施設の必要入所定員総数</t>
  </si>
  <si>
    <t>（４）地域生活支援事業</t>
  </si>
  <si>
    <t>（２）各年度における指定障害福祉サービス又は指定相談支援の種類ごとの必要な量の見込み</t>
  </si>
  <si>
    <t>①訪問系サービス</t>
  </si>
  <si>
    <t>単位</t>
  </si>
  <si>
    <t>利用者数</t>
  </si>
  <si>
    <t>人</t>
  </si>
  <si>
    <t>利用量</t>
  </si>
  <si>
    <t>時間分</t>
  </si>
  <si>
    <t>計</t>
  </si>
  <si>
    <t>②日中活動系サービス</t>
  </si>
  <si>
    <t>生活介護</t>
  </si>
  <si>
    <t>自立訓練（機能訓練）</t>
  </si>
  <si>
    <t>自立訓練（生活訓練）</t>
  </si>
  <si>
    <t>就労移行支援</t>
  </si>
  <si>
    <t>就労継続支援（Ａ型）</t>
  </si>
  <si>
    <t>就労継続支援（Ｂ型）</t>
  </si>
  <si>
    <t>（参考）合計</t>
  </si>
  <si>
    <t>療養介護</t>
  </si>
  <si>
    <t>③居住系サービス</t>
  </si>
  <si>
    <t>施設入所支援</t>
  </si>
  <si>
    <t>（参考）旧法施設計</t>
  </si>
  <si>
    <t>人日分</t>
  </si>
  <si>
    <t>地域生活移行者数</t>
  </si>
  <si>
    <t>20年度末</t>
  </si>
  <si>
    <t>21年度末</t>
  </si>
  <si>
    <t>22年度末</t>
  </si>
  <si>
    <t>23年度末</t>
  </si>
  <si>
    <t>23年度末</t>
  </si>
  <si>
    <t>24年度末</t>
  </si>
  <si>
    <t>累計</t>
  </si>
  <si>
    <t>24年度末</t>
  </si>
  <si>
    <t>合計</t>
  </si>
  <si>
    <t>入所者減少数（17年度－各年度実績）</t>
  </si>
  <si>
    <t>地域相談支援
（地域移行支援）（※）</t>
  </si>
  <si>
    <t>地域相談支援
（地域定着支援）（※）</t>
  </si>
  <si>
    <t>-</t>
  </si>
  <si>
    <t>＜参考値＞</t>
  </si>
  <si>
    <t>宿泊型自立訓練</t>
  </si>
  <si>
    <t>利用者数</t>
  </si>
  <si>
    <t>※</t>
  </si>
  <si>
    <t>（５）各種人材の育成</t>
  </si>
  <si>
    <t>②入院中の精神障害者の地域生活への移行</t>
  </si>
  <si>
    <t>入所定員削減数計</t>
  </si>
  <si>
    <t>－</t>
  </si>
  <si>
    <t>※H24.4の障害者自立支援法の改正に伴い相談支援の拡充が行われ、補助事業から個別給付化となった。</t>
  </si>
  <si>
    <t>※H24.4から全ての旧法施設が新体系へ移行。</t>
  </si>
  <si>
    <t>計画相談支援
（サービス等利用計画作成）</t>
  </si>
  <si>
    <t>25年度末</t>
  </si>
  <si>
    <t>26年度末</t>
  </si>
  <si>
    <t>短期入所（福祉型）</t>
  </si>
  <si>
    <t>公共職業安定所におけるチーム支援による福祉施設の利用者の支援件数（件）</t>
  </si>
  <si>
    <t>（※２）要約筆記者養成研修のH24年度末数値は、H24年度末までの研修受講者数の累計</t>
  </si>
  <si>
    <t>（※１）従前のガイドヘルパー養成研修を、H23.10から視覚障害者向けを「同行援護従事者研修」、全身性障害者向けを「移動支援従事者養成研修」に再編</t>
  </si>
  <si>
    <t>要約筆記者養成研修（※２）</t>
  </si>
  <si>
    <t>就労移行支援事業の利用者数（人）</t>
  </si>
  <si>
    <t>強度行動障害支援養成研修（基礎研修）事業</t>
  </si>
  <si>
    <t>強度行動障害支援養成研修（実践研修）事業</t>
  </si>
  <si>
    <t>※</t>
  </si>
  <si>
    <t>※</t>
  </si>
  <si>
    <t>27年度末</t>
  </si>
  <si>
    <t>29年度
〈計画値〉</t>
  </si>
  <si>
    <t>障害者トライアル雇用事業の開始者数（人）</t>
  </si>
  <si>
    <t>短期入所（福祉型＋医療型）</t>
  </si>
  <si>
    <t>入院後３ヶ月時点の退院率</t>
  </si>
  <si>
    <t>調査中</t>
  </si>
  <si>
    <t>入院後１年時点の退院率</t>
  </si>
  <si>
    <t>（６）障害児への支援</t>
  </si>
  <si>
    <t>①障害児通所支援</t>
  </si>
  <si>
    <t>②障害児入所支援</t>
  </si>
  <si>
    <t>③障害児相談支援</t>
  </si>
  <si>
    <t>福祉型児童発達支援</t>
  </si>
  <si>
    <t>医療型児童発達支援</t>
  </si>
  <si>
    <t>保育所等訪問支援</t>
  </si>
  <si>
    <t>福祉型児童入所支援</t>
  </si>
  <si>
    <t>医療型児童入所支援</t>
  </si>
  <si>
    <t>障害児相談支援</t>
  </si>
  <si>
    <t>利用児童数</t>
  </si>
  <si>
    <t>放課後等デイサービス</t>
  </si>
  <si>
    <t>居宅介護、重度訪問介護、同行援護、行動援護、重度障害者等包括支援、</t>
  </si>
  <si>
    <t>共同生活援助（グループホーム）
（共同生活介護（ｹｱﾎｰﾑ）含む）</t>
  </si>
  <si>
    <t>④相談支援（※）</t>
  </si>
  <si>
    <t>高次脳機能障害及びその関連障害に対する支援普及事業実利用者数</t>
  </si>
  <si>
    <t>手話通訳者・要約筆記者派遣事業実利用者数</t>
  </si>
  <si>
    <t>盲ろう者向け通訳・介助員派遣事業実利用者数</t>
  </si>
  <si>
    <t>県相談支援体制整備事業（ヶ所）</t>
  </si>
  <si>
    <t>居宅介護従業者</t>
  </si>
  <si>
    <t>同行援護従業者（※１）</t>
  </si>
  <si>
    <t>移動支援従業者養成研修（※１）</t>
  </si>
  <si>
    <t>長期在院者数（人）</t>
  </si>
  <si>
    <t>（累計）</t>
  </si>
  <si>
    <t>―</t>
  </si>
  <si>
    <t>※第４期より項目が変更となったため、基準年度以降の数値を記載</t>
  </si>
  <si>
    <t>28年度末</t>
  </si>
  <si>
    <t>-</t>
  </si>
  <si>
    <t>※</t>
  </si>
  <si>
    <t>富山県第４期障害福祉計画数値目標進捗状況   ＜平成28年度実績＞</t>
  </si>
  <si>
    <t>第１期</t>
  </si>
  <si>
    <t>第２期</t>
  </si>
  <si>
    <t>第３期</t>
  </si>
  <si>
    <t>第４期</t>
  </si>
  <si>
    <t>28年度末</t>
  </si>
  <si>
    <t>27年度末</t>
  </si>
  <si>
    <t>資料　１－３</t>
  </si>
  <si>
    <t>③地域生活支援拠点等の整備</t>
  </si>
  <si>
    <t>旧法指定施設等入所定員（人）
＜参考掲載＞</t>
  </si>
  <si>
    <t>進捗率
H28/H29</t>
  </si>
  <si>
    <t>対比
H28－H29</t>
  </si>
  <si>
    <t>－</t>
  </si>
  <si>
    <t>地域生活支援拠点等の整備（圏域）</t>
  </si>
  <si>
    <t>進捗率
H28/H29</t>
  </si>
  <si>
    <t>27年度末</t>
  </si>
  <si>
    <t>29年度
〈計画値〉</t>
  </si>
  <si>
    <t>④福祉施設から一般就労への移行等</t>
  </si>
  <si>
    <t>事業所ごとの就労移行率（％）
（就労移行事業所のうち、就労移行率が３割以上の事業所の割合）</t>
  </si>
  <si>
    <r>
      <t>（１）平成</t>
    </r>
    <r>
      <rPr>
        <sz val="20"/>
        <color indexed="10"/>
        <rFont val="ＭＳ ゴシック"/>
        <family val="3"/>
      </rPr>
      <t>28</t>
    </r>
    <r>
      <rPr>
        <sz val="20"/>
        <rFont val="ＭＳ ゴシック"/>
        <family val="3"/>
      </rPr>
      <t>年度の数値目標</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</si>
</sst>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_ "/>
    <numFmt numFmtId="181" formatCode="#,##0;&quot;△ &quot;#,##0"/>
    <numFmt numFmtId="182" formatCode="0;&quot;▲ &quot;0"/>
    <numFmt numFmtId="183" formatCode="#,##0.0"/>
    <numFmt numFmtId="184" formatCode="0.0"/>
    <numFmt numFmtId="185" formatCode="0.000"/>
    <numFmt numFmtId="186" formatCode="0.0_ "/>
    <numFmt numFmtId="187" formatCode="0_ "/>
    <numFmt numFmtId="188" formatCode="0.00_ "/>
    <numFmt numFmtId="189" formatCode="0.000_ "/>
    <numFmt numFmtId="190" formatCode="#,##0_ ;[Red]\-#,##0\ "/>
    <numFmt numFmtId="191" formatCode="0.000%"/>
    <numFmt numFmtId="192" formatCode="[$€-2]\ #,##0.00_);[Red]\([$€-2]\ #,##0.00\)"/>
    <numFmt numFmtId="193" formatCode="&quot;¥&quot;#,##0_);[Red]\(&quot;¥&quot;#,##0\)"/>
    <numFmt numFmtId="194" formatCode="0_);[Red]\(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4"/>
      <name val="ＭＳ Ｐゴシック"/>
      <family val="3"/>
    </font>
    <font>
      <sz val="16"/>
      <name val="ＭＳ Ｐゴシック"/>
      <family val="3"/>
    </font>
    <font>
      <sz val="12"/>
      <name val="ＭＳ ゴシック"/>
      <family val="3"/>
    </font>
    <font>
      <sz val="16"/>
      <name val="ＭＳ ゴシック"/>
      <family val="3"/>
    </font>
    <font>
      <sz val="14"/>
      <name val="ＭＳ ゴシック"/>
      <family val="3"/>
    </font>
    <font>
      <sz val="20"/>
      <name val="ＭＳ ゴシック"/>
      <family val="3"/>
    </font>
    <font>
      <sz val="20"/>
      <name val="ＭＳ Ｐゴシック"/>
      <family val="3"/>
    </font>
    <font>
      <sz val="20"/>
      <color indexed="10"/>
      <name val="ＭＳ ゴシック"/>
      <family val="3"/>
    </font>
    <font>
      <sz val="18"/>
      <name val="ＭＳ ゴシック"/>
      <family val="3"/>
    </font>
    <font>
      <b/>
      <sz val="24"/>
      <name val="ＭＳ Ｐゴシック"/>
      <family val="3"/>
    </font>
    <font>
      <sz val="2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ゴシック"/>
      <family val="3"/>
    </font>
    <font>
      <sz val="20"/>
      <color indexed="8"/>
      <name val="ＭＳ ゴシック"/>
      <family val="3"/>
    </font>
    <font>
      <sz val="16"/>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ゴシック"/>
      <family val="3"/>
    </font>
    <font>
      <sz val="20"/>
      <color theme="1"/>
      <name val="ＭＳ ゴシック"/>
      <family val="3"/>
    </font>
    <font>
      <sz val="16"/>
      <color rgb="FFFF0000"/>
      <name val="ＭＳ ゴシック"/>
      <family val="3"/>
    </font>
    <font>
      <sz val="20"/>
      <color rgb="FFFF00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medium"/>
    </border>
    <border>
      <left style="thin"/>
      <right>
        <color indexed="63"/>
      </right>
      <top style="medium"/>
      <bottom>
        <color indexed="63"/>
      </bottom>
    </border>
    <border>
      <left style="thin"/>
      <right>
        <color indexed="63"/>
      </right>
      <top>
        <color indexed="63"/>
      </top>
      <bottom style="thin"/>
    </border>
    <border>
      <left style="thin"/>
      <right style="thick"/>
      <top>
        <color indexed="63"/>
      </top>
      <bottom style="thin"/>
    </border>
    <border>
      <left style="thick"/>
      <right style="thin"/>
      <top>
        <color indexed="63"/>
      </top>
      <bottom style="thin"/>
    </border>
    <border>
      <left style="thin"/>
      <right style="thick"/>
      <top style="medium"/>
      <bottom>
        <color indexed="63"/>
      </bottom>
    </border>
    <border>
      <left style="thin"/>
      <right style="thick"/>
      <top>
        <color indexed="63"/>
      </top>
      <bottom>
        <color indexed="63"/>
      </bottom>
    </border>
    <border>
      <left style="thin"/>
      <right style="thick"/>
      <top style="thin"/>
      <bottom style="thin"/>
    </border>
    <border>
      <left>
        <color indexed="63"/>
      </left>
      <right>
        <color indexed="63"/>
      </right>
      <top style="thin"/>
      <bottom>
        <color indexed="63"/>
      </bottom>
    </border>
    <border>
      <left style="thin"/>
      <right>
        <color indexed="63"/>
      </right>
      <top style="dotted"/>
      <bottom style="thin"/>
    </border>
    <border>
      <left style="dotted"/>
      <right>
        <color indexed="63"/>
      </right>
      <top style="medium"/>
      <bottom style="dotted"/>
    </border>
    <border>
      <left style="dotted"/>
      <right>
        <color indexed="63"/>
      </right>
      <top style="dotted"/>
      <bottom style="thin"/>
    </border>
    <border>
      <left style="thin"/>
      <right style="thin"/>
      <top style="dotted"/>
      <bottom style="thin"/>
    </border>
    <border>
      <left style="dotted"/>
      <right>
        <color indexed="63"/>
      </right>
      <top style="dotted"/>
      <bottom>
        <color indexed="63"/>
      </bottom>
    </border>
    <border>
      <left style="dotted"/>
      <right>
        <color indexed="63"/>
      </right>
      <top style="thin"/>
      <bottom style="dotted"/>
    </border>
    <border>
      <left>
        <color indexed="63"/>
      </left>
      <right>
        <color indexed="63"/>
      </right>
      <top style="dotted"/>
      <bottom style="thin"/>
    </border>
    <border>
      <left style="dotted"/>
      <right>
        <color indexed="63"/>
      </right>
      <top style="thin"/>
      <bottom>
        <color indexed="63"/>
      </bottom>
    </border>
    <border>
      <left style="thin"/>
      <right>
        <color indexed="63"/>
      </right>
      <top>
        <color indexed="63"/>
      </top>
      <bottom>
        <color indexed="63"/>
      </bottom>
    </border>
    <border>
      <left style="dotted"/>
      <right style="thin"/>
      <top>
        <color indexed="63"/>
      </top>
      <bottom>
        <color indexed="63"/>
      </bottom>
    </border>
    <border>
      <left style="thin"/>
      <right style="thin"/>
      <top>
        <color indexed="63"/>
      </top>
      <bottom>
        <color indexed="63"/>
      </bottom>
    </border>
    <border>
      <left style="medium"/>
      <right style="medium"/>
      <top>
        <color indexed="63"/>
      </top>
      <bottom>
        <color indexed="63"/>
      </bottom>
    </border>
    <border>
      <left style="dotted"/>
      <right style="thin"/>
      <top style="double"/>
      <bottom style="dotted"/>
    </border>
    <border>
      <left style="thin"/>
      <right style="thin"/>
      <top style="double"/>
      <bottom style="dotted"/>
    </border>
    <border>
      <left>
        <color indexed="63"/>
      </left>
      <right>
        <color indexed="63"/>
      </right>
      <top style="double"/>
      <bottom>
        <color indexed="63"/>
      </bottom>
    </border>
    <border>
      <left style="thin"/>
      <right>
        <color indexed="63"/>
      </right>
      <top style="double"/>
      <bottom style="dotted"/>
    </border>
    <border>
      <left>
        <color indexed="63"/>
      </left>
      <right>
        <color indexed="63"/>
      </right>
      <top style="double"/>
      <bottom style="dotted"/>
    </border>
    <border>
      <left style="medium"/>
      <right>
        <color indexed="63"/>
      </right>
      <top style="double"/>
      <bottom style="dotted"/>
    </border>
    <border>
      <left style="dotted"/>
      <right style="thin"/>
      <top style="dotted"/>
      <bottom style="thin"/>
    </border>
    <border>
      <left style="medium"/>
      <right>
        <color indexed="63"/>
      </right>
      <top style="dotted"/>
      <bottom style="thin"/>
    </border>
    <border>
      <left style="dotted"/>
      <right>
        <color indexed="63"/>
      </right>
      <top style="thin"/>
      <bottom style="thin"/>
    </border>
    <border>
      <left>
        <color indexed="63"/>
      </left>
      <right>
        <color indexed="63"/>
      </right>
      <top style="medium"/>
      <bottom style="thin"/>
    </border>
    <border>
      <left style="dotted"/>
      <right>
        <color indexed="63"/>
      </right>
      <top style="medium"/>
      <bottom>
        <color indexed="63"/>
      </bottom>
    </border>
    <border>
      <left style="dashed"/>
      <right>
        <color indexed="63"/>
      </right>
      <top style="thin"/>
      <bottom style="thin"/>
    </border>
    <border>
      <left>
        <color indexed="63"/>
      </left>
      <right>
        <color indexed="63"/>
      </right>
      <top>
        <color indexed="63"/>
      </top>
      <bottom style="thin"/>
    </border>
    <border>
      <left style="medium"/>
      <right style="thin"/>
      <top style="medium"/>
      <bottom style="medium"/>
    </border>
    <border>
      <left style="thick"/>
      <right style="thin"/>
      <top style="medium"/>
      <bottom>
        <color indexed="63"/>
      </bottom>
    </border>
    <border>
      <left>
        <color indexed="63"/>
      </left>
      <right>
        <color indexed="63"/>
      </right>
      <top style="medium"/>
      <bottom>
        <color indexed="63"/>
      </bottom>
    </border>
    <border>
      <left style="thick"/>
      <right>
        <color indexed="63"/>
      </right>
      <top style="medium"/>
      <bottom>
        <color indexed="63"/>
      </bottom>
    </border>
    <border>
      <left style="thick"/>
      <right style="thin"/>
      <top style="dotted"/>
      <bottom style="thin"/>
    </border>
    <border>
      <left style="thin"/>
      <right style="thick"/>
      <top style="dotted"/>
      <bottom style="thin"/>
    </border>
    <border>
      <left style="thick"/>
      <right>
        <color indexed="63"/>
      </right>
      <top style="dotted"/>
      <bottom style="thin"/>
    </border>
    <border>
      <left style="thick"/>
      <right style="thin"/>
      <top>
        <color indexed="63"/>
      </top>
      <bottom style="dotted"/>
    </border>
    <border>
      <left style="thin"/>
      <right>
        <color indexed="63"/>
      </right>
      <top>
        <color indexed="63"/>
      </top>
      <bottom style="dotted"/>
    </border>
    <border>
      <left style="thin"/>
      <right style="thick"/>
      <top>
        <color indexed="63"/>
      </top>
      <bottom style="dotted"/>
    </border>
    <border>
      <left>
        <color indexed="63"/>
      </left>
      <right>
        <color indexed="63"/>
      </right>
      <top>
        <color indexed="63"/>
      </top>
      <bottom style="dotted"/>
    </border>
    <border>
      <left style="thick"/>
      <right>
        <color indexed="63"/>
      </right>
      <top>
        <color indexed="63"/>
      </top>
      <bottom style="dotted"/>
    </border>
    <border>
      <left style="dotted"/>
      <right>
        <color indexed="63"/>
      </right>
      <top>
        <color indexed="63"/>
      </top>
      <bottom>
        <color indexed="63"/>
      </bottom>
    </border>
    <border>
      <left style="thick"/>
      <right>
        <color indexed="63"/>
      </right>
      <top>
        <color indexed="63"/>
      </top>
      <bottom style="thin"/>
    </border>
    <border>
      <left style="thick"/>
      <right style="thin"/>
      <top>
        <color indexed="63"/>
      </top>
      <bottom>
        <color indexed="63"/>
      </bottom>
    </border>
    <border>
      <left style="thick"/>
      <right>
        <color indexed="63"/>
      </right>
      <top>
        <color indexed="63"/>
      </top>
      <bottom>
        <color indexed="63"/>
      </bottom>
    </border>
    <border>
      <left>
        <color indexed="63"/>
      </left>
      <right style="thin"/>
      <top style="dotted"/>
      <bottom style="thin"/>
    </border>
    <border>
      <left style="thick"/>
      <right style="thin"/>
      <top style="thin"/>
      <bottom style="dotted"/>
    </border>
    <border>
      <left style="thin"/>
      <right style="thin"/>
      <top style="thin"/>
      <bottom style="dotted"/>
    </border>
    <border>
      <left style="thin"/>
      <right style="thick"/>
      <top style="thin"/>
      <bottom style="dotted"/>
    </border>
    <border>
      <left>
        <color indexed="63"/>
      </left>
      <right style="thin"/>
      <top style="thin"/>
      <bottom style="dotted"/>
    </border>
    <border>
      <left style="thin"/>
      <right>
        <color indexed="63"/>
      </right>
      <top style="thin"/>
      <bottom style="dotted"/>
    </border>
    <border>
      <left>
        <color indexed="63"/>
      </left>
      <right style="thick"/>
      <top style="thin"/>
      <bottom style="dotted"/>
    </border>
    <border>
      <left style="thin"/>
      <right style="thin"/>
      <top>
        <color indexed="63"/>
      </top>
      <bottom style="thin"/>
    </border>
    <border>
      <left>
        <color indexed="63"/>
      </left>
      <right style="thin"/>
      <top>
        <color indexed="63"/>
      </top>
      <bottom style="thin"/>
    </border>
    <border>
      <left>
        <color indexed="63"/>
      </left>
      <right style="thick"/>
      <top>
        <color indexed="63"/>
      </top>
      <bottom style="thin"/>
    </border>
    <border>
      <left style="thin"/>
      <right>
        <color indexed="63"/>
      </right>
      <top style="thin"/>
      <bottom style="thin"/>
    </border>
    <border>
      <left style="thin"/>
      <right style="thin"/>
      <top style="thin"/>
      <bottom style="thin"/>
    </border>
    <border>
      <left style="thin"/>
      <right>
        <color indexed="63"/>
      </right>
      <top style="medium"/>
      <bottom style="dotted"/>
    </border>
    <border>
      <left style="thin"/>
      <right>
        <color indexed="63"/>
      </right>
      <top style="dotted"/>
      <bottom>
        <color indexed="63"/>
      </bottom>
    </border>
    <border>
      <left style="thin"/>
      <right>
        <color indexed="63"/>
      </right>
      <top style="thin"/>
      <bottom>
        <color indexed="63"/>
      </bottom>
    </border>
    <border>
      <left style="medium"/>
      <right style="thin"/>
      <top style="medium"/>
      <bottom>
        <color indexed="63"/>
      </bottom>
    </border>
    <border>
      <left style="thin"/>
      <right style="dashed"/>
      <top style="medium"/>
      <bottom style="thin"/>
    </border>
    <border>
      <left style="thick"/>
      <right style="thin"/>
      <top>
        <color indexed="63"/>
      </top>
      <bottom style="medium"/>
    </border>
    <border>
      <left style="thin"/>
      <right style="thin"/>
      <top>
        <color indexed="63"/>
      </top>
      <bottom style="medium"/>
    </border>
    <border>
      <left style="thin"/>
      <right style="thick"/>
      <top>
        <color indexed="63"/>
      </top>
      <bottom style="medium"/>
    </border>
    <border>
      <left>
        <color indexed="63"/>
      </left>
      <right style="thin"/>
      <top>
        <color indexed="63"/>
      </top>
      <bottom style="medium"/>
    </border>
    <border>
      <left style="thin"/>
      <right>
        <color indexed="63"/>
      </right>
      <top>
        <color indexed="63"/>
      </top>
      <bottom style="medium"/>
    </border>
    <border>
      <left style="thick"/>
      <right>
        <color indexed="63"/>
      </right>
      <top>
        <color indexed="63"/>
      </top>
      <bottom style="medium"/>
    </border>
    <border>
      <left style="thick"/>
      <right style="thin"/>
      <top style="thin"/>
      <bottom style="medium"/>
    </border>
    <border>
      <left>
        <color indexed="63"/>
      </left>
      <right style="dotted"/>
      <top>
        <color indexed="63"/>
      </top>
      <bottom style="medium"/>
    </border>
    <border>
      <left>
        <color indexed="63"/>
      </left>
      <right style="thin"/>
      <top style="thin"/>
      <bottom style="medium"/>
    </border>
    <border>
      <left>
        <color indexed="63"/>
      </left>
      <right style="medium"/>
      <top style="medium"/>
      <bottom style="medium"/>
    </border>
    <border>
      <left style="thin"/>
      <right style="thick"/>
      <top style="medium"/>
      <bottom style="medium"/>
    </border>
    <border>
      <left>
        <color indexed="63"/>
      </left>
      <right style="thin"/>
      <top style="medium"/>
      <bottom style="medium"/>
    </border>
    <border>
      <left style="thick"/>
      <right style="thin"/>
      <top style="medium"/>
      <bottom style="medium"/>
    </border>
    <border>
      <left style="thin"/>
      <right style="thin"/>
      <top style="medium"/>
      <bottom style="medium"/>
    </border>
    <border>
      <left style="thick"/>
      <right>
        <color indexed="63"/>
      </right>
      <top style="medium"/>
      <bottom style="medium"/>
    </border>
    <border>
      <left>
        <color indexed="63"/>
      </left>
      <right style="thick"/>
      <top style="medium"/>
      <bottom style="medium"/>
    </border>
    <border>
      <left>
        <color indexed="63"/>
      </left>
      <right style="dotted"/>
      <top style="medium"/>
      <bottom style="medium"/>
    </border>
    <border>
      <left style="dotted"/>
      <right style="thin"/>
      <top style="medium"/>
      <bottom style="medium"/>
    </border>
    <border>
      <left style="thin"/>
      <right style="medium"/>
      <top style="medium"/>
      <bottom style="medium"/>
    </border>
    <border>
      <left>
        <color indexed="63"/>
      </left>
      <right style="thin"/>
      <top style="thin"/>
      <bottom style="thin"/>
    </border>
    <border>
      <left>
        <color indexed="63"/>
      </left>
      <right style="thin"/>
      <top style="medium"/>
      <bottom style="thin"/>
    </border>
    <border>
      <left style="thin"/>
      <right style="thin"/>
      <top style="medium"/>
      <bottom>
        <color indexed="63"/>
      </bottom>
    </border>
    <border>
      <left>
        <color indexed="63"/>
      </left>
      <right style="thin"/>
      <top style="medium"/>
      <bottom>
        <color indexed="63"/>
      </bottom>
    </border>
    <border>
      <left>
        <color indexed="63"/>
      </left>
      <right style="dotted"/>
      <top style="medium"/>
      <bottom>
        <color indexed="63"/>
      </bottom>
    </border>
    <border>
      <left style="thick"/>
      <right style="thin"/>
      <top style="thin"/>
      <bottom style="thin"/>
    </border>
    <border>
      <left style="thick"/>
      <right style="thin"/>
      <top style="thin"/>
      <bottom>
        <color indexed="63"/>
      </bottom>
    </border>
    <border>
      <left style="thin"/>
      <right style="thin"/>
      <top style="thin"/>
      <bottom>
        <color indexed="63"/>
      </bottom>
    </border>
    <border>
      <left style="thin"/>
      <right style="thick"/>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ck"/>
      <right>
        <color indexed="63"/>
      </right>
      <top style="thin"/>
      <bottom style="thin"/>
    </border>
    <border>
      <left>
        <color indexed="63"/>
      </left>
      <right style="thick"/>
      <top style="thin"/>
      <bottom>
        <color indexed="63"/>
      </bottom>
    </border>
    <border>
      <left>
        <color indexed="63"/>
      </left>
      <right>
        <color indexed="63"/>
      </right>
      <top style="thin"/>
      <bottom style="thin"/>
    </border>
    <border>
      <left style="thin"/>
      <right style="thin"/>
      <top style="medium"/>
      <bottom style="thin"/>
    </border>
    <border>
      <left>
        <color indexed="63"/>
      </left>
      <right>
        <color indexed="63"/>
      </right>
      <top style="thin"/>
      <bottom style="medium"/>
    </border>
    <border>
      <left style="thick"/>
      <right style="thin"/>
      <top style="medium"/>
      <bottom style="thin"/>
    </border>
    <border>
      <left>
        <color indexed="63"/>
      </left>
      <right style="dotted"/>
      <top>
        <color indexed="63"/>
      </top>
      <bottom style="thin"/>
    </border>
    <border>
      <left style="thin"/>
      <right>
        <color indexed="63"/>
      </right>
      <top style="medium"/>
      <bottom style="thin"/>
    </border>
    <border>
      <left style="thick"/>
      <right>
        <color indexed="63"/>
      </right>
      <top style="medium"/>
      <bottom style="thin"/>
    </border>
    <border>
      <left>
        <color indexed="63"/>
      </left>
      <right style="thick"/>
      <top style="thin"/>
      <bottom style="thin"/>
    </border>
    <border>
      <left style="thick"/>
      <right>
        <color indexed="63"/>
      </right>
      <top style="thin"/>
      <bottom style="dotted"/>
    </border>
    <border>
      <left>
        <color indexed="63"/>
      </left>
      <right style="thick"/>
      <top style="dotted"/>
      <bottom style="thin"/>
    </border>
    <border>
      <left>
        <color indexed="63"/>
      </left>
      <right style="thin"/>
      <top style="thin"/>
      <bottom style="dashed"/>
    </border>
    <border>
      <left style="thick"/>
      <right style="thin"/>
      <top style="medium"/>
      <bottom style="dotted"/>
    </border>
    <border>
      <left style="thin"/>
      <right style="thin"/>
      <top style="medium"/>
      <bottom style="dotted"/>
    </border>
    <border>
      <left style="thin"/>
      <right style="thick"/>
      <top style="medium"/>
      <bottom style="dotted"/>
    </border>
    <border>
      <left>
        <color indexed="63"/>
      </left>
      <right style="thin"/>
      <top style="medium"/>
      <bottom style="dotted"/>
    </border>
    <border>
      <left style="thick"/>
      <right>
        <color indexed="63"/>
      </right>
      <top style="medium"/>
      <bottom style="dotted"/>
    </border>
    <border>
      <left>
        <color indexed="63"/>
      </left>
      <right style="thick"/>
      <top style="medium"/>
      <bottom style="dotted"/>
    </border>
    <border>
      <left>
        <color indexed="63"/>
      </left>
      <right>
        <color indexed="63"/>
      </right>
      <top style="dotted"/>
      <bottom>
        <color indexed="63"/>
      </bottom>
    </border>
    <border>
      <left style="thick"/>
      <right style="thin"/>
      <top style="dotted"/>
      <bottom>
        <color indexed="63"/>
      </bottom>
    </border>
    <border>
      <left style="thin"/>
      <right style="thin"/>
      <top style="dotted"/>
      <bottom>
        <color indexed="63"/>
      </bottom>
    </border>
    <border>
      <left style="thin"/>
      <right style="thick"/>
      <top style="dotted"/>
      <bottom>
        <color indexed="63"/>
      </bottom>
    </border>
    <border>
      <left>
        <color indexed="63"/>
      </left>
      <right style="thin"/>
      <top style="dotted"/>
      <bottom>
        <color indexed="63"/>
      </bottom>
    </border>
    <border>
      <left>
        <color indexed="63"/>
      </left>
      <right style="thick"/>
      <top style="dotted"/>
      <bottom>
        <color indexed="63"/>
      </bottom>
    </border>
    <border>
      <left style="thin"/>
      <right style="thin"/>
      <top>
        <color indexed="63"/>
      </top>
      <bottom style="dotted"/>
    </border>
    <border>
      <left>
        <color indexed="63"/>
      </left>
      <right style="thin"/>
      <top>
        <color indexed="63"/>
      </top>
      <bottom style="dotted"/>
    </border>
    <border>
      <left>
        <color indexed="63"/>
      </left>
      <right style="thick"/>
      <top>
        <color indexed="63"/>
      </top>
      <bottom style="dotted"/>
    </border>
    <border>
      <left style="thick"/>
      <right>
        <color indexed="63"/>
      </right>
      <top style="dotted"/>
      <bottom>
        <color indexed="63"/>
      </bottom>
    </border>
    <border>
      <left style="thick"/>
      <right>
        <color indexed="63"/>
      </right>
      <top style="thin"/>
      <bottom>
        <color indexed="63"/>
      </bottom>
    </border>
    <border>
      <left>
        <color indexed="63"/>
      </left>
      <right>
        <color indexed="63"/>
      </right>
      <top style="thin"/>
      <bottom style="dotted"/>
    </border>
    <border>
      <left>
        <color indexed="63"/>
      </left>
      <right style="thick"/>
      <top>
        <color indexed="63"/>
      </top>
      <bottom>
        <color indexed="63"/>
      </bottom>
    </border>
    <border>
      <left>
        <color indexed="63"/>
      </left>
      <right style="thick"/>
      <top style="medium"/>
      <bottom>
        <color indexed="63"/>
      </bottom>
    </border>
    <border>
      <left style="thin"/>
      <right style="thick"/>
      <top style="medium"/>
      <bottom style="thin"/>
    </border>
    <border>
      <left>
        <color indexed="63"/>
      </left>
      <right style="thick"/>
      <top style="medium"/>
      <bottom style="thin"/>
    </border>
    <border>
      <left>
        <color indexed="63"/>
      </left>
      <right style="dotted"/>
      <top style="medium"/>
      <bottom style="thin"/>
    </border>
    <border>
      <left style="dotted"/>
      <right style="thin"/>
      <top style="medium"/>
      <bottom style="thin"/>
    </border>
    <border>
      <left>
        <color indexed="63"/>
      </left>
      <right style="dotted"/>
      <top style="thin"/>
      <bottom style="thin"/>
    </border>
    <border>
      <left style="dotted"/>
      <right style="thin"/>
      <top style="thin"/>
      <bottom style="thin"/>
    </border>
    <border>
      <left style="thin"/>
      <right style="dotted"/>
      <top style="thin"/>
      <bottom style="thin"/>
    </border>
    <border>
      <left style="thin"/>
      <right style="dotted"/>
      <top style="thin"/>
      <bottom style="dotted"/>
    </border>
    <border>
      <left style="thin"/>
      <right style="dotted"/>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style="double"/>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pplyNumberFormat="0" applyFill="0" applyBorder="0" applyAlignment="0" applyProtection="0"/>
    <xf numFmtId="0" fontId="52" fillId="32" borderId="0" applyNumberFormat="0" applyBorder="0" applyAlignment="0" applyProtection="0"/>
  </cellStyleXfs>
  <cellXfs count="721">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6" fillId="0" borderId="0" xfId="0" applyFont="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Alignment="1">
      <alignment horizontal="center"/>
    </xf>
    <xf numFmtId="0" fontId="6" fillId="0" borderId="0" xfId="0" applyFont="1" applyFill="1" applyAlignment="1">
      <alignment horizontal="center"/>
    </xf>
    <xf numFmtId="0" fontId="6" fillId="0" borderId="0" xfId="0" applyFont="1" applyAlignment="1">
      <alignment/>
    </xf>
    <xf numFmtId="0" fontId="8" fillId="33"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wrapText="1"/>
    </xf>
    <xf numFmtId="0" fontId="53" fillId="0" borderId="12" xfId="0" applyFont="1" applyFill="1" applyBorder="1" applyAlignment="1">
      <alignment wrapText="1"/>
    </xf>
    <xf numFmtId="0" fontId="53" fillId="0" borderId="13" xfId="0" applyFont="1" applyFill="1" applyBorder="1" applyAlignment="1">
      <alignment wrapText="1"/>
    </xf>
    <xf numFmtId="0" fontId="53" fillId="0" borderId="14" xfId="0" applyFont="1" applyFill="1" applyBorder="1" applyAlignment="1">
      <alignment wrapText="1"/>
    </xf>
    <xf numFmtId="0" fontId="6" fillId="0" borderId="0" xfId="0" applyFont="1" applyBorder="1" applyAlignment="1">
      <alignment/>
    </xf>
    <xf numFmtId="0" fontId="8" fillId="34" borderId="11" xfId="0" applyFont="1" applyFill="1" applyBorder="1" applyAlignment="1">
      <alignment horizontal="center" vertical="center" wrapText="1"/>
    </xf>
    <xf numFmtId="179" fontId="8" fillId="0" borderId="13" xfId="0" applyNumberFormat="1" applyFont="1" applyFill="1" applyBorder="1" applyAlignment="1">
      <alignment horizontal="right" vertical="center" shrinkToFit="1"/>
    </xf>
    <xf numFmtId="0" fontId="8" fillId="0" borderId="0" xfId="0" applyFont="1" applyFill="1" applyBorder="1" applyAlignment="1">
      <alignment horizontal="left" vertical="center" wrapText="1"/>
    </xf>
    <xf numFmtId="0" fontId="8" fillId="0" borderId="0" xfId="0" applyFont="1" applyBorder="1" applyAlignment="1">
      <alignment horizontal="right" vertical="center" wrapText="1"/>
    </xf>
    <xf numFmtId="179" fontId="8" fillId="0" borderId="0" xfId="0" applyNumberFormat="1" applyFont="1" applyBorder="1" applyAlignment="1">
      <alignment horizontal="right" vertical="center" wrapText="1"/>
    </xf>
    <xf numFmtId="0" fontId="53" fillId="0" borderId="0" xfId="0" applyFont="1" applyFill="1" applyBorder="1" applyAlignment="1">
      <alignment horizontal="right" wrapText="1"/>
    </xf>
    <xf numFmtId="0" fontId="53" fillId="0" borderId="0" xfId="0" applyFont="1" applyFill="1" applyBorder="1" applyAlignment="1">
      <alignment horizontal="center" vertical="center" shrinkToFit="1"/>
    </xf>
    <xf numFmtId="179" fontId="53" fillId="0" borderId="0" xfId="0" applyNumberFormat="1" applyFont="1" applyFill="1" applyBorder="1" applyAlignment="1">
      <alignment horizontal="center" vertical="center" shrinkToFit="1"/>
    </xf>
    <xf numFmtId="179" fontId="53" fillId="0" borderId="0" xfId="0" applyNumberFormat="1" applyFont="1" applyFill="1" applyBorder="1" applyAlignment="1">
      <alignment horizontal="center" vertical="center" wrapText="1"/>
    </xf>
    <xf numFmtId="179" fontId="8" fillId="0" borderId="0" xfId="0" applyNumberFormat="1" applyFont="1" applyFill="1" applyBorder="1" applyAlignment="1">
      <alignment horizontal="right" vertical="center" shrinkToFit="1"/>
    </xf>
    <xf numFmtId="179" fontId="8" fillId="0" borderId="0" xfId="0" applyNumberFormat="1" applyFont="1" applyFill="1" applyBorder="1" applyAlignment="1">
      <alignment horizontal="center" vertical="center" wrapText="1"/>
    </xf>
    <xf numFmtId="9" fontId="8" fillId="0" borderId="0" xfId="42" applyFont="1" applyFill="1" applyBorder="1" applyAlignment="1">
      <alignment horizontal="right" vertical="center" wrapText="1"/>
    </xf>
    <xf numFmtId="179" fontId="8" fillId="0" borderId="0" xfId="0" applyNumberFormat="1" applyFont="1" applyFill="1" applyBorder="1" applyAlignment="1">
      <alignment horizontal="right" vertical="center" wrapText="1"/>
    </xf>
    <xf numFmtId="0" fontId="8" fillId="0" borderId="15" xfId="0" applyFont="1" applyBorder="1" applyAlignment="1">
      <alignment horizontal="right" wrapText="1"/>
    </xf>
    <xf numFmtId="0" fontId="8" fillId="0" borderId="16" xfId="0" applyFont="1" applyBorder="1" applyAlignment="1">
      <alignment horizontal="right" wrapText="1"/>
    </xf>
    <xf numFmtId="0" fontId="8" fillId="0" borderId="17" xfId="0" applyFont="1" applyBorder="1" applyAlignment="1">
      <alignment horizontal="right" wrapText="1"/>
    </xf>
    <xf numFmtId="0" fontId="8" fillId="0" borderId="18" xfId="0" applyFont="1" applyFill="1" applyBorder="1" applyAlignment="1">
      <alignment horizontal="right" wrapText="1"/>
    </xf>
    <xf numFmtId="0" fontId="8" fillId="0" borderId="19" xfId="0" applyFont="1" applyFill="1" applyBorder="1" applyAlignment="1">
      <alignment wrapText="1"/>
    </xf>
    <xf numFmtId="0" fontId="8" fillId="0" borderId="0" xfId="0" applyFont="1" applyBorder="1" applyAlignment="1">
      <alignment horizontal="left" wrapText="1"/>
    </xf>
    <xf numFmtId="0" fontId="8" fillId="0" borderId="0" xfId="0" applyFont="1" applyBorder="1" applyAlignment="1">
      <alignment horizontal="left"/>
    </xf>
    <xf numFmtId="0" fontId="8" fillId="0" borderId="0" xfId="0" applyFont="1" applyFill="1" applyBorder="1" applyAlignment="1">
      <alignment horizontal="center" wrapText="1"/>
    </xf>
    <xf numFmtId="0" fontId="8" fillId="0" borderId="0" xfId="0" applyFont="1" applyFill="1" applyBorder="1" applyAlignment="1">
      <alignment horizontal="right" wrapText="1"/>
    </xf>
    <xf numFmtId="0" fontId="8" fillId="0" borderId="0" xfId="0" applyFont="1" applyBorder="1" applyAlignment="1">
      <alignment horizontal="center" wrapText="1"/>
    </xf>
    <xf numFmtId="0" fontId="6" fillId="0" borderId="0" xfId="0" applyFont="1" applyFill="1" applyAlignment="1">
      <alignment horizontal="right"/>
    </xf>
    <xf numFmtId="0" fontId="8" fillId="0" borderId="20" xfId="0" applyFont="1" applyFill="1" applyBorder="1" applyAlignment="1">
      <alignment horizontal="center" vertical="center" wrapText="1"/>
    </xf>
    <xf numFmtId="3" fontId="8" fillId="0" borderId="21" xfId="0" applyNumberFormat="1" applyFont="1" applyFill="1" applyBorder="1" applyAlignment="1">
      <alignment horizontal="center" vertical="center"/>
    </xf>
    <xf numFmtId="38" fontId="8" fillId="0" borderId="22" xfId="49" applyFont="1" applyFill="1" applyBorder="1" applyAlignment="1">
      <alignment horizontal="right"/>
    </xf>
    <xf numFmtId="3" fontId="8" fillId="0" borderId="19" xfId="0" applyNumberFormat="1" applyFont="1" applyFill="1" applyBorder="1" applyAlignment="1">
      <alignment/>
    </xf>
    <xf numFmtId="0" fontId="8" fillId="0" borderId="18" xfId="0" applyFont="1" applyBorder="1" applyAlignment="1">
      <alignment horizontal="center" wrapText="1"/>
    </xf>
    <xf numFmtId="3" fontId="8" fillId="0" borderId="23" xfId="0" applyNumberFormat="1" applyFont="1" applyFill="1" applyBorder="1" applyAlignment="1">
      <alignment horizontal="center" vertical="center"/>
    </xf>
    <xf numFmtId="0" fontId="8" fillId="0" borderId="24" xfId="0" applyFont="1" applyFill="1" applyBorder="1" applyAlignment="1">
      <alignment horizontal="center" vertical="center" wrapText="1"/>
    </xf>
    <xf numFmtId="38" fontId="8" fillId="0" borderId="25" xfId="49" applyFont="1" applyFill="1" applyBorder="1" applyAlignment="1">
      <alignment horizontal="right"/>
    </xf>
    <xf numFmtId="0" fontId="8" fillId="0" borderId="26" xfId="0" applyFont="1" applyFill="1" applyBorder="1" applyAlignment="1">
      <alignment horizontal="center" vertical="center" wrapText="1"/>
    </xf>
    <xf numFmtId="3" fontId="8" fillId="0" borderId="27" xfId="0" applyNumberFormat="1" applyFont="1" applyFill="1" applyBorder="1" applyAlignment="1">
      <alignment/>
    </xf>
    <xf numFmtId="3" fontId="8" fillId="0" borderId="28" xfId="0" applyNumberFormat="1" applyFont="1" applyFill="1" applyBorder="1" applyAlignment="1">
      <alignment horizontal="center" vertical="center"/>
    </xf>
    <xf numFmtId="38" fontId="8" fillId="0" borderId="29" xfId="49" applyFont="1" applyFill="1" applyBorder="1" applyAlignment="1">
      <alignment horizontal="right"/>
    </xf>
    <xf numFmtId="38" fontId="8" fillId="0" borderId="0" xfId="49" applyFont="1" applyFill="1" applyBorder="1" applyAlignment="1">
      <alignment horizontal="right"/>
    </xf>
    <xf numFmtId="3" fontId="8" fillId="0" borderId="30" xfId="0" applyNumberFormat="1" applyFont="1" applyFill="1" applyBorder="1" applyAlignment="1">
      <alignment/>
    </xf>
    <xf numFmtId="3" fontId="8" fillId="0" borderId="0" xfId="0" applyNumberFormat="1" applyFont="1" applyFill="1" applyBorder="1" applyAlignment="1">
      <alignment horizontal="right"/>
    </xf>
    <xf numFmtId="179" fontId="8" fillId="0" borderId="29" xfId="42" applyNumberFormat="1" applyFont="1" applyFill="1" applyBorder="1" applyAlignment="1">
      <alignment horizontal="right" wrapText="1"/>
    </xf>
    <xf numFmtId="0" fontId="8" fillId="0" borderId="31" xfId="0" applyFont="1" applyFill="1" applyBorder="1" applyAlignment="1">
      <alignment horizontal="center" vertical="center" wrapText="1"/>
    </xf>
    <xf numFmtId="38" fontId="8" fillId="0" borderId="32" xfId="49" applyFont="1" applyFill="1" applyBorder="1" applyAlignment="1">
      <alignment horizontal="right" wrapText="1"/>
    </xf>
    <xf numFmtId="38" fontId="8" fillId="0" borderId="33" xfId="49" applyFont="1" applyFill="1" applyBorder="1" applyAlignment="1">
      <alignment horizontal="right" wrapText="1"/>
    </xf>
    <xf numFmtId="3" fontId="8" fillId="0" borderId="34" xfId="0" applyNumberFormat="1" applyFont="1" applyFill="1" applyBorder="1" applyAlignment="1">
      <alignment/>
    </xf>
    <xf numFmtId="3" fontId="8" fillId="0" borderId="35" xfId="0" applyNumberFormat="1" applyFont="1" applyFill="1" applyBorder="1" applyAlignment="1">
      <alignment/>
    </xf>
    <xf numFmtId="3" fontId="8" fillId="0" borderId="36" xfId="0" applyNumberFormat="1" applyFont="1" applyFill="1" applyBorder="1" applyAlignment="1">
      <alignment/>
    </xf>
    <xf numFmtId="3" fontId="8" fillId="0" borderId="35" xfId="0" applyNumberFormat="1" applyFont="1" applyFill="1" applyBorder="1" applyAlignment="1">
      <alignment horizontal="right"/>
    </xf>
    <xf numFmtId="179" fontId="8" fillId="0" borderId="32" xfId="42" applyNumberFormat="1" applyFont="1" applyFill="1" applyBorder="1" applyAlignment="1">
      <alignment horizontal="right"/>
    </xf>
    <xf numFmtId="3" fontId="8" fillId="0" borderId="37" xfId="0" applyNumberFormat="1" applyFont="1" applyFill="1" applyBorder="1" applyAlignment="1">
      <alignment horizontal="center" vertical="center"/>
    </xf>
    <xf numFmtId="3" fontId="8" fillId="0" borderId="25" xfId="0" applyNumberFormat="1" applyFont="1" applyFill="1" applyBorder="1" applyAlignment="1">
      <alignment/>
    </xf>
    <xf numFmtId="3" fontId="8" fillId="0" borderId="38" xfId="0" applyNumberFormat="1" applyFont="1" applyFill="1" applyBorder="1" applyAlignment="1">
      <alignment/>
    </xf>
    <xf numFmtId="3" fontId="8" fillId="0" borderId="25" xfId="0" applyNumberFormat="1" applyFont="1" applyFill="1" applyBorder="1" applyAlignment="1">
      <alignment horizontal="right"/>
    </xf>
    <xf numFmtId="179" fontId="8" fillId="0" borderId="22" xfId="42" applyNumberFormat="1" applyFont="1" applyFill="1" applyBorder="1" applyAlignment="1">
      <alignment horizontal="right" wrapText="1"/>
    </xf>
    <xf numFmtId="0" fontId="8" fillId="0" borderId="0" xfId="0" applyFont="1" applyFill="1" applyBorder="1" applyAlignment="1">
      <alignment wrapText="1"/>
    </xf>
    <xf numFmtId="0" fontId="8" fillId="0" borderId="39" xfId="0" applyFont="1" applyFill="1" applyBorder="1" applyAlignment="1">
      <alignment horizontal="center" vertical="center" wrapText="1"/>
    </xf>
    <xf numFmtId="3" fontId="8" fillId="0" borderId="0" xfId="0" applyNumberFormat="1" applyFont="1" applyFill="1" applyBorder="1" applyAlignment="1">
      <alignment horizontal="center" vertical="center"/>
    </xf>
    <xf numFmtId="0" fontId="8" fillId="0" borderId="0" xfId="0" applyFont="1" applyFill="1" applyBorder="1" applyAlignment="1">
      <alignment horizontal="right" vertical="center"/>
    </xf>
    <xf numFmtId="3" fontId="8" fillId="0" borderId="0" xfId="0" applyNumberFormat="1" applyFont="1" applyFill="1" applyBorder="1" applyAlignment="1">
      <alignment horizontal="right" vertical="center"/>
    </xf>
    <xf numFmtId="38" fontId="8" fillId="0" borderId="0" xfId="49" applyFont="1" applyFill="1" applyBorder="1" applyAlignment="1">
      <alignment horizontal="right" vertical="center"/>
    </xf>
    <xf numFmtId="3" fontId="8" fillId="0" borderId="40" xfId="0" applyNumberFormat="1" applyFont="1" applyFill="1" applyBorder="1" applyAlignment="1">
      <alignment horizontal="center" vertical="center"/>
    </xf>
    <xf numFmtId="0" fontId="8" fillId="0" borderId="4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179" fontId="8" fillId="0" borderId="0" xfId="42" applyNumberFormat="1" applyFont="1" applyFill="1" applyBorder="1" applyAlignment="1">
      <alignment horizontal="right" vertical="center"/>
    </xf>
    <xf numFmtId="0" fontId="6" fillId="0" borderId="0" xfId="0" applyFont="1" applyFill="1" applyBorder="1" applyAlignment="1">
      <alignment horizontal="right" vertical="center"/>
    </xf>
    <xf numFmtId="0" fontId="53" fillId="0" borderId="43" xfId="0" applyFont="1" applyFill="1" applyBorder="1" applyAlignment="1">
      <alignment wrapText="1"/>
    </xf>
    <xf numFmtId="0" fontId="8" fillId="0" borderId="13" xfId="0" applyFont="1" applyFill="1" applyBorder="1" applyAlignment="1">
      <alignment wrapText="1"/>
    </xf>
    <xf numFmtId="0" fontId="8" fillId="33" borderId="44" xfId="0" applyFont="1" applyFill="1" applyBorder="1" applyAlignment="1">
      <alignment horizontal="center" vertical="center" wrapText="1"/>
    </xf>
    <xf numFmtId="0" fontId="53" fillId="0" borderId="45" xfId="0" applyFont="1" applyFill="1" applyBorder="1" applyAlignment="1">
      <alignment wrapText="1"/>
    </xf>
    <xf numFmtId="0" fontId="53" fillId="0" borderId="11" xfId="0" applyFont="1" applyFill="1" applyBorder="1" applyAlignment="1">
      <alignment wrapText="1"/>
    </xf>
    <xf numFmtId="0" fontId="53" fillId="0" borderId="15" xfId="0" applyFont="1" applyFill="1" applyBorder="1" applyAlignment="1">
      <alignment wrapText="1"/>
    </xf>
    <xf numFmtId="0" fontId="53" fillId="0" borderId="46" xfId="0" applyFont="1" applyFill="1" applyBorder="1" applyAlignment="1">
      <alignment wrapText="1"/>
    </xf>
    <xf numFmtId="0" fontId="8" fillId="0" borderId="11" xfId="0" applyFont="1" applyFill="1" applyBorder="1" applyAlignment="1">
      <alignment wrapText="1"/>
    </xf>
    <xf numFmtId="0" fontId="8" fillId="0" borderId="47" xfId="0" applyNumberFormat="1" applyFont="1" applyFill="1" applyBorder="1" applyAlignment="1">
      <alignment horizontal="right" wrapText="1"/>
    </xf>
    <xf numFmtId="0" fontId="8" fillId="0" borderId="15" xfId="0" applyFont="1" applyFill="1" applyBorder="1" applyAlignment="1">
      <alignment wrapText="1"/>
    </xf>
    <xf numFmtId="0" fontId="53" fillId="0" borderId="48" xfId="0" applyFont="1" applyFill="1" applyBorder="1" applyAlignment="1">
      <alignment wrapText="1"/>
    </xf>
    <xf numFmtId="0" fontId="53" fillId="0" borderId="19" xfId="0" applyFont="1" applyFill="1" applyBorder="1" applyAlignment="1">
      <alignment wrapText="1"/>
    </xf>
    <xf numFmtId="0" fontId="53" fillId="0" borderId="49" xfId="0" applyFont="1" applyFill="1" applyBorder="1" applyAlignment="1">
      <alignment wrapText="1"/>
    </xf>
    <xf numFmtId="0" fontId="53" fillId="0" borderId="25" xfId="0" applyFont="1" applyFill="1" applyBorder="1" applyAlignment="1">
      <alignment wrapText="1"/>
    </xf>
    <xf numFmtId="0" fontId="8" fillId="0" borderId="50" xfId="0" applyNumberFormat="1" applyFont="1" applyFill="1" applyBorder="1" applyAlignment="1">
      <alignment horizontal="right" wrapText="1"/>
    </xf>
    <xf numFmtId="0" fontId="8" fillId="0" borderId="49" xfId="0" applyFont="1" applyFill="1" applyBorder="1" applyAlignment="1">
      <alignment wrapText="1"/>
    </xf>
    <xf numFmtId="0" fontId="53" fillId="0" borderId="51" xfId="0" applyFont="1" applyFill="1" applyBorder="1" applyAlignment="1">
      <alignment wrapText="1"/>
    </xf>
    <xf numFmtId="0" fontId="53" fillId="0" borderId="52" xfId="0" applyFont="1" applyFill="1" applyBorder="1" applyAlignment="1">
      <alignment wrapText="1"/>
    </xf>
    <xf numFmtId="0" fontId="53" fillId="0" borderId="53" xfId="0" applyFont="1" applyFill="1" applyBorder="1" applyAlignment="1">
      <alignment wrapText="1"/>
    </xf>
    <xf numFmtId="0" fontId="53" fillId="0" borderId="54" xfId="0" applyFont="1" applyFill="1" applyBorder="1" applyAlignment="1">
      <alignment wrapText="1"/>
    </xf>
    <xf numFmtId="0" fontId="8" fillId="0" borderId="52" xfId="0" applyFont="1" applyFill="1" applyBorder="1" applyAlignment="1">
      <alignment wrapText="1"/>
    </xf>
    <xf numFmtId="0" fontId="8" fillId="0" borderId="55" xfId="0" applyNumberFormat="1" applyFont="1" applyFill="1" applyBorder="1" applyAlignment="1">
      <alignment horizontal="right" wrapText="1"/>
    </xf>
    <xf numFmtId="0" fontId="8" fillId="0" borderId="53" xfId="0" applyFont="1" applyFill="1" applyBorder="1" applyAlignment="1">
      <alignment wrapText="1"/>
    </xf>
    <xf numFmtId="3" fontId="8" fillId="0" borderId="56" xfId="0" applyNumberFormat="1" applyFont="1" applyFill="1" applyBorder="1" applyAlignment="1">
      <alignment horizontal="center" vertical="center"/>
    </xf>
    <xf numFmtId="0" fontId="8" fillId="0" borderId="57" xfId="0" applyNumberFormat="1" applyFont="1" applyFill="1" applyBorder="1" applyAlignment="1">
      <alignment horizontal="right" wrapText="1"/>
    </xf>
    <xf numFmtId="0" fontId="53" fillId="0" borderId="58" xfId="0" applyFont="1" applyFill="1" applyBorder="1" applyAlignment="1">
      <alignment wrapText="1"/>
    </xf>
    <xf numFmtId="0" fontId="53" fillId="0" borderId="27" xfId="0" applyFont="1" applyFill="1" applyBorder="1" applyAlignment="1">
      <alignment wrapText="1"/>
    </xf>
    <xf numFmtId="0" fontId="53" fillId="0" borderId="16" xfId="0" applyFont="1" applyFill="1" applyBorder="1" applyAlignment="1">
      <alignment wrapText="1"/>
    </xf>
    <xf numFmtId="0" fontId="53" fillId="0" borderId="0" xfId="0" applyFont="1" applyFill="1" applyBorder="1" applyAlignment="1">
      <alignment wrapText="1"/>
    </xf>
    <xf numFmtId="0" fontId="8" fillId="0" borderId="27" xfId="0" applyFont="1" applyFill="1" applyBorder="1" applyAlignment="1">
      <alignment wrapText="1"/>
    </xf>
    <xf numFmtId="0" fontId="8" fillId="0" borderId="59" xfId="0" applyNumberFormat="1" applyFont="1" applyFill="1" applyBorder="1" applyAlignment="1">
      <alignment horizontal="right" wrapText="1"/>
    </xf>
    <xf numFmtId="0" fontId="8" fillId="0" borderId="16" xfId="0" applyFont="1" applyFill="1" applyBorder="1" applyAlignment="1">
      <alignment wrapText="1"/>
    </xf>
    <xf numFmtId="0" fontId="8" fillId="0" borderId="48" xfId="0" applyFont="1" applyBorder="1" applyAlignment="1">
      <alignment horizontal="center" wrapText="1"/>
    </xf>
    <xf numFmtId="0" fontId="8" fillId="0" borderId="22" xfId="0" applyFont="1" applyBorder="1" applyAlignment="1">
      <alignment horizontal="center" wrapText="1"/>
    </xf>
    <xf numFmtId="0" fontId="8" fillId="0" borderId="49" xfId="0" applyFont="1" applyBorder="1" applyAlignment="1">
      <alignment horizontal="center" wrapText="1"/>
    </xf>
    <xf numFmtId="0" fontId="8" fillId="0" borderId="60" xfId="0" applyFont="1" applyBorder="1" applyAlignment="1">
      <alignment horizontal="center" wrapText="1"/>
    </xf>
    <xf numFmtId="0" fontId="8" fillId="0" borderId="61" xfId="0" applyFont="1" applyBorder="1" applyAlignment="1">
      <alignment horizontal="center" wrapText="1"/>
    </xf>
    <xf numFmtId="0" fontId="8" fillId="0" borderId="62" xfId="0" applyFont="1" applyBorder="1" applyAlignment="1">
      <alignment horizontal="center" wrapText="1"/>
    </xf>
    <xf numFmtId="0" fontId="8" fillId="0" borderId="63" xfId="0" applyFont="1" applyBorder="1" applyAlignment="1">
      <alignment horizontal="center" wrapText="1"/>
    </xf>
    <xf numFmtId="0" fontId="8" fillId="0" borderId="64" xfId="0" applyFont="1" applyBorder="1" applyAlignment="1">
      <alignment horizontal="center" wrapText="1"/>
    </xf>
    <xf numFmtId="0" fontId="8" fillId="0" borderId="65" xfId="0" applyFont="1" applyBorder="1" applyAlignment="1">
      <alignment horizontal="center" wrapText="1"/>
    </xf>
    <xf numFmtId="0" fontId="8" fillId="0" borderId="66" xfId="0" applyFont="1" applyBorder="1" applyAlignment="1">
      <alignment horizontal="right" wrapText="1"/>
    </xf>
    <xf numFmtId="0" fontId="8" fillId="0" borderId="14" xfId="0" applyFont="1" applyBorder="1" applyAlignment="1">
      <alignment horizontal="center" wrapText="1"/>
    </xf>
    <xf numFmtId="0" fontId="8" fillId="0" borderId="67" xfId="0" applyFont="1" applyBorder="1" applyAlignment="1">
      <alignment horizontal="center" wrapText="1"/>
    </xf>
    <xf numFmtId="0" fontId="8" fillId="0" borderId="13" xfId="0" applyFont="1" applyBorder="1" applyAlignment="1">
      <alignment horizontal="center" wrapText="1"/>
    </xf>
    <xf numFmtId="0" fontId="8" fillId="0" borderId="68" xfId="0" applyFont="1" applyBorder="1" applyAlignment="1">
      <alignment horizontal="center" wrapText="1"/>
    </xf>
    <xf numFmtId="0" fontId="8" fillId="0" borderId="12" xfId="0" applyFont="1" applyBorder="1" applyAlignment="1">
      <alignment horizontal="center" wrapText="1"/>
    </xf>
    <xf numFmtId="0" fontId="8" fillId="0" borderId="69" xfId="0" applyFont="1" applyBorder="1" applyAlignment="1">
      <alignment horizontal="center" wrapText="1"/>
    </xf>
    <xf numFmtId="0" fontId="6" fillId="0" borderId="18" xfId="0" applyFont="1" applyFill="1" applyBorder="1" applyAlignment="1">
      <alignment/>
    </xf>
    <xf numFmtId="0" fontId="6" fillId="0" borderId="0" xfId="0" applyFont="1" applyFill="1" applyBorder="1" applyAlignment="1">
      <alignment/>
    </xf>
    <xf numFmtId="0" fontId="8" fillId="0" borderId="70" xfId="0" applyFont="1" applyFill="1" applyBorder="1" applyAlignment="1">
      <alignment horizontal="center" vertical="center" wrapText="1"/>
    </xf>
    <xf numFmtId="0" fontId="6" fillId="0" borderId="0" xfId="0" applyFont="1" applyAlignment="1">
      <alignment horizontal="left"/>
    </xf>
    <xf numFmtId="0" fontId="8" fillId="0" borderId="0" xfId="0" applyFont="1" applyAlignment="1">
      <alignment/>
    </xf>
    <xf numFmtId="0" fontId="8" fillId="0" borderId="71" xfId="0" applyFont="1" applyBorder="1" applyAlignment="1">
      <alignment horizontal="left" vertical="center" wrapText="1"/>
    </xf>
    <xf numFmtId="0" fontId="8" fillId="0" borderId="0" xfId="0" applyFont="1" applyFill="1" applyBorder="1" applyAlignment="1">
      <alignment horizontal="left"/>
    </xf>
    <xf numFmtId="0" fontId="8" fillId="0" borderId="72"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0" xfId="0" applyFont="1" applyBorder="1" applyAlignment="1">
      <alignment horizontal="justify" wrapText="1"/>
    </xf>
    <xf numFmtId="0" fontId="8" fillId="0" borderId="29" xfId="0" applyFont="1" applyBorder="1" applyAlignment="1">
      <alignment horizontal="left" vertical="center" wrapText="1"/>
    </xf>
    <xf numFmtId="0" fontId="8" fillId="0" borderId="73"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8" fillId="33" borderId="75"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0" xfId="0" applyFont="1" applyFill="1" applyBorder="1" applyAlignment="1">
      <alignment horizontal="justify" wrapText="1"/>
    </xf>
    <xf numFmtId="0" fontId="9" fillId="33" borderId="10" xfId="0" applyFont="1" applyFill="1" applyBorder="1" applyAlignment="1">
      <alignment horizontal="center" vertical="center" wrapText="1"/>
    </xf>
    <xf numFmtId="0" fontId="9" fillId="33" borderId="77" xfId="0" applyFont="1" applyFill="1" applyBorder="1" applyAlignment="1">
      <alignment horizontal="center" vertical="center" wrapText="1"/>
    </xf>
    <xf numFmtId="0" fontId="9" fillId="33" borderId="78" xfId="0" applyFont="1" applyFill="1" applyBorder="1" applyAlignment="1">
      <alignment horizontal="center" vertical="center" wrapText="1"/>
    </xf>
    <xf numFmtId="0" fontId="9" fillId="33" borderId="79" xfId="0" applyFont="1" applyFill="1" applyBorder="1" applyAlignment="1">
      <alignment horizontal="center" vertical="center" wrapText="1"/>
    </xf>
    <xf numFmtId="0" fontId="9" fillId="33" borderId="80" xfId="0" applyFont="1" applyFill="1" applyBorder="1" applyAlignment="1">
      <alignment horizontal="center" vertical="center" wrapText="1"/>
    </xf>
    <xf numFmtId="0" fontId="9" fillId="33" borderId="81" xfId="0" applyFont="1" applyFill="1" applyBorder="1" applyAlignment="1">
      <alignment horizontal="center" vertical="center" wrapText="1"/>
    </xf>
    <xf numFmtId="0" fontId="9" fillId="34" borderId="81" xfId="0" applyFont="1" applyFill="1" applyBorder="1" applyAlignment="1">
      <alignment horizontal="center" vertical="center" wrapText="1"/>
    </xf>
    <xf numFmtId="0" fontId="9" fillId="34" borderId="82" xfId="0" applyFont="1" applyFill="1" applyBorder="1" applyAlignment="1">
      <alignment horizontal="center" vertical="center" wrapText="1"/>
    </xf>
    <xf numFmtId="0" fontId="9" fillId="34" borderId="79" xfId="0" applyFont="1" applyFill="1" applyBorder="1" applyAlignment="1">
      <alignment horizontal="center" vertical="center" wrapText="1"/>
    </xf>
    <xf numFmtId="0" fontId="9" fillId="6" borderId="83" xfId="0" applyFont="1" applyFill="1" applyBorder="1" applyAlignment="1">
      <alignment horizontal="center" vertical="center" wrapText="1"/>
    </xf>
    <xf numFmtId="0" fontId="9" fillId="35" borderId="84" xfId="0" applyFont="1" applyFill="1" applyBorder="1" applyAlignment="1">
      <alignment horizontal="center" vertical="center" wrapText="1"/>
    </xf>
    <xf numFmtId="0" fontId="9" fillId="35" borderId="85" xfId="0" applyFont="1" applyFill="1" applyBorder="1" applyAlignment="1">
      <alignment horizontal="center" vertical="center" wrapText="1"/>
    </xf>
    <xf numFmtId="0" fontId="5" fillId="33" borderId="86" xfId="0" applyFont="1" applyFill="1" applyBorder="1" applyAlignment="1">
      <alignment horizontal="center" vertical="center" wrapText="1"/>
    </xf>
    <xf numFmtId="0" fontId="9" fillId="34" borderId="87" xfId="0" applyFont="1" applyFill="1" applyBorder="1" applyAlignment="1">
      <alignment horizontal="center" vertical="center" wrapText="1"/>
    </xf>
    <xf numFmtId="0" fontId="9" fillId="33" borderId="88" xfId="0" applyFont="1" applyFill="1" applyBorder="1" applyAlignment="1">
      <alignment horizontal="center" vertical="center" wrapText="1"/>
    </xf>
    <xf numFmtId="0" fontId="9" fillId="6" borderId="89" xfId="0" applyFont="1" applyFill="1" applyBorder="1" applyAlignment="1">
      <alignment horizontal="center" vertical="center" wrapText="1"/>
    </xf>
    <xf numFmtId="0" fontId="9" fillId="33" borderId="89" xfId="0" applyFont="1" applyFill="1" applyBorder="1" applyAlignment="1">
      <alignment horizontal="center" vertical="center" wrapText="1"/>
    </xf>
    <xf numFmtId="0" fontId="9" fillId="33" borderId="9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91" xfId="0" applyFont="1" applyFill="1" applyBorder="1" applyAlignment="1">
      <alignment horizontal="center" vertical="center" wrapText="1"/>
    </xf>
    <xf numFmtId="0" fontId="9" fillId="34" borderId="90" xfId="0" applyFont="1" applyFill="1" applyBorder="1" applyAlignment="1">
      <alignment horizontal="center" vertical="center" wrapText="1"/>
    </xf>
    <xf numFmtId="0" fontId="9" fillId="34" borderId="92" xfId="0" applyFont="1" applyFill="1" applyBorder="1" applyAlignment="1">
      <alignment horizontal="center" vertical="center" wrapText="1"/>
    </xf>
    <xf numFmtId="0" fontId="9" fillId="0" borderId="91" xfId="0" applyFont="1" applyFill="1" applyBorder="1" applyAlignment="1">
      <alignment horizontal="center" vertical="center" wrapText="1"/>
    </xf>
    <xf numFmtId="0" fontId="9" fillId="35" borderId="93" xfId="0" applyFont="1" applyFill="1" applyBorder="1" applyAlignment="1">
      <alignment horizontal="center" vertical="center" wrapText="1"/>
    </xf>
    <xf numFmtId="0" fontId="9" fillId="35" borderId="94" xfId="0" applyFont="1" applyFill="1" applyBorder="1" applyAlignment="1">
      <alignment horizontal="center" vertical="center" wrapText="1"/>
    </xf>
    <xf numFmtId="0" fontId="9" fillId="33" borderId="95" xfId="0" applyFont="1" applyFill="1" applyBorder="1" applyAlignment="1">
      <alignment horizontal="center" vertical="center" wrapText="1"/>
    </xf>
    <xf numFmtId="0" fontId="7" fillId="0" borderId="96" xfId="0" applyFont="1" applyBorder="1" applyAlignment="1">
      <alignment horizontal="left" vertical="center" shrinkToFit="1"/>
    </xf>
    <xf numFmtId="0" fontId="8" fillId="0" borderId="96" xfId="0" applyFont="1" applyBorder="1" applyAlignment="1">
      <alignment horizontal="left" vertical="center" shrinkToFit="1"/>
    </xf>
    <xf numFmtId="0" fontId="8" fillId="0" borderId="97" xfId="0" applyFont="1" applyBorder="1" applyAlignment="1">
      <alignment horizontal="left" vertical="center" shrinkToFit="1"/>
    </xf>
    <xf numFmtId="0" fontId="6" fillId="0" borderId="96" xfId="0" applyFont="1" applyBorder="1" applyAlignment="1">
      <alignment horizontal="left" vertical="center" shrinkToFit="1"/>
    </xf>
    <xf numFmtId="0" fontId="10" fillId="0" borderId="11"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98"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99"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35" borderId="100" xfId="0" applyFont="1" applyFill="1" applyBorder="1" applyAlignment="1">
      <alignment horizontal="center" vertical="center" wrapText="1"/>
    </xf>
    <xf numFmtId="0" fontId="10" fillId="35" borderId="99" xfId="0" applyFont="1" applyFill="1" applyBorder="1" applyAlignment="1">
      <alignment horizontal="center" vertical="center" wrapText="1"/>
    </xf>
    <xf numFmtId="0" fontId="11" fillId="0" borderId="98" xfId="0" applyFont="1" applyFill="1" applyBorder="1" applyAlignment="1">
      <alignment horizontal="center" vertical="center" wrapText="1"/>
    </xf>
    <xf numFmtId="0" fontId="54" fillId="0" borderId="101" xfId="0" applyFont="1" applyFill="1" applyBorder="1" applyAlignment="1">
      <alignment horizontal="center" vertical="center" shrinkToFit="1"/>
    </xf>
    <xf numFmtId="179" fontId="54" fillId="0" borderId="71" xfId="0" applyNumberFormat="1" applyFont="1" applyFill="1" applyBorder="1" applyAlignment="1">
      <alignment horizontal="center" vertical="center" shrinkToFit="1"/>
    </xf>
    <xf numFmtId="179" fontId="54" fillId="0" borderId="17" xfId="0" applyNumberFormat="1" applyFont="1" applyFill="1" applyBorder="1" applyAlignment="1">
      <alignment horizontal="center" vertical="center" shrinkToFit="1"/>
    </xf>
    <xf numFmtId="179" fontId="54" fillId="0" borderId="96" xfId="0" applyNumberFormat="1" applyFont="1" applyFill="1" applyBorder="1" applyAlignment="1">
      <alignment horizontal="center" vertical="center" shrinkToFit="1"/>
    </xf>
    <xf numFmtId="179" fontId="54" fillId="0" borderId="70" xfId="0" applyNumberFormat="1" applyFont="1" applyFill="1" applyBorder="1" applyAlignment="1">
      <alignment horizontal="center" vertical="center" wrapText="1"/>
    </xf>
    <xf numFmtId="179" fontId="54" fillId="0" borderId="101" xfId="0" applyNumberFormat="1" applyFont="1" applyFill="1" applyBorder="1" applyAlignment="1">
      <alignment horizontal="center" vertical="center" wrapText="1"/>
    </xf>
    <xf numFmtId="179" fontId="10" fillId="0" borderId="71" xfId="0" applyNumberFormat="1" applyFont="1" applyFill="1" applyBorder="1" applyAlignment="1">
      <alignment horizontal="right" vertical="center" shrinkToFit="1"/>
    </xf>
    <xf numFmtId="179" fontId="10" fillId="0" borderId="13" xfId="0"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0" fontId="54" fillId="0" borderId="102" xfId="0" applyFont="1" applyFill="1" applyBorder="1" applyAlignment="1">
      <alignment horizontal="center" vertical="center" shrinkToFit="1"/>
    </xf>
    <xf numFmtId="0" fontId="54" fillId="0" borderId="103" xfId="0" applyFont="1" applyFill="1" applyBorder="1" applyAlignment="1">
      <alignment horizontal="center" vertical="center" shrinkToFit="1"/>
    </xf>
    <xf numFmtId="0" fontId="54" fillId="0" borderId="104" xfId="0" applyFont="1" applyFill="1" applyBorder="1" applyAlignment="1">
      <alignment horizontal="center" vertical="center" shrinkToFit="1"/>
    </xf>
    <xf numFmtId="0" fontId="54" fillId="0" borderId="105" xfId="0" applyFont="1" applyFill="1" applyBorder="1" applyAlignment="1">
      <alignment horizontal="center" vertical="center" shrinkToFit="1"/>
    </xf>
    <xf numFmtId="0" fontId="54" fillId="0" borderId="74" xfId="0" applyFont="1" applyFill="1" applyBorder="1" applyAlignment="1">
      <alignment horizontal="center" vertical="center" wrapText="1"/>
    </xf>
    <xf numFmtId="38" fontId="54" fillId="0" borderId="102" xfId="49" applyFont="1" applyFill="1" applyBorder="1" applyAlignment="1">
      <alignment horizontal="right" vertical="center" wrapText="1"/>
    </xf>
    <xf numFmtId="38" fontId="10" fillId="0" borderId="103" xfId="49" applyFont="1" applyFill="1" applyBorder="1" applyAlignment="1">
      <alignment horizontal="right" vertical="center" shrinkToFit="1"/>
    </xf>
    <xf numFmtId="38" fontId="10" fillId="0" borderId="104" xfId="49" applyFont="1" applyFill="1" applyBorder="1" applyAlignment="1">
      <alignment horizontal="right" vertical="center" shrinkToFit="1"/>
    </xf>
    <xf numFmtId="9" fontId="10" fillId="0" borderId="97" xfId="42" applyFont="1" applyBorder="1" applyAlignment="1">
      <alignment horizontal="right" vertical="center" wrapText="1"/>
    </xf>
    <xf numFmtId="9" fontId="10" fillId="0" borderId="106" xfId="42" applyFont="1" applyBorder="1" applyAlignment="1">
      <alignment horizontal="right" vertical="center" wrapText="1"/>
    </xf>
    <xf numFmtId="38" fontId="10" fillId="0" borderId="96" xfId="49" applyFont="1" applyBorder="1" applyAlignment="1">
      <alignment horizontal="right" vertical="center" wrapText="1"/>
    </xf>
    <xf numFmtId="38" fontId="10" fillId="0" borderId="107" xfId="49" applyFont="1" applyFill="1" applyBorder="1" applyAlignment="1">
      <alignment horizontal="center" vertical="center"/>
    </xf>
    <xf numFmtId="38" fontId="10" fillId="0" borderId="62" xfId="49" applyFont="1" applyFill="1" applyBorder="1" applyAlignment="1">
      <alignment horizontal="center" vertical="center" wrapText="1"/>
    </xf>
    <xf numFmtId="38" fontId="10" fillId="0" borderId="108" xfId="49" applyFont="1" applyFill="1" applyBorder="1" applyAlignment="1">
      <alignment horizontal="center" vertical="center" wrapText="1"/>
    </xf>
    <xf numFmtId="38" fontId="10" fillId="0" borderId="101" xfId="49" applyFont="1" applyFill="1" applyBorder="1" applyAlignment="1">
      <alignment horizontal="center" vertical="center"/>
    </xf>
    <xf numFmtId="0" fontId="10" fillId="0" borderId="0" xfId="0" applyFont="1" applyFill="1" applyBorder="1" applyAlignment="1">
      <alignment horizontal="right"/>
    </xf>
    <xf numFmtId="3" fontId="10" fillId="0" borderId="27" xfId="0" applyNumberFormat="1" applyFont="1" applyFill="1" applyBorder="1" applyAlignment="1">
      <alignment horizontal="right"/>
    </xf>
    <xf numFmtId="3" fontId="10" fillId="0" borderId="0" xfId="0" applyNumberFormat="1" applyFont="1" applyFill="1" applyBorder="1" applyAlignment="1">
      <alignment horizontal="right"/>
    </xf>
    <xf numFmtId="38" fontId="10" fillId="0" borderId="109" xfId="49" applyFont="1" applyFill="1" applyBorder="1" applyAlignment="1">
      <alignment horizontal="right"/>
    </xf>
    <xf numFmtId="179" fontId="10" fillId="0" borderId="0" xfId="42" applyNumberFormat="1" applyFont="1" applyFill="1" applyBorder="1" applyAlignment="1">
      <alignment horizontal="right" wrapText="1"/>
    </xf>
    <xf numFmtId="38" fontId="10" fillId="0" borderId="0" xfId="49" applyFont="1" applyFill="1" applyBorder="1" applyAlignment="1">
      <alignment horizontal="right" vertical="center"/>
    </xf>
    <xf numFmtId="0" fontId="53" fillId="0" borderId="12" xfId="0" applyFont="1" applyBorder="1" applyAlignment="1">
      <alignment horizontal="right" wrapText="1"/>
    </xf>
    <xf numFmtId="0" fontId="54" fillId="0" borderId="14" xfId="0" applyFont="1" applyFill="1" applyBorder="1" applyAlignment="1">
      <alignment horizontal="center" vertical="center" shrinkToFit="1"/>
    </xf>
    <xf numFmtId="179" fontId="54" fillId="0" borderId="67" xfId="0" applyNumberFormat="1" applyFont="1" applyFill="1" applyBorder="1" applyAlignment="1">
      <alignment horizontal="center" vertical="center" shrinkToFit="1"/>
    </xf>
    <xf numFmtId="179" fontId="54" fillId="0" borderId="13" xfId="0" applyNumberFormat="1" applyFont="1" applyFill="1" applyBorder="1" applyAlignment="1">
      <alignment horizontal="center" vertical="center" shrinkToFit="1"/>
    </xf>
    <xf numFmtId="179" fontId="54" fillId="0" borderId="68" xfId="0" applyNumberFormat="1" applyFont="1" applyFill="1" applyBorder="1" applyAlignment="1">
      <alignment horizontal="center" vertical="center" shrinkToFit="1"/>
    </xf>
    <xf numFmtId="179" fontId="54" fillId="0" borderId="12" xfId="0" applyNumberFormat="1" applyFont="1" applyFill="1" applyBorder="1" applyAlignment="1">
      <alignment horizontal="center" vertical="center" wrapText="1"/>
    </xf>
    <xf numFmtId="179" fontId="54" fillId="0" borderId="14" xfId="0" applyNumberFormat="1" applyFont="1" applyFill="1" applyBorder="1" applyAlignment="1">
      <alignment horizontal="center" vertical="center" wrapText="1"/>
    </xf>
    <xf numFmtId="179" fontId="10" fillId="0" borderId="67" xfId="0" applyNumberFormat="1" applyFont="1" applyFill="1" applyBorder="1" applyAlignment="1">
      <alignment horizontal="right" vertical="center" shrinkToFit="1"/>
    </xf>
    <xf numFmtId="0" fontId="8" fillId="34" borderId="10" xfId="0" applyFont="1" applyFill="1" applyBorder="1" applyAlignment="1">
      <alignment horizontal="center" vertical="center" wrapText="1"/>
    </xf>
    <xf numFmtId="0" fontId="53" fillId="0" borderId="14" xfId="0" applyFont="1" applyFill="1" applyBorder="1" applyAlignment="1">
      <alignment horizontal="center" vertical="center" shrinkToFit="1"/>
    </xf>
    <xf numFmtId="179" fontId="53" fillId="0" borderId="67" xfId="0" applyNumberFormat="1" applyFont="1" applyFill="1" applyBorder="1" applyAlignment="1">
      <alignment horizontal="center" vertical="center" shrinkToFit="1"/>
    </xf>
    <xf numFmtId="179" fontId="53" fillId="0" borderId="13" xfId="0" applyNumberFormat="1" applyFont="1" applyFill="1" applyBorder="1" applyAlignment="1">
      <alignment horizontal="center" vertical="center" shrinkToFit="1"/>
    </xf>
    <xf numFmtId="179" fontId="53" fillId="0" borderId="68" xfId="0" applyNumberFormat="1" applyFont="1" applyFill="1" applyBorder="1" applyAlignment="1">
      <alignment horizontal="center" vertical="center" shrinkToFit="1"/>
    </xf>
    <xf numFmtId="179" fontId="53" fillId="0" borderId="12" xfId="0" applyNumberFormat="1" applyFont="1" applyFill="1" applyBorder="1" applyAlignment="1">
      <alignment horizontal="center" vertical="center" wrapText="1"/>
    </xf>
    <xf numFmtId="179" fontId="53" fillId="0" borderId="14" xfId="0" applyNumberFormat="1" applyFont="1" applyFill="1" applyBorder="1" applyAlignment="1">
      <alignment horizontal="center" vertical="center" wrapText="1"/>
    </xf>
    <xf numFmtId="179" fontId="8" fillId="0" borderId="67" xfId="0" applyNumberFormat="1" applyFont="1" applyFill="1" applyBorder="1" applyAlignment="1">
      <alignment horizontal="right" vertical="center" shrinkToFit="1"/>
    </xf>
    <xf numFmtId="179" fontId="8" fillId="0" borderId="110" xfId="0" applyNumberFormat="1" applyFont="1" applyBorder="1" applyAlignment="1">
      <alignment horizontal="center" vertical="center" wrapText="1"/>
    </xf>
    <xf numFmtId="179" fontId="8" fillId="0" borderId="29" xfId="0" applyNumberFormat="1" applyFont="1" applyBorder="1" applyAlignment="1">
      <alignment horizontal="center" vertical="center" wrapText="1"/>
    </xf>
    <xf numFmtId="179" fontId="8" fillId="0" borderId="71" xfId="0" applyNumberFormat="1" applyFont="1" applyBorder="1" applyAlignment="1">
      <alignment horizontal="center" vertical="center" wrapText="1"/>
    </xf>
    <xf numFmtId="0" fontId="55" fillId="0" borderId="0" xfId="0" applyFont="1" applyBorder="1" applyAlignment="1">
      <alignment horizontal="left" vertical="center" wrapText="1"/>
    </xf>
    <xf numFmtId="0" fontId="54" fillId="36" borderId="0" xfId="0" applyFont="1" applyFill="1" applyBorder="1" applyAlignment="1">
      <alignment horizontal="right" wrapText="1"/>
    </xf>
    <xf numFmtId="179" fontId="54" fillId="0" borderId="111" xfId="42" applyNumberFormat="1" applyFont="1" applyFill="1" applyBorder="1" applyAlignment="1">
      <alignment horizontal="right" wrapText="1"/>
    </xf>
    <xf numFmtId="179" fontId="10" fillId="0" borderId="111" xfId="0" applyNumberFormat="1" applyFont="1" applyBorder="1" applyAlignment="1">
      <alignment horizontal="right" wrapText="1"/>
    </xf>
    <xf numFmtId="179" fontId="54" fillId="0" borderId="0" xfId="42" applyNumberFormat="1" applyFont="1" applyFill="1" applyBorder="1" applyAlignment="1">
      <alignment horizontal="right" wrapText="1"/>
    </xf>
    <xf numFmtId="179" fontId="54" fillId="0" borderId="111" xfId="49" applyNumberFormat="1" applyFont="1" applyFill="1" applyBorder="1" applyAlignment="1">
      <alignment horizontal="right" wrapText="1"/>
    </xf>
    <xf numFmtId="0" fontId="10" fillId="0" borderId="111" xfId="0" applyFont="1" applyFill="1" applyBorder="1" applyAlignment="1">
      <alignment horizontal="right" wrapText="1"/>
    </xf>
    <xf numFmtId="0" fontId="54" fillId="0" borderId="111" xfId="0" applyFont="1" applyFill="1" applyBorder="1" applyAlignment="1">
      <alignment horizontal="right" wrapText="1"/>
    </xf>
    <xf numFmtId="0" fontId="54" fillId="36" borderId="111" xfId="0" applyFont="1" applyFill="1" applyBorder="1" applyAlignment="1">
      <alignment horizontal="right" wrapText="1"/>
    </xf>
    <xf numFmtId="0" fontId="55" fillId="0" borderId="111" xfId="0" applyFont="1" applyBorder="1" applyAlignment="1">
      <alignment horizontal="left" vertical="center" wrapText="1"/>
    </xf>
    <xf numFmtId="0" fontId="8" fillId="0" borderId="104" xfId="0" applyFont="1" applyBorder="1" applyAlignment="1">
      <alignment horizontal="right" wrapText="1"/>
    </xf>
    <xf numFmtId="0" fontId="8" fillId="0" borderId="111" xfId="0" applyFont="1" applyBorder="1" applyAlignment="1">
      <alignment horizontal="right" wrapText="1"/>
    </xf>
    <xf numFmtId="0" fontId="8" fillId="0" borderId="18" xfId="0" applyFont="1" applyBorder="1" applyAlignment="1">
      <alignment horizontal="left" wrapText="1"/>
    </xf>
    <xf numFmtId="0" fontId="8" fillId="0" borderId="63" xfId="0" applyFont="1" applyBorder="1" applyAlignment="1">
      <alignment horizontal="right" wrapText="1"/>
    </xf>
    <xf numFmtId="179" fontId="8" fillId="0" borderId="112" xfId="0" applyNumberFormat="1" applyFont="1" applyFill="1" applyBorder="1" applyAlignment="1">
      <alignment horizontal="center" vertical="center" wrapText="1"/>
    </xf>
    <xf numFmtId="179" fontId="8" fillId="0" borderId="101" xfId="0" applyNumberFormat="1" applyFont="1" applyFill="1" applyBorder="1" applyAlignment="1">
      <alignment horizontal="center" vertical="center" wrapText="1"/>
    </xf>
    <xf numFmtId="38" fontId="10" fillId="0" borderId="102" xfId="49" applyFont="1" applyFill="1" applyBorder="1" applyAlignment="1">
      <alignment horizontal="center" vertical="center" wrapText="1"/>
    </xf>
    <xf numFmtId="0" fontId="54" fillId="0" borderId="13" xfId="0" applyFont="1" applyBorder="1" applyAlignment="1">
      <alignment horizontal="right" vertical="center" wrapText="1"/>
    </xf>
    <xf numFmtId="0" fontId="10" fillId="0" borderId="14" xfId="0" applyFont="1" applyFill="1" applyBorder="1" applyAlignment="1">
      <alignment horizontal="right" vertical="center" wrapText="1"/>
    </xf>
    <xf numFmtId="0" fontId="10" fillId="0" borderId="67" xfId="0" applyFont="1" applyFill="1" applyBorder="1" applyAlignment="1">
      <alignment horizontal="right" vertical="center" wrapText="1"/>
    </xf>
    <xf numFmtId="0" fontId="10" fillId="0" borderId="13" xfId="0" applyFont="1" applyFill="1" applyBorder="1" applyAlignment="1">
      <alignment horizontal="right" vertical="center" wrapText="1"/>
    </xf>
    <xf numFmtId="0" fontId="54" fillId="0" borderId="68" xfId="0" applyFont="1" applyFill="1" applyBorder="1" applyAlignment="1">
      <alignment horizontal="right" vertical="center" wrapText="1"/>
    </xf>
    <xf numFmtId="0" fontId="10" fillId="0" borderId="43" xfId="0" applyFont="1" applyFill="1" applyBorder="1" applyAlignment="1">
      <alignment horizontal="right" vertical="center" wrapText="1"/>
    </xf>
    <xf numFmtId="0" fontId="10" fillId="0" borderId="12" xfId="0" applyFont="1" applyFill="1" applyBorder="1" applyAlignment="1">
      <alignment vertical="center" wrapText="1"/>
    </xf>
    <xf numFmtId="0" fontId="10" fillId="0" borderId="57" xfId="0" applyFont="1" applyFill="1" applyBorder="1" applyAlignment="1">
      <alignment vertical="center" wrapText="1"/>
    </xf>
    <xf numFmtId="0" fontId="54" fillId="0" borderId="12" xfId="0" applyFont="1" applyFill="1" applyBorder="1" applyAlignment="1">
      <alignment vertical="center" wrapText="1"/>
    </xf>
    <xf numFmtId="0" fontId="54" fillId="0" borderId="13" xfId="0" applyFont="1" applyFill="1" applyBorder="1" applyAlignment="1">
      <alignment vertical="center" wrapText="1"/>
    </xf>
    <xf numFmtId="0" fontId="54" fillId="0" borderId="14" xfId="0" applyFont="1" applyFill="1" applyBorder="1" applyAlignment="1">
      <alignment vertical="center" wrapText="1"/>
    </xf>
    <xf numFmtId="0" fontId="54" fillId="35" borderId="113" xfId="0" applyFont="1" applyFill="1" applyBorder="1" applyAlignment="1">
      <alignment vertical="center" wrapText="1"/>
    </xf>
    <xf numFmtId="0" fontId="54" fillId="35" borderId="68" xfId="0" applyFont="1" applyFill="1" applyBorder="1" applyAlignment="1">
      <alignment vertical="center" wrapText="1"/>
    </xf>
    <xf numFmtId="1" fontId="54" fillId="0" borderId="68" xfId="0" applyNumberFormat="1" applyFont="1" applyBorder="1" applyAlignment="1">
      <alignment horizontal="right" vertical="center" wrapText="1"/>
    </xf>
    <xf numFmtId="179" fontId="10" fillId="0" borderId="68" xfId="0" applyNumberFormat="1" applyFont="1" applyBorder="1" applyAlignment="1">
      <alignment horizontal="right" vertical="center" wrapText="1"/>
    </xf>
    <xf numFmtId="38" fontId="54" fillId="0" borderId="70" xfId="49" applyFont="1" applyBorder="1" applyAlignment="1">
      <alignment horizontal="right" vertical="center" wrapText="1"/>
    </xf>
    <xf numFmtId="38" fontId="54" fillId="0" borderId="101" xfId="49" applyFont="1" applyFill="1" applyBorder="1" applyAlignment="1">
      <alignment horizontal="right" vertical="center" wrapText="1"/>
    </xf>
    <xf numFmtId="38" fontId="54" fillId="0" borderId="71" xfId="49" applyFont="1" applyFill="1" applyBorder="1" applyAlignment="1">
      <alignment horizontal="right" vertical="center" wrapText="1"/>
    </xf>
    <xf numFmtId="38" fontId="54" fillId="0" borderId="17" xfId="49" applyFont="1" applyFill="1" applyBorder="1" applyAlignment="1">
      <alignment horizontal="right" vertical="center" wrapText="1"/>
    </xf>
    <xf numFmtId="38" fontId="54" fillId="0" borderId="96" xfId="49" applyFont="1" applyFill="1" applyBorder="1" applyAlignment="1">
      <alignment horizontal="right" vertical="center" wrapText="1"/>
    </xf>
    <xf numFmtId="38" fontId="54" fillId="0" borderId="109" xfId="49" applyFont="1" applyFill="1" applyBorder="1" applyAlignment="1">
      <alignment horizontal="right" vertical="center" wrapText="1"/>
    </xf>
    <xf numFmtId="38" fontId="54" fillId="0" borderId="70" xfId="49" applyFont="1" applyFill="1" applyBorder="1" applyAlignment="1">
      <alignment vertical="center" wrapText="1"/>
    </xf>
    <xf numFmtId="38" fontId="54" fillId="0" borderId="107" xfId="49" applyFont="1" applyFill="1" applyBorder="1" applyAlignment="1">
      <alignment horizontal="right" vertical="center" wrapText="1"/>
    </xf>
    <xf numFmtId="38" fontId="54" fillId="0" borderId="70" xfId="49" applyFont="1" applyFill="1" applyBorder="1" applyAlignment="1">
      <alignment horizontal="right" vertical="center" wrapText="1"/>
    </xf>
    <xf numFmtId="38" fontId="54" fillId="0" borderId="96" xfId="49" applyFont="1" applyBorder="1" applyAlignment="1">
      <alignment horizontal="right" vertical="center" wrapText="1"/>
    </xf>
    <xf numFmtId="179" fontId="54" fillId="0" borderId="71" xfId="0" applyNumberFormat="1" applyFont="1" applyBorder="1" applyAlignment="1">
      <alignment horizontal="right" vertical="center" wrapText="1"/>
    </xf>
    <xf numFmtId="0" fontId="54" fillId="0" borderId="17" xfId="0" applyFont="1" applyBorder="1" applyAlignment="1">
      <alignment horizontal="right" vertical="center" wrapText="1"/>
    </xf>
    <xf numFmtId="182" fontId="54" fillId="0" borderId="101" xfId="0" applyNumberFormat="1" applyFont="1" applyFill="1" applyBorder="1" applyAlignment="1">
      <alignment horizontal="right" vertical="center" wrapText="1"/>
    </xf>
    <xf numFmtId="182" fontId="54" fillId="0" borderId="71" xfId="0" applyNumberFormat="1" applyFont="1" applyFill="1" applyBorder="1" applyAlignment="1">
      <alignment horizontal="right" vertical="center" wrapText="1"/>
    </xf>
    <xf numFmtId="182" fontId="54" fillId="0" borderId="17" xfId="0" applyNumberFormat="1" applyFont="1" applyFill="1" applyBorder="1" applyAlignment="1">
      <alignment horizontal="right" vertical="center" wrapText="1"/>
    </xf>
    <xf numFmtId="182" fontId="54" fillId="0" borderId="96" xfId="0" applyNumberFormat="1" applyFont="1" applyFill="1" applyBorder="1" applyAlignment="1">
      <alignment horizontal="right" vertical="center" wrapText="1"/>
    </xf>
    <xf numFmtId="182" fontId="54" fillId="0" borderId="18" xfId="0" applyNumberFormat="1" applyFont="1" applyFill="1" applyBorder="1" applyAlignment="1">
      <alignment horizontal="right" vertical="center" wrapText="1"/>
    </xf>
    <xf numFmtId="182" fontId="54" fillId="0" borderId="70" xfId="49" applyNumberFormat="1" applyFont="1" applyFill="1" applyBorder="1" applyAlignment="1">
      <alignment vertical="center" wrapText="1"/>
    </xf>
    <xf numFmtId="182" fontId="54" fillId="0" borderId="107" xfId="49" applyNumberFormat="1" applyFont="1" applyFill="1" applyBorder="1" applyAlignment="1">
      <alignment horizontal="right" vertical="center" wrapText="1"/>
    </xf>
    <xf numFmtId="182" fontId="54" fillId="0" borderId="70" xfId="0" applyNumberFormat="1" applyFont="1" applyFill="1" applyBorder="1" applyAlignment="1">
      <alignment horizontal="right" vertical="center" wrapText="1"/>
    </xf>
    <xf numFmtId="182" fontId="54" fillId="0" borderId="102" xfId="49" applyNumberFormat="1" applyFont="1" applyFill="1" applyBorder="1" applyAlignment="1">
      <alignment horizontal="right" vertical="center" wrapText="1"/>
    </xf>
    <xf numFmtId="182" fontId="54" fillId="0" borderId="96" xfId="49" applyNumberFormat="1" applyFont="1" applyFill="1" applyBorder="1" applyAlignment="1">
      <alignment vertical="center" wrapText="1"/>
    </xf>
    <xf numFmtId="179" fontId="54" fillId="0" borderId="96" xfId="0" applyNumberFormat="1" applyFont="1" applyBorder="1" applyAlignment="1">
      <alignment horizontal="right" vertical="center" wrapText="1"/>
    </xf>
    <xf numFmtId="0" fontId="6" fillId="0" borderId="0" xfId="0" applyFont="1" applyAlignment="1">
      <alignment vertical="center"/>
    </xf>
    <xf numFmtId="0" fontId="6" fillId="0" borderId="18" xfId="0" applyFont="1" applyBorder="1" applyAlignment="1">
      <alignment vertical="center"/>
    </xf>
    <xf numFmtId="0" fontId="6" fillId="0" borderId="0" xfId="0" applyFont="1" applyFill="1" applyAlignment="1">
      <alignment vertical="center"/>
    </xf>
    <xf numFmtId="182" fontId="6" fillId="0" borderId="18" xfId="0" applyNumberFormat="1" applyFont="1" applyFill="1" applyBorder="1" applyAlignment="1">
      <alignment vertical="center"/>
    </xf>
    <xf numFmtId="0" fontId="6" fillId="0" borderId="0" xfId="0" applyFont="1" applyBorder="1" applyAlignment="1">
      <alignment vertical="center"/>
    </xf>
    <xf numFmtId="0" fontId="53" fillId="0" borderId="12" xfId="0" applyFont="1" applyBorder="1" applyAlignment="1">
      <alignment horizontal="right" vertical="center" wrapText="1"/>
    </xf>
    <xf numFmtId="0" fontId="53" fillId="0" borderId="70" xfId="0" applyFont="1" applyBorder="1" applyAlignment="1">
      <alignment horizontal="right" vertical="center" wrapText="1"/>
    </xf>
    <xf numFmtId="0" fontId="53" fillId="0" borderId="74" xfId="0" applyFont="1" applyBorder="1" applyAlignment="1">
      <alignment horizontal="right" vertical="center" wrapText="1"/>
    </xf>
    <xf numFmtId="0" fontId="9" fillId="0" borderId="99" xfId="0" applyFont="1" applyFill="1" applyBorder="1" applyAlignment="1">
      <alignment horizontal="right" vertical="center" wrapText="1"/>
    </xf>
    <xf numFmtId="0" fontId="10" fillId="0" borderId="68" xfId="0" applyFont="1" applyFill="1" applyBorder="1" applyAlignment="1">
      <alignment horizontal="right" vertical="center" wrapText="1"/>
    </xf>
    <xf numFmtId="0" fontId="10" fillId="0" borderId="114" xfId="0" applyFont="1" applyFill="1" applyBorder="1" applyAlignment="1">
      <alignment vertical="center" wrapText="1"/>
    </xf>
    <xf numFmtId="0" fontId="10" fillId="0" borderId="115" xfId="0" applyFont="1" applyFill="1" applyBorder="1" applyAlignment="1">
      <alignment horizontal="right" vertical="center" wrapText="1"/>
    </xf>
    <xf numFmtId="0" fontId="10" fillId="0" borderId="69" xfId="0" applyFont="1" applyFill="1" applyBorder="1" applyAlignment="1">
      <alignment horizontal="right" vertical="center" wrapText="1"/>
    </xf>
    <xf numFmtId="0" fontId="10" fillId="0" borderId="112" xfId="0" applyFont="1" applyFill="1" applyBorder="1" applyAlignment="1">
      <alignment horizontal="right" vertical="center" wrapText="1"/>
    </xf>
    <xf numFmtId="187" fontId="10" fillId="0" borderId="68" xfId="0" applyNumberFormat="1" applyFont="1" applyBorder="1" applyAlignment="1">
      <alignment horizontal="right" vertical="center" wrapText="1"/>
    </xf>
    <xf numFmtId="0" fontId="10" fillId="0" borderId="101" xfId="0" applyFont="1" applyFill="1" applyBorder="1" applyAlignment="1">
      <alignment horizontal="right" vertical="center" wrapText="1"/>
    </xf>
    <xf numFmtId="0" fontId="54" fillId="36" borderId="71" xfId="0" applyFont="1" applyFill="1" applyBorder="1" applyAlignment="1">
      <alignment horizontal="right" vertical="center" wrapText="1"/>
    </xf>
    <xf numFmtId="0" fontId="54" fillId="36" borderId="17" xfId="0" applyFont="1" applyFill="1" applyBorder="1" applyAlignment="1">
      <alignment horizontal="right" vertical="center" wrapText="1"/>
    </xf>
    <xf numFmtId="0" fontId="54" fillId="36" borderId="109" xfId="0" applyFont="1" applyFill="1" applyBorder="1" applyAlignment="1">
      <alignment horizontal="right" vertical="center" wrapText="1"/>
    </xf>
    <xf numFmtId="0" fontId="54" fillId="36" borderId="70" xfId="0" applyFont="1" applyFill="1" applyBorder="1" applyAlignment="1">
      <alignment horizontal="right" vertical="center" wrapText="1"/>
    </xf>
    <xf numFmtId="0" fontId="54" fillId="0" borderId="107" xfId="0" applyFont="1" applyFill="1" applyBorder="1" applyAlignment="1">
      <alignment horizontal="right" vertical="center" wrapText="1"/>
    </xf>
    <xf numFmtId="0" fontId="10" fillId="0" borderId="71" xfId="0" applyFont="1" applyFill="1" applyBorder="1" applyAlignment="1">
      <alignment horizontal="right" vertical="center" wrapText="1"/>
    </xf>
    <xf numFmtId="0" fontId="10" fillId="0" borderId="116" xfId="0" applyFont="1" applyFill="1" applyBorder="1" applyAlignment="1">
      <alignment horizontal="right" vertical="center" wrapText="1"/>
    </xf>
    <xf numFmtId="0" fontId="54" fillId="0" borderId="101" xfId="0" applyFont="1" applyFill="1" applyBorder="1" applyAlignment="1">
      <alignment horizontal="right" vertical="center" wrapText="1"/>
    </xf>
    <xf numFmtId="187" fontId="10" fillId="0" borderId="96" xfId="0" applyNumberFormat="1" applyFont="1" applyBorder="1" applyAlignment="1">
      <alignment horizontal="right" vertical="center" wrapText="1"/>
    </xf>
    <xf numFmtId="179" fontId="10" fillId="0" borderId="96" xfId="0" applyNumberFormat="1" applyFont="1" applyBorder="1" applyAlignment="1">
      <alignment horizontal="right" vertical="center" wrapText="1"/>
    </xf>
    <xf numFmtId="179" fontId="54" fillId="0" borderId="101" xfId="49" applyNumberFormat="1" applyFont="1" applyFill="1" applyBorder="1" applyAlignment="1">
      <alignment horizontal="right" vertical="center" wrapText="1"/>
    </xf>
    <xf numFmtId="0" fontId="10" fillId="0" borderId="101" xfId="0" applyFont="1" applyBorder="1" applyAlignment="1">
      <alignment horizontal="right" vertical="center" wrapText="1"/>
    </xf>
    <xf numFmtId="0" fontId="10" fillId="0" borderId="71" xfId="0" applyFont="1" applyBorder="1" applyAlignment="1">
      <alignment horizontal="right" vertical="center" wrapText="1"/>
    </xf>
    <xf numFmtId="0" fontId="10" fillId="0" borderId="17" xfId="0" applyFont="1" applyBorder="1" applyAlignment="1">
      <alignment horizontal="right" vertical="center" wrapText="1"/>
    </xf>
    <xf numFmtId="0" fontId="10" fillId="0" borderId="96" xfId="0" applyFont="1" applyBorder="1" applyAlignment="1">
      <alignment horizontal="right" vertical="center" wrapText="1"/>
    </xf>
    <xf numFmtId="0" fontId="10" fillId="0" borderId="70" xfId="0" applyFont="1" applyBorder="1" applyAlignment="1">
      <alignment horizontal="right" vertical="center" wrapText="1"/>
    </xf>
    <xf numFmtId="0" fontId="10" fillId="0" borderId="116" xfId="0" applyFont="1" applyBorder="1" applyAlignment="1">
      <alignment horizontal="right" vertical="center" wrapText="1"/>
    </xf>
    <xf numFmtId="0" fontId="10" fillId="0" borderId="96" xfId="0" applyNumberFormat="1" applyFont="1" applyBorder="1" applyAlignment="1">
      <alignment horizontal="right" vertical="center" wrapText="1"/>
    </xf>
    <xf numFmtId="0" fontId="10" fillId="0" borderId="102" xfId="0" applyFont="1" applyFill="1" applyBorder="1" applyAlignment="1">
      <alignment horizontal="right" vertical="center" wrapText="1"/>
    </xf>
    <xf numFmtId="0" fontId="10" fillId="0" borderId="103" xfId="0" applyFont="1" applyFill="1" applyBorder="1" applyAlignment="1">
      <alignment horizontal="right" vertical="center" wrapText="1"/>
    </xf>
    <xf numFmtId="0" fontId="10" fillId="0" borderId="104" xfId="0" applyFont="1" applyFill="1" applyBorder="1" applyAlignment="1">
      <alignment horizontal="right" vertical="center" wrapText="1"/>
    </xf>
    <xf numFmtId="0" fontId="10" fillId="0" borderId="105" xfId="0" applyFont="1" applyFill="1" applyBorder="1" applyAlignment="1">
      <alignment horizontal="right" vertical="center" wrapText="1"/>
    </xf>
    <xf numFmtId="0" fontId="10" fillId="0" borderId="18" xfId="0" applyFont="1" applyFill="1" applyBorder="1" applyAlignment="1">
      <alignment horizontal="right" vertical="center" wrapText="1"/>
    </xf>
    <xf numFmtId="0" fontId="10" fillId="0" borderId="65" xfId="0" applyFont="1" applyFill="1" applyBorder="1" applyAlignment="1">
      <alignment vertical="center" wrapText="1"/>
    </xf>
    <xf numFmtId="0" fontId="54" fillId="0" borderId="117" xfId="0" applyFont="1" applyFill="1" applyBorder="1" applyAlignment="1">
      <alignment horizontal="right" vertical="center" wrapText="1"/>
    </xf>
    <xf numFmtId="0" fontId="10" fillId="0" borderId="108" xfId="0" applyFont="1" applyFill="1" applyBorder="1" applyAlignment="1">
      <alignment horizontal="right" vertical="center" wrapText="1"/>
    </xf>
    <xf numFmtId="0" fontId="54" fillId="0" borderId="61" xfId="0" applyFont="1" applyFill="1" applyBorder="1" applyAlignment="1">
      <alignment horizontal="right" vertical="center" wrapText="1"/>
    </xf>
    <xf numFmtId="187" fontId="10" fillId="0" borderId="64" xfId="0" applyNumberFormat="1" applyFont="1" applyBorder="1" applyAlignment="1">
      <alignment horizontal="right" vertical="center" wrapText="1"/>
    </xf>
    <xf numFmtId="0" fontId="10" fillId="0" borderId="105" xfId="0" applyNumberFormat="1" applyFont="1" applyBorder="1" applyAlignment="1">
      <alignment horizontal="right" vertical="center" wrapText="1"/>
    </xf>
    <xf numFmtId="0" fontId="10" fillId="0" borderId="48" xfId="0" applyFont="1" applyFill="1" applyBorder="1" applyAlignment="1">
      <alignment horizontal="right" vertical="center" wrapText="1"/>
    </xf>
    <xf numFmtId="0" fontId="10" fillId="0" borderId="22" xfId="0" applyFont="1" applyFill="1" applyBorder="1" applyAlignment="1">
      <alignment horizontal="right" vertical="center" wrapText="1"/>
    </xf>
    <xf numFmtId="0" fontId="10" fillId="0" borderId="49" xfId="0" applyFont="1" applyFill="1" applyBorder="1" applyAlignment="1">
      <alignment horizontal="right" vertical="center" wrapText="1"/>
    </xf>
    <xf numFmtId="0" fontId="10" fillId="0" borderId="60" xfId="0" applyFont="1" applyFill="1" applyBorder="1" applyAlignment="1">
      <alignment horizontal="right" vertical="center" wrapText="1"/>
    </xf>
    <xf numFmtId="0" fontId="10" fillId="0" borderId="25" xfId="0" applyFont="1" applyFill="1" applyBorder="1" applyAlignment="1">
      <alignment horizontal="right" vertical="center" wrapText="1"/>
    </xf>
    <xf numFmtId="0" fontId="10" fillId="0" borderId="19" xfId="0" applyFont="1" applyFill="1" applyBorder="1" applyAlignment="1">
      <alignment vertical="center" wrapText="1"/>
    </xf>
    <xf numFmtId="0" fontId="54" fillId="0" borderId="50" xfId="0" applyFont="1" applyFill="1" applyBorder="1" applyAlignment="1">
      <alignment horizontal="right" vertical="center" wrapText="1"/>
    </xf>
    <xf numFmtId="0" fontId="10" fillId="0" borderId="118" xfId="0" applyFont="1" applyFill="1" applyBorder="1" applyAlignment="1">
      <alignment horizontal="right" vertical="center" wrapText="1"/>
    </xf>
    <xf numFmtId="0" fontId="54" fillId="0" borderId="48" xfId="0" applyFont="1" applyFill="1" applyBorder="1" applyAlignment="1">
      <alignment horizontal="right" vertical="center" wrapText="1"/>
    </xf>
    <xf numFmtId="186" fontId="10" fillId="0" borderId="60" xfId="0" applyNumberFormat="1" applyFont="1" applyBorder="1" applyAlignment="1">
      <alignment horizontal="right" vertical="center" wrapText="1"/>
    </xf>
    <xf numFmtId="0" fontId="10" fillId="0" borderId="60" xfId="0" applyNumberFormat="1" applyFont="1" applyBorder="1" applyAlignment="1">
      <alignment horizontal="right" vertical="center" wrapText="1"/>
    </xf>
    <xf numFmtId="0" fontId="10" fillId="0" borderId="101" xfId="0" applyFont="1" applyFill="1" applyBorder="1" applyAlignment="1" quotePrefix="1">
      <alignment horizontal="center" vertical="center" shrinkToFit="1"/>
    </xf>
    <xf numFmtId="0" fontId="10" fillId="0" borderId="17" xfId="0" applyFont="1" applyFill="1" applyBorder="1" applyAlignment="1">
      <alignment horizontal="right" vertical="center" wrapText="1"/>
    </xf>
    <xf numFmtId="0" fontId="10" fillId="0" borderId="96" xfId="0" applyFont="1" applyFill="1" applyBorder="1" applyAlignment="1">
      <alignment horizontal="right" vertical="center" wrapText="1"/>
    </xf>
    <xf numFmtId="0" fontId="10" fillId="0" borderId="109" xfId="0" applyFont="1" applyFill="1" applyBorder="1" applyAlignment="1">
      <alignment horizontal="right" vertical="center" wrapText="1"/>
    </xf>
    <xf numFmtId="0" fontId="10" fillId="0" borderId="70" xfId="0" applyFont="1" applyFill="1" applyBorder="1" applyAlignment="1">
      <alignment vertical="center" wrapText="1"/>
    </xf>
    <xf numFmtId="187" fontId="10" fillId="0" borderId="119" xfId="0" applyNumberFormat="1" applyFont="1" applyBorder="1" applyAlignment="1">
      <alignment horizontal="right" vertical="center" wrapText="1"/>
    </xf>
    <xf numFmtId="186" fontId="10" fillId="0" borderId="68" xfId="0" applyNumberFormat="1" applyFont="1" applyBorder="1" applyAlignment="1">
      <alignment horizontal="right" vertical="center" wrapText="1"/>
    </xf>
    <xf numFmtId="0" fontId="10" fillId="0" borderId="70" xfId="0" applyFont="1" applyFill="1" applyBorder="1" applyAlignment="1">
      <alignment horizontal="right" vertical="center" wrapText="1"/>
    </xf>
    <xf numFmtId="0" fontId="10" fillId="0" borderId="107" xfId="0" applyFont="1" applyFill="1" applyBorder="1" applyAlignment="1">
      <alignment horizontal="right" vertical="center" wrapText="1"/>
    </xf>
    <xf numFmtId="38" fontId="10" fillId="0" borderId="120" xfId="49" applyFont="1" applyFill="1" applyBorder="1" applyAlignment="1">
      <alignment horizontal="right" vertical="center" wrapText="1"/>
    </xf>
    <xf numFmtId="38" fontId="10" fillId="0" borderId="121" xfId="49" applyFont="1" applyFill="1" applyBorder="1" applyAlignment="1">
      <alignment horizontal="right" vertical="center" wrapText="1"/>
    </xf>
    <xf numFmtId="38" fontId="10" fillId="0" borderId="122" xfId="49" applyFont="1" applyFill="1" applyBorder="1" applyAlignment="1">
      <alignment horizontal="right" vertical="center" wrapText="1"/>
    </xf>
    <xf numFmtId="38" fontId="10" fillId="0" borderId="123" xfId="49" applyFont="1" applyFill="1" applyBorder="1" applyAlignment="1">
      <alignment horizontal="right" vertical="center" wrapText="1"/>
    </xf>
    <xf numFmtId="38" fontId="10" fillId="0" borderId="46" xfId="49" applyFont="1" applyFill="1" applyBorder="1" applyAlignment="1">
      <alignment horizontal="right" vertical="center" wrapText="1"/>
    </xf>
    <xf numFmtId="3" fontId="10" fillId="0" borderId="72" xfId="0" applyNumberFormat="1" applyFont="1" applyFill="1" applyBorder="1" applyAlignment="1">
      <alignment vertical="center"/>
    </xf>
    <xf numFmtId="3" fontId="10" fillId="0" borderId="124" xfId="0" applyNumberFormat="1" applyFont="1" applyFill="1" applyBorder="1" applyAlignment="1">
      <alignment horizontal="right" vertical="center"/>
    </xf>
    <xf numFmtId="38" fontId="10" fillId="0" borderId="125" xfId="49" applyFont="1" applyFill="1" applyBorder="1" applyAlignment="1">
      <alignment horizontal="right" vertical="center" wrapText="1"/>
    </xf>
    <xf numFmtId="3" fontId="10" fillId="0" borderId="120" xfId="0" applyNumberFormat="1" applyFont="1" applyFill="1" applyBorder="1" applyAlignment="1">
      <alignment horizontal="right" vertical="center"/>
    </xf>
    <xf numFmtId="187" fontId="10" fillId="0" borderId="98" xfId="42" applyNumberFormat="1" applyFont="1" applyFill="1" applyBorder="1" applyAlignment="1">
      <alignment horizontal="right" vertical="center"/>
    </xf>
    <xf numFmtId="38" fontId="10" fillId="0" borderId="48" xfId="49" applyFont="1" applyFill="1" applyBorder="1" applyAlignment="1">
      <alignment horizontal="right" vertical="center"/>
    </xf>
    <xf numFmtId="38" fontId="10" fillId="0" borderId="22" xfId="49" applyFont="1" applyFill="1" applyBorder="1" applyAlignment="1">
      <alignment horizontal="right" vertical="center"/>
    </xf>
    <xf numFmtId="38" fontId="10" fillId="0" borderId="49" xfId="49" applyFont="1" applyFill="1" applyBorder="1" applyAlignment="1">
      <alignment horizontal="right" vertical="center"/>
    </xf>
    <xf numFmtId="38" fontId="10" fillId="0" borderId="60" xfId="49" applyFont="1" applyFill="1" applyBorder="1" applyAlignment="1">
      <alignment horizontal="right" vertical="center"/>
    </xf>
    <xf numFmtId="38" fontId="10" fillId="0" borderId="126" xfId="49" applyFont="1" applyFill="1" applyBorder="1" applyAlignment="1">
      <alignment horizontal="right" vertical="center"/>
    </xf>
    <xf numFmtId="3" fontId="10" fillId="0" borderId="19" xfId="0" applyNumberFormat="1" applyFont="1" applyFill="1" applyBorder="1" applyAlignment="1">
      <alignment vertical="center"/>
    </xf>
    <xf numFmtId="3" fontId="10" fillId="0" borderId="50" xfId="0" applyNumberFormat="1" applyFont="1" applyFill="1" applyBorder="1" applyAlignment="1">
      <alignment horizontal="right" vertical="center"/>
    </xf>
    <xf numFmtId="38" fontId="10" fillId="0" borderId="118" xfId="49" applyFont="1" applyFill="1" applyBorder="1" applyAlignment="1">
      <alignment horizontal="right" vertical="center"/>
    </xf>
    <xf numFmtId="3" fontId="56" fillId="0" borderId="48" xfId="0" applyNumberFormat="1" applyFont="1" applyFill="1" applyBorder="1" applyAlignment="1">
      <alignment horizontal="right" vertical="center"/>
    </xf>
    <xf numFmtId="3" fontId="10" fillId="0" borderId="124" xfId="0" applyNumberFormat="1" applyFont="1" applyFill="1" applyBorder="1" applyAlignment="1">
      <alignment vertical="center"/>
    </xf>
    <xf numFmtId="3" fontId="10" fillId="0" borderId="120" xfId="0" applyNumberFormat="1" applyFont="1" applyFill="1" applyBorder="1" applyAlignment="1">
      <alignment vertical="center"/>
    </xf>
    <xf numFmtId="38" fontId="10" fillId="0" borderId="127" xfId="49" applyFont="1" applyFill="1" applyBorder="1" applyAlignment="1">
      <alignment horizontal="right" vertical="center"/>
    </xf>
    <xf numFmtId="38" fontId="10" fillId="0" borderId="128" xfId="49" applyFont="1" applyFill="1" applyBorder="1" applyAlignment="1">
      <alignment horizontal="right" vertical="center"/>
    </xf>
    <xf numFmtId="38" fontId="10" fillId="0" borderId="129" xfId="49" applyFont="1" applyFill="1" applyBorder="1" applyAlignment="1">
      <alignment horizontal="right" vertical="center"/>
    </xf>
    <xf numFmtId="38" fontId="10" fillId="0" borderId="130" xfId="49" applyFont="1" applyFill="1" applyBorder="1" applyAlignment="1">
      <alignment horizontal="right" vertical="center"/>
    </xf>
    <xf numFmtId="3" fontId="10" fillId="0" borderId="50" xfId="0" applyNumberFormat="1" applyFont="1" applyFill="1" applyBorder="1" applyAlignment="1">
      <alignment vertical="center"/>
    </xf>
    <xf numFmtId="38" fontId="10" fillId="0" borderId="131" xfId="49" applyFont="1" applyFill="1" applyBorder="1" applyAlignment="1">
      <alignment horizontal="right" vertical="center"/>
    </xf>
    <xf numFmtId="3" fontId="10" fillId="0" borderId="48" xfId="0" applyNumberFormat="1" applyFont="1" applyFill="1" applyBorder="1" applyAlignment="1">
      <alignment vertical="center"/>
    </xf>
    <xf numFmtId="38" fontId="10" fillId="0" borderId="61" xfId="49" applyFont="1" applyFill="1" applyBorder="1" applyAlignment="1">
      <alignment horizontal="right" vertical="center" wrapText="1"/>
    </xf>
    <xf numFmtId="38" fontId="10" fillId="0" borderId="62" xfId="49" applyFont="1" applyFill="1" applyBorder="1" applyAlignment="1">
      <alignment horizontal="right" vertical="center" wrapText="1"/>
    </xf>
    <xf numFmtId="38" fontId="10" fillId="0" borderId="63" xfId="49" applyFont="1" applyFill="1" applyBorder="1" applyAlignment="1">
      <alignment horizontal="right" vertical="center" wrapText="1"/>
    </xf>
    <xf numFmtId="38" fontId="10" fillId="0" borderId="64" xfId="49" applyFont="1" applyFill="1" applyBorder="1" applyAlignment="1">
      <alignment horizontal="right" vertical="center" wrapText="1"/>
    </xf>
    <xf numFmtId="38" fontId="10" fillId="0" borderId="18" xfId="49" applyFont="1" applyFill="1" applyBorder="1" applyAlignment="1">
      <alignment horizontal="right" vertical="center" wrapText="1"/>
    </xf>
    <xf numFmtId="3" fontId="10" fillId="0" borderId="65" xfId="0" applyNumberFormat="1" applyFont="1" applyFill="1" applyBorder="1" applyAlignment="1">
      <alignment vertical="center"/>
    </xf>
    <xf numFmtId="3" fontId="10" fillId="0" borderId="117" xfId="0" applyNumberFormat="1" applyFont="1" applyFill="1" applyBorder="1" applyAlignment="1">
      <alignment vertical="center"/>
    </xf>
    <xf numFmtId="38" fontId="10" fillId="0" borderId="66" xfId="49" applyFont="1" applyFill="1" applyBorder="1" applyAlignment="1">
      <alignment horizontal="right" vertical="center" wrapText="1"/>
    </xf>
    <xf numFmtId="3" fontId="10" fillId="0" borderId="61" xfId="0" applyNumberFormat="1" applyFont="1" applyFill="1" applyBorder="1" applyAlignment="1">
      <alignment vertical="center"/>
    </xf>
    <xf numFmtId="187" fontId="10" fillId="0" borderId="62" xfId="42" applyNumberFormat="1" applyFont="1" applyFill="1" applyBorder="1" applyAlignment="1">
      <alignment horizontal="right" vertical="center"/>
    </xf>
    <xf numFmtId="38" fontId="10" fillId="0" borderId="25" xfId="49" applyFont="1" applyFill="1" applyBorder="1" applyAlignment="1">
      <alignment horizontal="right" vertical="center"/>
    </xf>
    <xf numFmtId="38" fontId="10" fillId="0" borderId="51" xfId="49" applyFont="1" applyFill="1" applyBorder="1" applyAlignment="1">
      <alignment horizontal="right" vertical="center" wrapText="1"/>
    </xf>
    <xf numFmtId="38" fontId="10" fillId="0" borderId="132" xfId="49" applyFont="1" applyFill="1" applyBorder="1" applyAlignment="1">
      <alignment horizontal="right" vertical="center" wrapText="1"/>
    </xf>
    <xf numFmtId="38" fontId="10" fillId="0" borderId="53" xfId="49" applyFont="1" applyFill="1" applyBorder="1" applyAlignment="1">
      <alignment horizontal="right" vertical="center" wrapText="1"/>
    </xf>
    <xf numFmtId="38" fontId="10" fillId="0" borderId="133" xfId="49" applyFont="1" applyFill="1" applyBorder="1" applyAlignment="1">
      <alignment horizontal="right" vertical="center" wrapText="1"/>
    </xf>
    <xf numFmtId="38" fontId="10" fillId="0" borderId="0" xfId="49" applyFont="1" applyFill="1" applyBorder="1" applyAlignment="1">
      <alignment horizontal="right" vertical="center" wrapText="1"/>
    </xf>
    <xf numFmtId="38" fontId="10" fillId="0" borderId="134" xfId="49" applyFont="1" applyFill="1" applyBorder="1" applyAlignment="1">
      <alignment horizontal="right" vertical="center" wrapText="1"/>
    </xf>
    <xf numFmtId="3" fontId="10" fillId="0" borderId="73" xfId="0" applyNumberFormat="1" applyFont="1" applyFill="1" applyBorder="1" applyAlignment="1">
      <alignment vertical="center"/>
    </xf>
    <xf numFmtId="3" fontId="10" fillId="0" borderId="135" xfId="0" applyNumberFormat="1" applyFont="1" applyFill="1" applyBorder="1" applyAlignment="1">
      <alignment vertical="center"/>
    </xf>
    <xf numFmtId="3" fontId="10" fillId="0" borderId="74" xfId="0" applyNumberFormat="1" applyFont="1" applyFill="1" applyBorder="1" applyAlignment="1">
      <alignment vertical="center"/>
    </xf>
    <xf numFmtId="3" fontId="10" fillId="0" borderId="136" xfId="0" applyNumberFormat="1" applyFont="1" applyFill="1" applyBorder="1" applyAlignment="1">
      <alignment vertical="center"/>
    </xf>
    <xf numFmtId="3" fontId="10" fillId="0" borderId="101" xfId="0" applyNumberFormat="1" applyFont="1" applyFill="1" applyBorder="1" applyAlignment="1">
      <alignment vertical="center"/>
    </xf>
    <xf numFmtId="38" fontId="10" fillId="0" borderId="96" xfId="49" applyFont="1" applyFill="1" applyBorder="1" applyAlignment="1">
      <alignment horizontal="right" vertical="center"/>
    </xf>
    <xf numFmtId="0" fontId="10" fillId="0" borderId="61" xfId="0" applyFont="1" applyFill="1" applyBorder="1" applyAlignment="1">
      <alignment horizontal="right" vertical="center" wrapText="1"/>
    </xf>
    <xf numFmtId="0" fontId="10" fillId="0" borderId="62" xfId="0" applyFont="1" applyFill="1" applyBorder="1" applyAlignment="1">
      <alignment horizontal="right" vertical="center" wrapText="1"/>
    </xf>
    <xf numFmtId="0" fontId="10" fillId="0" borderId="63" xfId="0" applyFont="1" applyFill="1" applyBorder="1" applyAlignment="1">
      <alignment horizontal="right" vertical="center" wrapText="1"/>
    </xf>
    <xf numFmtId="0" fontId="10" fillId="0" borderId="64" xfId="0" applyFont="1" applyFill="1" applyBorder="1" applyAlignment="1">
      <alignment horizontal="right" vertical="center" wrapText="1"/>
    </xf>
    <xf numFmtId="0" fontId="10" fillId="0" borderId="137" xfId="0" applyFont="1" applyFill="1" applyBorder="1" applyAlignment="1">
      <alignment horizontal="right" vertical="center" wrapText="1"/>
    </xf>
    <xf numFmtId="0" fontId="10" fillId="0" borderId="134" xfId="0" applyFont="1" applyFill="1" applyBorder="1" applyAlignment="1">
      <alignment horizontal="right" vertical="center" wrapText="1"/>
    </xf>
    <xf numFmtId="3" fontId="10" fillId="0" borderId="61" xfId="0" applyNumberFormat="1" applyFont="1" applyFill="1" applyBorder="1" applyAlignment="1">
      <alignment horizontal="right" vertical="center"/>
    </xf>
    <xf numFmtId="3" fontId="10" fillId="35" borderId="54" xfId="0" applyNumberFormat="1" applyFont="1" applyFill="1" applyBorder="1" applyAlignment="1">
      <alignment horizontal="right" vertical="center"/>
    </xf>
    <xf numFmtId="3" fontId="10" fillId="35" borderId="133" xfId="0" applyNumberFormat="1" applyFont="1" applyFill="1" applyBorder="1" applyAlignment="1">
      <alignment horizontal="right" vertical="center"/>
    </xf>
    <xf numFmtId="38" fontId="10" fillId="0" borderId="133" xfId="49" applyFont="1" applyFill="1" applyBorder="1" applyAlignment="1">
      <alignment horizontal="right" vertical="center"/>
    </xf>
    <xf numFmtId="179" fontId="10" fillId="0" borderId="62" xfId="42" applyNumberFormat="1" applyFont="1" applyFill="1" applyBorder="1" applyAlignment="1">
      <alignment horizontal="right" vertical="center"/>
    </xf>
    <xf numFmtId="0" fontId="10" fillId="0" borderId="58" xfId="0" applyFont="1" applyFill="1" applyBorder="1" applyAlignment="1">
      <alignment horizontal="right" vertical="center" wrapText="1"/>
    </xf>
    <xf numFmtId="0" fontId="10" fillId="0" borderId="2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06" xfId="0" applyFont="1" applyFill="1" applyBorder="1" applyAlignment="1">
      <alignment horizontal="right" vertical="center" wrapText="1"/>
    </xf>
    <xf numFmtId="0" fontId="10" fillId="0" borderId="0" xfId="0" applyFont="1" applyFill="1" applyBorder="1" applyAlignment="1">
      <alignment horizontal="right" vertical="center" wrapText="1"/>
    </xf>
    <xf numFmtId="3" fontId="10" fillId="0" borderId="27" xfId="0" applyNumberFormat="1" applyFont="1" applyFill="1" applyBorder="1" applyAlignment="1">
      <alignment vertical="center"/>
    </xf>
    <xf numFmtId="3" fontId="10" fillId="0" borderId="59" xfId="0" applyNumberFormat="1" applyFont="1" applyFill="1" applyBorder="1" applyAlignment="1">
      <alignment vertical="center"/>
    </xf>
    <xf numFmtId="38" fontId="10" fillId="0" borderId="29" xfId="49" applyFont="1" applyFill="1" applyBorder="1" applyAlignment="1">
      <alignment horizontal="right" vertical="center" wrapText="1"/>
    </xf>
    <xf numFmtId="38" fontId="10" fillId="0" borderId="138" xfId="49" applyFont="1" applyFill="1" applyBorder="1" applyAlignment="1">
      <alignment horizontal="right" vertical="center" wrapText="1"/>
    </xf>
    <xf numFmtId="3" fontId="10" fillId="0" borderId="48" xfId="0" applyNumberFormat="1" applyFont="1" applyFill="1" applyBorder="1" applyAlignment="1">
      <alignment horizontal="center" vertical="center"/>
    </xf>
    <xf numFmtId="3" fontId="10" fillId="35" borderId="25" xfId="0" applyNumberFormat="1" applyFont="1" applyFill="1" applyBorder="1" applyAlignment="1">
      <alignment horizontal="right" vertical="center"/>
    </xf>
    <xf numFmtId="3" fontId="10" fillId="35" borderId="60" xfId="0" applyNumberFormat="1" applyFont="1" applyFill="1" applyBorder="1" applyAlignment="1">
      <alignment horizontal="right" vertical="center"/>
    </xf>
    <xf numFmtId="179" fontId="10" fillId="0" borderId="29" xfId="42" applyNumberFormat="1" applyFont="1" applyFill="1" applyBorder="1" applyAlignment="1">
      <alignment horizontal="right" vertical="center"/>
    </xf>
    <xf numFmtId="0" fontId="10" fillId="0" borderId="66" xfId="0" applyFont="1" applyFill="1" applyBorder="1" applyAlignment="1">
      <alignment horizontal="right" vertical="center" wrapText="1"/>
    </xf>
    <xf numFmtId="0" fontId="10" fillId="0" borderId="48" xfId="0" applyFont="1" applyFill="1" applyBorder="1" applyAlignment="1">
      <alignment horizontal="right" vertical="center"/>
    </xf>
    <xf numFmtId="0" fontId="10" fillId="0" borderId="22" xfId="0" applyFont="1" applyFill="1" applyBorder="1" applyAlignment="1">
      <alignment horizontal="right" vertical="center"/>
    </xf>
    <xf numFmtId="0" fontId="10" fillId="0" borderId="49" xfId="0" applyFont="1" applyFill="1" applyBorder="1" applyAlignment="1">
      <alignment horizontal="right" vertical="center"/>
    </xf>
    <xf numFmtId="38" fontId="10" fillId="0" borderId="19" xfId="49" applyFont="1" applyFill="1" applyBorder="1" applyAlignment="1">
      <alignment horizontal="right" vertical="center"/>
    </xf>
    <xf numFmtId="0" fontId="10" fillId="0" borderId="120" xfId="0" applyFont="1" applyFill="1" applyBorder="1" applyAlignment="1">
      <alignment horizontal="right" vertical="center" wrapText="1"/>
    </xf>
    <xf numFmtId="0" fontId="10" fillId="0" borderId="121" xfId="0" applyFont="1" applyFill="1" applyBorder="1" applyAlignment="1">
      <alignment horizontal="right" vertical="center" wrapText="1"/>
    </xf>
    <xf numFmtId="0" fontId="10" fillId="0" borderId="122" xfId="0" applyFont="1" applyFill="1" applyBorder="1" applyAlignment="1">
      <alignment horizontal="right" vertical="center" wrapText="1"/>
    </xf>
    <xf numFmtId="0" fontId="10" fillId="0" borderId="123" xfId="0" applyFont="1" applyFill="1" applyBorder="1" applyAlignment="1">
      <alignment horizontal="right" vertical="center" wrapText="1"/>
    </xf>
    <xf numFmtId="0" fontId="10" fillId="0" borderId="46" xfId="0" applyFont="1" applyFill="1" applyBorder="1" applyAlignment="1">
      <alignment horizontal="right" vertical="center" wrapText="1"/>
    </xf>
    <xf numFmtId="3" fontId="10" fillId="0" borderId="11" xfId="0" applyNumberFormat="1" applyFont="1" applyFill="1" applyBorder="1" applyAlignment="1">
      <alignment horizontal="right" vertical="center"/>
    </xf>
    <xf numFmtId="3" fontId="10" fillId="0" borderId="115" xfId="0" applyNumberFormat="1" applyFont="1" applyFill="1" applyBorder="1" applyAlignment="1">
      <alignment horizontal="right" vertical="center"/>
    </xf>
    <xf numFmtId="38" fontId="10" fillId="0" borderId="139" xfId="49" applyFont="1" applyFill="1" applyBorder="1" applyAlignment="1">
      <alignment horizontal="right" vertical="center" wrapText="1"/>
    </xf>
    <xf numFmtId="3" fontId="10" fillId="0" borderId="112" xfId="0" applyNumberFormat="1" applyFont="1" applyFill="1" applyBorder="1" applyAlignment="1">
      <alignment horizontal="right" vertical="center"/>
    </xf>
    <xf numFmtId="38" fontId="11" fillId="0" borderId="97" xfId="49" applyFont="1" applyBorder="1" applyAlignment="1">
      <alignment vertical="center"/>
    </xf>
    <xf numFmtId="38" fontId="10" fillId="0" borderId="74" xfId="49" applyFont="1" applyFill="1" applyBorder="1" applyAlignment="1">
      <alignment horizontal="right" vertical="center"/>
    </xf>
    <xf numFmtId="179" fontId="10" fillId="0" borderId="64" xfId="42" applyNumberFormat="1" applyFont="1" applyFill="1" applyBorder="1" applyAlignment="1">
      <alignment horizontal="right" vertical="center"/>
    </xf>
    <xf numFmtId="38" fontId="10" fillId="0" borderId="101" xfId="49" applyFont="1" applyFill="1" applyBorder="1" applyAlignment="1">
      <alignment horizontal="right" vertical="center" wrapText="1"/>
    </xf>
    <xf numFmtId="38" fontId="10" fillId="0" borderId="71" xfId="49" applyFont="1" applyFill="1" applyBorder="1" applyAlignment="1">
      <alignment horizontal="right" vertical="center" wrapText="1"/>
    </xf>
    <xf numFmtId="38" fontId="10" fillId="0" borderId="17" xfId="49" applyFont="1" applyFill="1" applyBorder="1" applyAlignment="1">
      <alignment horizontal="right" vertical="center" wrapText="1"/>
    </xf>
    <xf numFmtId="38" fontId="10" fillId="0" borderId="96" xfId="49" applyFont="1" applyFill="1" applyBorder="1" applyAlignment="1">
      <alignment horizontal="right" vertical="center" wrapText="1"/>
    </xf>
    <xf numFmtId="38" fontId="10" fillId="0" borderId="109" xfId="49" applyFont="1" applyFill="1" applyBorder="1" applyAlignment="1">
      <alignment horizontal="right" vertical="center" wrapText="1"/>
    </xf>
    <xf numFmtId="38" fontId="10" fillId="0" borderId="70" xfId="49" applyFont="1" applyFill="1" applyBorder="1" applyAlignment="1">
      <alignment horizontal="right" vertical="center"/>
    </xf>
    <xf numFmtId="38" fontId="10" fillId="0" borderId="107" xfId="49" applyFont="1" applyFill="1" applyBorder="1" applyAlignment="1">
      <alignment horizontal="right" vertical="center"/>
    </xf>
    <xf numFmtId="38" fontId="10" fillId="0" borderId="116" xfId="49" applyFont="1" applyFill="1" applyBorder="1" applyAlignment="1">
      <alignment horizontal="right" vertical="center" wrapText="1"/>
    </xf>
    <xf numFmtId="38" fontId="10" fillId="0" borderId="101" xfId="49" applyFont="1" applyFill="1" applyBorder="1" applyAlignment="1">
      <alignment horizontal="right" vertical="center"/>
    </xf>
    <xf numFmtId="179" fontId="10" fillId="0" borderId="96" xfId="42" applyNumberFormat="1" applyFont="1" applyFill="1" applyBorder="1" applyAlignment="1">
      <alignment horizontal="right" vertical="center"/>
    </xf>
    <xf numFmtId="179" fontId="10" fillId="0" borderId="71" xfId="42" applyNumberFormat="1" applyFont="1" applyFill="1" applyBorder="1" applyAlignment="1">
      <alignment horizontal="right" vertical="center"/>
    </xf>
    <xf numFmtId="3" fontId="10" fillId="0" borderId="70" xfId="0" applyNumberFormat="1" applyFont="1" applyFill="1" applyBorder="1" applyAlignment="1">
      <alignment horizontal="right" vertical="center"/>
    </xf>
    <xf numFmtId="3" fontId="10" fillId="0" borderId="107" xfId="0" applyNumberFormat="1" applyFont="1" applyFill="1" applyBorder="1" applyAlignment="1">
      <alignment horizontal="right" vertical="center"/>
    </xf>
    <xf numFmtId="3" fontId="10" fillId="0" borderId="101" xfId="0" applyNumberFormat="1" applyFont="1" applyFill="1" applyBorder="1" applyAlignment="1">
      <alignment horizontal="right" vertical="center"/>
    </xf>
    <xf numFmtId="187" fontId="10" fillId="0" borderId="96" xfId="42" applyNumberFormat="1" applyFont="1" applyFill="1" applyBorder="1" applyAlignment="1">
      <alignment horizontal="right" vertical="center"/>
    </xf>
    <xf numFmtId="0" fontId="8" fillId="0" borderId="112" xfId="0" applyFont="1" applyFill="1" applyBorder="1" applyAlignment="1">
      <alignment horizontal="right" vertical="center" wrapText="1"/>
    </xf>
    <xf numFmtId="0" fontId="8" fillId="0" borderId="110" xfId="0" applyFont="1" applyFill="1" applyBorder="1" applyAlignment="1">
      <alignment horizontal="right" vertical="center" wrapText="1"/>
    </xf>
    <xf numFmtId="0" fontId="8" fillId="0" borderId="140" xfId="0" applyFont="1" applyFill="1" applyBorder="1" applyAlignment="1">
      <alignment horizontal="right" vertical="center" wrapText="1"/>
    </xf>
    <xf numFmtId="0" fontId="8" fillId="0" borderId="97" xfId="0" applyFont="1" applyFill="1" applyBorder="1" applyAlignment="1">
      <alignment horizontal="right" vertical="center" wrapText="1"/>
    </xf>
    <xf numFmtId="0" fontId="8" fillId="0" borderId="40" xfId="0" applyFont="1" applyFill="1" applyBorder="1" applyAlignment="1">
      <alignment horizontal="right" vertical="center" wrapText="1"/>
    </xf>
    <xf numFmtId="3" fontId="8" fillId="0" borderId="114" xfId="0" applyNumberFormat="1" applyFont="1" applyFill="1" applyBorder="1" applyAlignment="1">
      <alignment horizontal="right" vertical="center"/>
    </xf>
    <xf numFmtId="38" fontId="10" fillId="0" borderId="110" xfId="49" applyFont="1" applyFill="1" applyBorder="1" applyAlignment="1">
      <alignment horizontal="right" vertical="center" wrapText="1"/>
    </xf>
    <xf numFmtId="38" fontId="10" fillId="0" borderId="141" xfId="49" applyFont="1" applyFill="1" applyBorder="1" applyAlignment="1">
      <alignment horizontal="right" vertical="center" wrapText="1"/>
    </xf>
    <xf numFmtId="0" fontId="10" fillId="0" borderId="45" xfId="0" applyFont="1" applyFill="1" applyBorder="1" applyAlignment="1">
      <alignment horizontal="right" vertical="center" wrapText="1"/>
    </xf>
    <xf numFmtId="0" fontId="10" fillId="0" borderId="98" xfId="0" applyFont="1" applyFill="1" applyBorder="1" applyAlignment="1">
      <alignment horizontal="right" vertical="center" wrapText="1"/>
    </xf>
    <xf numFmtId="0" fontId="10" fillId="0" borderId="15" xfId="0" applyFont="1" applyFill="1" applyBorder="1" applyAlignment="1">
      <alignment horizontal="right" vertical="center" wrapText="1"/>
    </xf>
    <xf numFmtId="0" fontId="10" fillId="0" borderId="99" xfId="0" applyFont="1" applyFill="1" applyBorder="1" applyAlignment="1">
      <alignment horizontal="right" vertical="center" wrapText="1"/>
    </xf>
    <xf numFmtId="0" fontId="10" fillId="0" borderId="11" xfId="0" applyFont="1" applyFill="1" applyBorder="1" applyAlignment="1">
      <alignment horizontal="right" vertical="center" wrapText="1"/>
    </xf>
    <xf numFmtId="38" fontId="10" fillId="0" borderId="68" xfId="49" applyFont="1" applyFill="1" applyBorder="1" applyAlignment="1">
      <alignment horizontal="right" vertical="center"/>
    </xf>
    <xf numFmtId="3" fontId="10" fillId="0" borderId="17" xfId="0" applyNumberFormat="1" applyFont="1" applyFill="1" applyBorder="1" applyAlignment="1">
      <alignment horizontal="right" vertical="center"/>
    </xf>
    <xf numFmtId="3" fontId="10" fillId="0" borderId="12" xfId="0" applyNumberFormat="1" applyFont="1" applyBorder="1" applyAlignment="1">
      <alignment horizontal="right" vertical="center"/>
    </xf>
    <xf numFmtId="0" fontId="10" fillId="0" borderId="14" xfId="0" applyFont="1" applyFill="1" applyBorder="1" applyAlignment="1">
      <alignment horizontal="right" vertical="center"/>
    </xf>
    <xf numFmtId="0" fontId="10" fillId="0" borderId="67" xfId="0" applyFont="1" applyFill="1" applyBorder="1" applyAlignment="1">
      <alignment horizontal="right" vertical="center"/>
    </xf>
    <xf numFmtId="0" fontId="10" fillId="0" borderId="13" xfId="0" applyFont="1" applyFill="1" applyBorder="1" applyAlignment="1">
      <alignment horizontal="right" vertical="center"/>
    </xf>
    <xf numFmtId="0" fontId="10" fillId="0" borderId="68" xfId="0" applyFont="1" applyFill="1" applyBorder="1" applyAlignment="1">
      <alignment horizontal="right" vertical="center"/>
    </xf>
    <xf numFmtId="0" fontId="10" fillId="0" borderId="43" xfId="0" applyFont="1" applyFill="1" applyBorder="1" applyAlignment="1">
      <alignment horizontal="right" vertical="center"/>
    </xf>
    <xf numFmtId="3" fontId="10" fillId="0" borderId="114" xfId="0" applyNumberFormat="1" applyFont="1" applyFill="1" applyBorder="1" applyAlignment="1">
      <alignment vertical="center"/>
    </xf>
    <xf numFmtId="38" fontId="10" fillId="0" borderId="12" xfId="49" applyFont="1" applyFill="1" applyBorder="1" applyAlignment="1">
      <alignment horizontal="right" vertical="center"/>
    </xf>
    <xf numFmtId="38" fontId="10" fillId="0" borderId="13" xfId="49" applyFont="1" applyFill="1" applyBorder="1" applyAlignment="1">
      <alignment horizontal="right" vertical="center"/>
    </xf>
    <xf numFmtId="38" fontId="10" fillId="0" borderId="71" xfId="49" applyFont="1" applyBorder="1" applyAlignment="1">
      <alignment horizontal="right" vertical="center" wrapText="1"/>
    </xf>
    <xf numFmtId="179" fontId="10" fillId="0" borderId="67" xfId="0" applyNumberFormat="1" applyFont="1" applyBorder="1" applyAlignment="1">
      <alignment horizontal="right" vertical="center" wrapText="1"/>
    </xf>
    <xf numFmtId="3" fontId="54" fillId="0" borderId="70" xfId="0" applyNumberFormat="1" applyFont="1" applyBorder="1" applyAlignment="1">
      <alignment horizontal="right" vertical="center"/>
    </xf>
    <xf numFmtId="38" fontId="10" fillId="0" borderId="71" xfId="49" applyFont="1" applyFill="1" applyBorder="1" applyAlignment="1">
      <alignment horizontal="right" vertical="center"/>
    </xf>
    <xf numFmtId="38" fontId="10" fillId="0" borderId="17" xfId="49" applyFont="1" applyFill="1" applyBorder="1" applyAlignment="1">
      <alignment horizontal="right" vertical="center"/>
    </xf>
    <xf numFmtId="38" fontId="10" fillId="0" borderId="109" xfId="49" applyFont="1" applyFill="1" applyBorder="1" applyAlignment="1">
      <alignment horizontal="right" vertical="center"/>
    </xf>
    <xf numFmtId="3" fontId="10" fillId="0" borderId="70" xfId="0" applyNumberFormat="1" applyFont="1" applyFill="1" applyBorder="1" applyAlignment="1">
      <alignment vertical="center"/>
    </xf>
    <xf numFmtId="38" fontId="10" fillId="0" borderId="70" xfId="49" applyFont="1" applyFill="1" applyBorder="1" applyAlignment="1">
      <alignment horizontal="center" vertical="center"/>
    </xf>
    <xf numFmtId="38" fontId="10" fillId="0" borderId="17" xfId="49" applyFont="1" applyFill="1" applyBorder="1" applyAlignment="1">
      <alignment horizontal="center" vertical="center"/>
    </xf>
    <xf numFmtId="179" fontId="10" fillId="0" borderId="71" xfId="0" applyNumberFormat="1" applyFont="1" applyBorder="1" applyAlignment="1">
      <alignment horizontal="right" vertical="center" wrapText="1"/>
    </xf>
    <xf numFmtId="3" fontId="54" fillId="0" borderId="70" xfId="0" applyNumberFormat="1" applyFont="1" applyBorder="1" applyAlignment="1">
      <alignment horizontal="right" vertical="center" wrapText="1"/>
    </xf>
    <xf numFmtId="3" fontId="10" fillId="0" borderId="70" xfId="0" applyNumberFormat="1" applyFont="1" applyFill="1" applyBorder="1" applyAlignment="1">
      <alignment vertical="center" wrapText="1"/>
    </xf>
    <xf numFmtId="3" fontId="10" fillId="0" borderId="107" xfId="0" applyNumberFormat="1" applyFont="1" applyFill="1" applyBorder="1" applyAlignment="1">
      <alignment horizontal="right" vertical="center" wrapText="1"/>
    </xf>
    <xf numFmtId="38" fontId="10" fillId="0" borderId="70" xfId="49" applyFont="1" applyFill="1" applyBorder="1" applyAlignment="1">
      <alignment horizontal="right" vertical="center" wrapText="1"/>
    </xf>
    <xf numFmtId="3" fontId="10" fillId="0" borderId="101" xfId="0" applyNumberFormat="1" applyFont="1" applyFill="1" applyBorder="1" applyAlignment="1">
      <alignment horizontal="right" vertical="center" wrapText="1"/>
    </xf>
    <xf numFmtId="181" fontId="10" fillId="0" borderId="17" xfId="0" applyNumberFormat="1" applyFont="1" applyBorder="1" applyAlignment="1">
      <alignment horizontal="right" vertical="center"/>
    </xf>
    <xf numFmtId="38" fontId="10" fillId="0" borderId="70" xfId="49" applyFont="1" applyFill="1" applyBorder="1" applyAlignment="1">
      <alignment vertical="center"/>
    </xf>
    <xf numFmtId="181" fontId="10" fillId="0" borderId="17" xfId="0" applyNumberFormat="1" applyFont="1" applyBorder="1" applyAlignment="1">
      <alignment horizontal="right" vertical="center" wrapText="1"/>
    </xf>
    <xf numFmtId="181" fontId="10" fillId="0" borderId="101" xfId="49" applyNumberFormat="1" applyFont="1" applyFill="1" applyBorder="1" applyAlignment="1">
      <alignment horizontal="right" vertical="center" wrapText="1"/>
    </xf>
    <xf numFmtId="181" fontId="10" fillId="0" borderId="71" xfId="49" applyNumberFormat="1" applyFont="1" applyFill="1" applyBorder="1" applyAlignment="1">
      <alignment horizontal="right" vertical="center" wrapText="1"/>
    </xf>
    <xf numFmtId="181" fontId="10" fillId="0" borderId="17" xfId="49" applyNumberFormat="1" applyFont="1" applyFill="1" applyBorder="1" applyAlignment="1">
      <alignment horizontal="right" vertical="center" wrapText="1"/>
    </xf>
    <xf numFmtId="181" fontId="10" fillId="0" borderId="96" xfId="49" applyNumberFormat="1" applyFont="1" applyFill="1" applyBorder="1" applyAlignment="1">
      <alignment horizontal="right" vertical="center" wrapText="1"/>
    </xf>
    <xf numFmtId="181" fontId="10" fillId="0" borderId="109" xfId="49" applyNumberFormat="1" applyFont="1" applyFill="1" applyBorder="1" applyAlignment="1">
      <alignment horizontal="right" vertical="center" wrapText="1"/>
    </xf>
    <xf numFmtId="181" fontId="10" fillId="0" borderId="70" xfId="0" applyNumberFormat="1" applyFont="1" applyFill="1" applyBorder="1" applyAlignment="1">
      <alignment vertical="center" wrapText="1"/>
    </xf>
    <xf numFmtId="181" fontId="10" fillId="0" borderId="107" xfId="0" applyNumberFormat="1" applyFont="1" applyFill="1" applyBorder="1" applyAlignment="1">
      <alignment horizontal="right" vertical="center" wrapText="1"/>
    </xf>
    <xf numFmtId="181" fontId="10" fillId="0" borderId="70" xfId="49" applyNumberFormat="1" applyFont="1" applyFill="1" applyBorder="1" applyAlignment="1">
      <alignment horizontal="right" vertical="center" wrapText="1"/>
    </xf>
    <xf numFmtId="181" fontId="10" fillId="0" borderId="101" xfId="0" applyNumberFormat="1" applyFont="1" applyFill="1" applyBorder="1" applyAlignment="1">
      <alignment horizontal="right" vertical="center" wrapText="1"/>
    </xf>
    <xf numFmtId="38" fontId="10" fillId="0" borderId="114" xfId="49" applyFont="1" applyBorder="1" applyAlignment="1">
      <alignment horizontal="right" vertical="center" wrapText="1"/>
    </xf>
    <xf numFmtId="38" fontId="10" fillId="0" borderId="112" xfId="49" applyFont="1" applyBorder="1" applyAlignment="1">
      <alignment horizontal="right" vertical="center" wrapText="1"/>
    </xf>
    <xf numFmtId="38" fontId="10" fillId="0" borderId="67" xfId="49" applyFont="1" applyBorder="1" applyAlignment="1">
      <alignment horizontal="right" vertical="center" wrapText="1"/>
    </xf>
    <xf numFmtId="38" fontId="10" fillId="0" borderId="13" xfId="49" applyFont="1" applyBorder="1" applyAlignment="1">
      <alignment horizontal="right" vertical="center" wrapText="1"/>
    </xf>
    <xf numFmtId="38" fontId="56" fillId="0" borderId="68" xfId="49" applyFont="1" applyBorder="1" applyAlignment="1">
      <alignment horizontal="right" vertical="center" wrapText="1"/>
    </xf>
    <xf numFmtId="38" fontId="10" fillId="0" borderId="43" xfId="49" applyFont="1" applyBorder="1" applyAlignment="1">
      <alignment horizontal="right" vertical="center" wrapText="1"/>
    </xf>
    <xf numFmtId="38" fontId="10" fillId="0" borderId="114" xfId="49" applyFont="1" applyFill="1" applyBorder="1" applyAlignment="1">
      <alignment vertical="center" wrapText="1"/>
    </xf>
    <xf numFmtId="38" fontId="10" fillId="0" borderId="115" xfId="49" applyFont="1" applyFill="1" applyBorder="1" applyAlignment="1">
      <alignment horizontal="right" vertical="center" wrapText="1"/>
    </xf>
    <xf numFmtId="38" fontId="10" fillId="0" borderId="69" xfId="49" applyFont="1" applyBorder="1" applyAlignment="1">
      <alignment horizontal="right" vertical="center" wrapText="1"/>
    </xf>
    <xf numFmtId="38" fontId="10" fillId="0" borderId="112" xfId="49" applyFont="1" applyFill="1" applyBorder="1" applyAlignment="1">
      <alignment horizontal="right" vertical="center" wrapText="1"/>
    </xf>
    <xf numFmtId="38" fontId="10" fillId="0" borderId="70" xfId="49" applyFont="1" applyBorder="1" applyAlignment="1">
      <alignment horizontal="right" vertical="center" wrapText="1"/>
    </xf>
    <xf numFmtId="38" fontId="10" fillId="0" borderId="70" xfId="49" applyFont="1" applyFill="1" applyBorder="1" applyAlignment="1">
      <alignment vertical="center" wrapText="1"/>
    </xf>
    <xf numFmtId="38" fontId="10" fillId="0" borderId="107" xfId="49" applyFont="1" applyFill="1" applyBorder="1" applyAlignment="1">
      <alignment horizontal="right" vertical="center" wrapText="1"/>
    </xf>
    <xf numFmtId="0" fontId="11" fillId="0" borderId="70" xfId="0" applyFont="1" applyBorder="1" applyAlignment="1">
      <alignment vertical="center"/>
    </xf>
    <xf numFmtId="0" fontId="11" fillId="0" borderId="101" xfId="0" applyFont="1" applyBorder="1" applyAlignment="1">
      <alignment vertical="center"/>
    </xf>
    <xf numFmtId="0" fontId="11" fillId="0" borderId="71" xfId="0" applyFont="1" applyBorder="1" applyAlignment="1">
      <alignment vertical="center"/>
    </xf>
    <xf numFmtId="0" fontId="11" fillId="0" borderId="17" xfId="0" applyFont="1" applyBorder="1" applyAlignment="1">
      <alignment vertical="center"/>
    </xf>
    <xf numFmtId="0" fontId="11" fillId="0" borderId="96" xfId="0" applyFont="1" applyBorder="1" applyAlignment="1">
      <alignment vertical="center"/>
    </xf>
    <xf numFmtId="0" fontId="54" fillId="0" borderId="12" xfId="0" applyFont="1" applyBorder="1" applyAlignment="1">
      <alignment vertical="center" wrapText="1"/>
    </xf>
    <xf numFmtId="0" fontId="54" fillId="0" borderId="43" xfId="0" applyFont="1" applyFill="1" applyBorder="1" applyAlignment="1">
      <alignment vertical="center" wrapText="1"/>
    </xf>
    <xf numFmtId="0" fontId="54" fillId="0" borderId="114" xfId="0" applyFont="1" applyFill="1" applyBorder="1" applyAlignment="1">
      <alignment vertical="center" wrapText="1"/>
    </xf>
    <xf numFmtId="0" fontId="10" fillId="0" borderId="115" xfId="0" applyNumberFormat="1" applyFont="1" applyFill="1" applyBorder="1" applyAlignment="1">
      <alignment horizontal="right" vertical="center" wrapText="1"/>
    </xf>
    <xf numFmtId="0" fontId="10" fillId="0" borderId="13" xfId="0" applyFont="1" applyFill="1" applyBorder="1" applyAlignment="1">
      <alignment vertical="center" wrapText="1"/>
    </xf>
    <xf numFmtId="0" fontId="10" fillId="0" borderId="112" xfId="0" applyNumberFormat="1" applyFont="1" applyFill="1" applyBorder="1" applyAlignment="1">
      <alignment horizontal="right" vertical="center" wrapText="1"/>
    </xf>
    <xf numFmtId="0" fontId="10" fillId="35" borderId="142" xfId="0" applyNumberFormat="1" applyFont="1" applyFill="1" applyBorder="1" applyAlignment="1">
      <alignment vertical="center" wrapText="1"/>
    </xf>
    <xf numFmtId="0" fontId="10" fillId="35" borderId="143" xfId="0" applyNumberFormat="1" applyFont="1" applyFill="1" applyBorder="1" applyAlignment="1">
      <alignment vertical="center" wrapText="1"/>
    </xf>
    <xf numFmtId="38" fontId="10" fillId="0" borderId="68" xfId="49" applyFont="1" applyBorder="1" applyAlignment="1">
      <alignment horizontal="right" vertical="center" wrapText="1"/>
    </xf>
    <xf numFmtId="0" fontId="10" fillId="0" borderId="70" xfId="0" applyFont="1" applyBorder="1" applyAlignment="1">
      <alignment horizontal="center" vertical="center" wrapText="1"/>
    </xf>
    <xf numFmtId="0" fontId="10" fillId="0" borderId="101"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96" xfId="0" applyFont="1" applyBorder="1" applyAlignment="1">
      <alignment horizontal="center" vertical="center" wrapText="1"/>
    </xf>
    <xf numFmtId="0" fontId="56" fillId="0" borderId="107" xfId="0" applyNumberFormat="1" applyFont="1" applyFill="1" applyBorder="1" applyAlignment="1">
      <alignment horizontal="right" vertical="center" wrapText="1"/>
    </xf>
    <xf numFmtId="0" fontId="56" fillId="0" borderId="70" xfId="0" applyFont="1" applyFill="1" applyBorder="1" applyAlignment="1">
      <alignment vertical="center" wrapText="1"/>
    </xf>
    <xf numFmtId="0" fontId="56" fillId="0" borderId="17" xfId="0" applyFont="1" applyFill="1" applyBorder="1" applyAlignment="1">
      <alignment vertical="center" wrapText="1"/>
    </xf>
    <xf numFmtId="0" fontId="56" fillId="0" borderId="101" xfId="0" applyNumberFormat="1" applyFont="1" applyFill="1" applyBorder="1" applyAlignment="1">
      <alignment horizontal="right" vertical="center" wrapText="1"/>
    </xf>
    <xf numFmtId="0" fontId="10" fillId="35" borderId="144" xfId="0" applyNumberFormat="1" applyFont="1" applyFill="1" applyBorder="1" applyAlignment="1">
      <alignment vertical="center" wrapText="1"/>
    </xf>
    <xf numFmtId="0" fontId="10" fillId="35" borderId="145" xfId="0" applyNumberFormat="1" applyFont="1" applyFill="1" applyBorder="1" applyAlignment="1">
      <alignment vertical="center" wrapText="1"/>
    </xf>
    <xf numFmtId="0" fontId="10" fillId="0" borderId="101" xfId="0" applyNumberFormat="1" applyFont="1" applyFill="1" applyBorder="1" applyAlignment="1">
      <alignment horizontal="right" vertical="center" wrapText="1"/>
    </xf>
    <xf numFmtId="0" fontId="10" fillId="0" borderId="70" xfId="0" applyFont="1" applyBorder="1" applyAlignment="1">
      <alignment vertical="center" wrapText="1"/>
    </xf>
    <xf numFmtId="0" fontId="10" fillId="0" borderId="101" xfId="0" applyFont="1" applyFill="1" applyBorder="1" applyAlignment="1">
      <alignment vertical="center" wrapText="1"/>
    </xf>
    <xf numFmtId="0" fontId="10" fillId="0" borderId="17" xfId="0" applyFont="1" applyFill="1" applyBorder="1" applyAlignment="1">
      <alignment vertical="center" wrapText="1"/>
    </xf>
    <xf numFmtId="0" fontId="10" fillId="0" borderId="109" xfId="0" applyFont="1" applyFill="1" applyBorder="1" applyAlignment="1">
      <alignment vertical="center" wrapText="1"/>
    </xf>
    <xf numFmtId="0" fontId="10" fillId="0" borderId="107" xfId="0" applyNumberFormat="1" applyFont="1" applyFill="1" applyBorder="1" applyAlignment="1">
      <alignment horizontal="right" vertical="center" wrapText="1"/>
    </xf>
    <xf numFmtId="9" fontId="10" fillId="37" borderId="71" xfId="0" applyNumberFormat="1" applyFont="1" applyFill="1" applyBorder="1" applyAlignment="1">
      <alignment vertical="center" wrapText="1"/>
    </xf>
    <xf numFmtId="180" fontId="10" fillId="0" borderId="70" xfId="0" applyNumberFormat="1" applyFont="1" applyFill="1" applyBorder="1" applyAlignment="1">
      <alignment vertical="center" wrapText="1"/>
    </xf>
    <xf numFmtId="180" fontId="10" fillId="0" borderId="17" xfId="0" applyNumberFormat="1" applyFont="1" applyFill="1" applyBorder="1" applyAlignment="1">
      <alignment vertical="center" wrapText="1"/>
    </xf>
    <xf numFmtId="180" fontId="10" fillId="35" borderId="144" xfId="0" applyNumberFormat="1" applyFont="1" applyFill="1" applyBorder="1" applyAlignment="1">
      <alignment horizontal="right" vertical="center" wrapText="1"/>
    </xf>
    <xf numFmtId="180" fontId="10" fillId="35" borderId="145" xfId="0" applyNumberFormat="1" applyFont="1" applyFill="1" applyBorder="1" applyAlignment="1">
      <alignment horizontal="right" vertical="center" wrapText="1"/>
    </xf>
    <xf numFmtId="0" fontId="10" fillId="0" borderId="17" xfId="0" applyFont="1" applyBorder="1" applyAlignment="1">
      <alignment vertical="center" wrapText="1"/>
    </xf>
    <xf numFmtId="0" fontId="10" fillId="0" borderId="96" xfId="0" applyFont="1" applyFill="1" applyBorder="1" applyAlignment="1">
      <alignment vertical="center" wrapText="1"/>
    </xf>
    <xf numFmtId="0" fontId="10" fillId="35" borderId="144" xfId="0" applyNumberFormat="1" applyFont="1" applyFill="1" applyBorder="1" applyAlignment="1">
      <alignment horizontal="right" vertical="center" wrapText="1"/>
    </xf>
    <xf numFmtId="0" fontId="10" fillId="35" borderId="145" xfId="0" applyNumberFormat="1" applyFont="1" applyFill="1" applyBorder="1" applyAlignment="1">
      <alignment horizontal="right" vertical="center" wrapText="1"/>
    </xf>
    <xf numFmtId="0" fontId="10" fillId="35" borderId="146" xfId="0" applyNumberFormat="1" applyFont="1" applyFill="1" applyBorder="1" applyAlignment="1">
      <alignment horizontal="right" vertical="center" wrapText="1"/>
    </xf>
    <xf numFmtId="0" fontId="8" fillId="0" borderId="147" xfId="0" applyFont="1" applyFill="1" applyBorder="1" applyAlignment="1">
      <alignment horizontal="center" vertical="center" wrapText="1"/>
    </xf>
    <xf numFmtId="0" fontId="8" fillId="0" borderId="148" xfId="0" applyFont="1" applyFill="1" applyBorder="1" applyAlignment="1">
      <alignment horizontal="center" vertical="center" wrapText="1"/>
    </xf>
    <xf numFmtId="0" fontId="8" fillId="0" borderId="12" xfId="0" applyFont="1" applyFill="1" applyBorder="1" applyAlignment="1">
      <alignment horizontal="center" vertical="center" wrapText="1"/>
    </xf>
    <xf numFmtId="38" fontId="10" fillId="0" borderId="106" xfId="49" applyFont="1" applyBorder="1" applyAlignment="1">
      <alignment horizontal="right" vertical="center" wrapText="1"/>
    </xf>
    <xf numFmtId="0" fontId="56" fillId="0" borderId="29" xfId="0" applyNumberFormat="1" applyFont="1" applyBorder="1" applyAlignment="1">
      <alignment horizontal="right" vertical="center" wrapText="1"/>
    </xf>
    <xf numFmtId="38" fontId="10" fillId="0" borderId="48" xfId="49" applyFont="1" applyFill="1" applyBorder="1" applyAlignment="1">
      <alignment horizontal="right" vertical="center" wrapText="1"/>
    </xf>
    <xf numFmtId="38" fontId="10" fillId="0" borderId="60" xfId="49" applyFont="1" applyBorder="1" applyAlignment="1">
      <alignment horizontal="right" vertical="center" wrapText="1"/>
    </xf>
    <xf numFmtId="0" fontId="56" fillId="0" borderId="22" xfId="0" applyNumberFormat="1" applyFont="1" applyBorder="1" applyAlignment="1">
      <alignment horizontal="right" vertical="center" wrapText="1"/>
    </xf>
    <xf numFmtId="38" fontId="10" fillId="0" borderId="133" xfId="49" applyFont="1" applyBorder="1" applyAlignment="1">
      <alignment horizontal="right" vertical="center" wrapText="1"/>
    </xf>
    <xf numFmtId="0" fontId="56" fillId="0" borderId="132" xfId="0" applyNumberFormat="1" applyFont="1" applyBorder="1" applyAlignment="1">
      <alignment horizontal="right" vertical="center" wrapText="1"/>
    </xf>
    <xf numFmtId="0" fontId="56" fillId="0" borderId="67" xfId="0" applyNumberFormat="1" applyFont="1" applyBorder="1" applyAlignment="1">
      <alignment horizontal="right" vertical="center" wrapText="1"/>
    </xf>
    <xf numFmtId="0" fontId="10" fillId="0" borderId="29" xfId="0" applyNumberFormat="1" applyFont="1" applyBorder="1" applyAlignment="1">
      <alignment horizontal="right" vertical="center" wrapText="1"/>
    </xf>
    <xf numFmtId="0" fontId="10" fillId="0" borderId="22" xfId="0" applyNumberFormat="1" applyFont="1" applyBorder="1" applyAlignment="1">
      <alignment horizontal="right" vertical="center" wrapText="1"/>
    </xf>
    <xf numFmtId="38" fontId="10" fillId="0" borderId="64" xfId="49" applyFont="1" applyBorder="1" applyAlignment="1">
      <alignment horizontal="right" vertical="center" wrapText="1"/>
    </xf>
    <xf numFmtId="38" fontId="10" fillId="0" borderId="127" xfId="49" applyFont="1" applyFill="1" applyBorder="1" applyAlignment="1">
      <alignment horizontal="right" vertical="center" wrapText="1"/>
    </xf>
    <xf numFmtId="0" fontId="8" fillId="0" borderId="71" xfId="0" applyFont="1" applyFill="1" applyBorder="1" applyAlignment="1">
      <alignment horizontal="center" vertical="center" wrapText="1"/>
    </xf>
    <xf numFmtId="0" fontId="54" fillId="0" borderId="112" xfId="0" applyFont="1" applyFill="1" applyBorder="1" applyAlignment="1">
      <alignment vertical="center" wrapText="1"/>
    </xf>
    <xf numFmtId="0" fontId="54" fillId="0" borderId="140" xfId="0" applyFont="1" applyFill="1" applyBorder="1" applyAlignment="1">
      <alignment vertical="center" wrapText="1"/>
    </xf>
    <xf numFmtId="0" fontId="54" fillId="0" borderId="40" xfId="0" applyFont="1" applyFill="1" applyBorder="1" applyAlignment="1">
      <alignment vertical="center" wrapText="1"/>
    </xf>
    <xf numFmtId="0" fontId="10" fillId="0" borderId="140" xfId="0" applyFont="1" applyFill="1" applyBorder="1" applyAlignment="1">
      <alignment vertical="center" wrapText="1"/>
    </xf>
    <xf numFmtId="0" fontId="14" fillId="0" borderId="0" xfId="0" applyFont="1" applyAlignment="1">
      <alignment/>
    </xf>
    <xf numFmtId="0" fontId="10" fillId="0" borderId="0" xfId="0" applyFont="1" applyAlignment="1">
      <alignment horizontal="left"/>
    </xf>
    <xf numFmtId="0" fontId="10" fillId="0" borderId="0" xfId="0" applyFont="1" applyAlignment="1">
      <alignment/>
    </xf>
    <xf numFmtId="0" fontId="10" fillId="0" borderId="70" xfId="0" applyFont="1" applyBorder="1" applyAlignment="1">
      <alignment horizontal="left" vertical="center" wrapText="1"/>
    </xf>
    <xf numFmtId="0" fontId="10" fillId="0" borderId="71" xfId="0" applyFont="1" applyBorder="1" applyAlignment="1">
      <alignment horizontal="left" vertical="center" wrapText="1"/>
    </xf>
    <xf numFmtId="0" fontId="10" fillId="0" borderId="103" xfId="0" applyFont="1" applyBorder="1" applyAlignment="1">
      <alignment horizontal="left" vertical="center" wrapText="1"/>
    </xf>
    <xf numFmtId="0" fontId="10" fillId="0" borderId="0" xfId="0" applyFont="1" applyFill="1" applyBorder="1" applyAlignment="1">
      <alignment horizontal="left"/>
    </xf>
    <xf numFmtId="0" fontId="10" fillId="0" borderId="98" xfId="0" applyFont="1" applyBorder="1" applyAlignment="1">
      <alignment horizontal="left" vertical="center" wrapText="1"/>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10" fillId="0" borderId="114" xfId="0" applyFont="1" applyBorder="1" applyAlignment="1">
      <alignment horizontal="left" vertical="center" wrapText="1"/>
    </xf>
    <xf numFmtId="0" fontId="54" fillId="0" borderId="98" xfId="0" applyFont="1" applyBorder="1" applyAlignment="1">
      <alignment horizontal="left" vertical="center" wrapText="1"/>
    </xf>
    <xf numFmtId="0" fontId="54" fillId="0" borderId="71" xfId="0" applyFont="1" applyBorder="1" applyAlignment="1">
      <alignment horizontal="left" vertical="center" wrapText="1"/>
    </xf>
    <xf numFmtId="0" fontId="10" fillId="0" borderId="96" xfId="0" applyFont="1" applyBorder="1" applyAlignment="1">
      <alignment horizontal="left" vertical="center" shrinkToFit="1"/>
    </xf>
    <xf numFmtId="0" fontId="11" fillId="0" borderId="70" xfId="0" applyFont="1" applyBorder="1" applyAlignment="1">
      <alignment horizontal="left" vertical="center" wrapText="1"/>
    </xf>
    <xf numFmtId="0" fontId="10" fillId="0" borderId="0" xfId="0" applyFont="1" applyFill="1" applyBorder="1" applyAlignment="1">
      <alignment horizontal="justify" wrapText="1"/>
    </xf>
    <xf numFmtId="0" fontId="10" fillId="0" borderId="70" xfId="0" applyFont="1" applyBorder="1" applyAlignment="1">
      <alignment horizontal="left" vertical="center" wrapText="1" shrinkToFit="1"/>
    </xf>
    <xf numFmtId="0" fontId="11" fillId="0" borderId="0" xfId="0" applyFont="1" applyAlignment="1">
      <alignment/>
    </xf>
    <xf numFmtId="0" fontId="11" fillId="0" borderId="110" xfId="0" applyFont="1" applyBorder="1" applyAlignment="1">
      <alignment vertical="center"/>
    </xf>
    <xf numFmtId="187" fontId="10" fillId="0" borderId="97" xfId="42" applyNumberFormat="1" applyFont="1" applyBorder="1" applyAlignment="1">
      <alignment horizontal="right" vertical="center" wrapText="1"/>
    </xf>
    <xf numFmtId="0" fontId="10" fillId="0" borderId="110" xfId="0" applyNumberFormat="1" applyFont="1" applyBorder="1" applyAlignment="1">
      <alignment horizontal="right" vertical="center" wrapText="1"/>
    </xf>
    <xf numFmtId="179" fontId="54" fillId="35" borderId="70" xfId="42" applyNumberFormat="1" applyFont="1" applyFill="1" applyBorder="1" applyAlignment="1">
      <alignment horizontal="right" vertical="center" wrapText="1"/>
    </xf>
    <xf numFmtId="179" fontId="54" fillId="35" borderId="96" xfId="42" applyNumberFormat="1" applyFont="1" applyFill="1" applyBorder="1" applyAlignment="1">
      <alignment horizontal="right" vertical="center" wrapText="1"/>
    </xf>
    <xf numFmtId="0" fontId="6" fillId="6" borderId="71" xfId="0" applyFont="1" applyFill="1" applyBorder="1" applyAlignment="1">
      <alignment horizontal="center"/>
    </xf>
    <xf numFmtId="38" fontId="10" fillId="35" borderId="70" xfId="49" applyFont="1" applyFill="1" applyBorder="1" applyAlignment="1">
      <alignment horizontal="right" vertical="center"/>
    </xf>
    <xf numFmtId="38" fontId="10" fillId="35" borderId="96" xfId="49" applyFont="1" applyFill="1" applyBorder="1" applyAlignment="1">
      <alignment horizontal="right" vertical="center"/>
    </xf>
    <xf numFmtId="0" fontId="9" fillId="35" borderId="10" xfId="0" applyFont="1" applyFill="1" applyBorder="1" applyAlignment="1">
      <alignment horizontal="center" vertical="center" wrapText="1"/>
    </xf>
    <xf numFmtId="0" fontId="9" fillId="35" borderId="86" xfId="0" applyFont="1" applyFill="1" applyBorder="1" applyAlignment="1">
      <alignment horizontal="center" vertical="center" wrapText="1"/>
    </xf>
    <xf numFmtId="3" fontId="10" fillId="35" borderId="114" xfId="0" applyNumberFormat="1" applyFont="1" applyFill="1" applyBorder="1" applyAlignment="1">
      <alignment horizontal="right" vertical="center"/>
    </xf>
    <xf numFmtId="3" fontId="10" fillId="35" borderId="97" xfId="0" applyNumberFormat="1" applyFont="1" applyFill="1" applyBorder="1" applyAlignment="1">
      <alignment horizontal="right" vertical="center"/>
    </xf>
    <xf numFmtId="0" fontId="10" fillId="0" borderId="70" xfId="0" applyFont="1" applyBorder="1" applyAlignment="1">
      <alignment horizontal="left" vertical="center" wrapText="1"/>
    </xf>
    <xf numFmtId="0" fontId="10" fillId="0" borderId="96" xfId="0" applyFont="1" applyBorder="1" applyAlignment="1">
      <alignment horizontal="left" vertical="center" wrapText="1"/>
    </xf>
    <xf numFmtId="0" fontId="10" fillId="0" borderId="11" xfId="0" applyFont="1" applyBorder="1" applyAlignment="1">
      <alignment horizontal="left" vertical="center" wrapText="1"/>
    </xf>
    <xf numFmtId="0" fontId="10" fillId="0" borderId="99" xfId="0" applyFont="1" applyBorder="1" applyAlignment="1">
      <alignment horizontal="left" vertical="center" wrapText="1"/>
    </xf>
    <xf numFmtId="0" fontId="10" fillId="0" borderId="12" xfId="0" applyFont="1" applyBorder="1" applyAlignment="1">
      <alignment horizontal="left" vertical="center" wrapText="1"/>
    </xf>
    <xf numFmtId="0" fontId="10" fillId="0" borderId="68" xfId="0" applyFont="1" applyBorder="1" applyAlignment="1">
      <alignment horizontal="left" vertical="center" wrapText="1"/>
    </xf>
    <xf numFmtId="0" fontId="10" fillId="0" borderId="67" xfId="0" applyFont="1" applyBorder="1" applyAlignment="1">
      <alignment horizontal="left" vertical="center" wrapText="1"/>
    </xf>
    <xf numFmtId="0" fontId="10" fillId="0" borderId="103" xfId="0" applyFont="1" applyBorder="1" applyAlignment="1">
      <alignment horizontal="left" vertical="center" wrapText="1"/>
    </xf>
    <xf numFmtId="0" fontId="8" fillId="33" borderId="149" xfId="0" applyFont="1" applyFill="1" applyBorder="1" applyAlignment="1">
      <alignment horizontal="center" vertical="center" wrapText="1"/>
    </xf>
    <xf numFmtId="0" fontId="8" fillId="33" borderId="88" xfId="0" applyFont="1" applyFill="1" applyBorder="1" applyAlignment="1">
      <alignment horizontal="center" vertical="center" wrapText="1"/>
    </xf>
    <xf numFmtId="0" fontId="10" fillId="0" borderId="18" xfId="0" applyFont="1" applyBorder="1" applyAlignment="1">
      <alignment horizontal="left" vertical="center" wrapText="1"/>
    </xf>
    <xf numFmtId="0" fontId="9" fillId="35" borderId="88" xfId="0" applyFont="1" applyFill="1" applyBorder="1" applyAlignment="1">
      <alignment horizontal="center" vertical="center" wrapText="1"/>
    </xf>
    <xf numFmtId="179" fontId="8" fillId="35" borderId="70" xfId="0" applyNumberFormat="1" applyFont="1" applyFill="1" applyBorder="1" applyAlignment="1">
      <alignment horizontal="center" vertical="center" wrapText="1"/>
    </xf>
    <xf numFmtId="179" fontId="8" fillId="35" borderId="96" xfId="0" applyNumberFormat="1" applyFont="1" applyFill="1" applyBorder="1" applyAlignment="1">
      <alignment horizontal="center" vertical="center" wrapText="1"/>
    </xf>
    <xf numFmtId="0" fontId="54" fillId="0" borderId="70" xfId="0" applyFont="1" applyBorder="1" applyAlignment="1">
      <alignment horizontal="left" vertical="center" wrapText="1"/>
    </xf>
    <xf numFmtId="0" fontId="54" fillId="0" borderId="96" xfId="0" applyFont="1" applyBorder="1" applyAlignment="1">
      <alignment horizontal="left" vertical="center" wrapText="1"/>
    </xf>
    <xf numFmtId="0" fontId="10" fillId="35" borderId="114" xfId="0" applyFont="1" applyFill="1" applyBorder="1" applyAlignment="1">
      <alignment horizontal="right" vertical="center" wrapText="1"/>
    </xf>
    <xf numFmtId="0" fontId="10" fillId="35" borderId="97" xfId="0" applyFont="1" applyFill="1" applyBorder="1" applyAlignment="1">
      <alignment horizontal="right" vertical="center" wrapText="1"/>
    </xf>
    <xf numFmtId="0" fontId="54" fillId="35" borderId="70" xfId="0" applyFont="1" applyFill="1" applyBorder="1" applyAlignment="1">
      <alignment horizontal="right" vertical="center" wrapText="1"/>
    </xf>
    <xf numFmtId="0" fontId="54" fillId="35" borderId="96" xfId="0" applyFont="1" applyFill="1" applyBorder="1" applyAlignment="1">
      <alignment horizontal="right" vertical="center" wrapText="1"/>
    </xf>
    <xf numFmtId="0" fontId="10" fillId="0" borderId="74" xfId="0" applyFont="1" applyBorder="1" applyAlignment="1">
      <alignment horizontal="left" vertical="center" wrapText="1"/>
    </xf>
    <xf numFmtId="0" fontId="10" fillId="0" borderId="105" xfId="0" applyFont="1" applyBorder="1" applyAlignment="1">
      <alignment horizontal="left" vertical="center" wrapText="1"/>
    </xf>
    <xf numFmtId="0" fontId="54" fillId="35" borderId="65" xfId="0" applyFont="1" applyFill="1" applyBorder="1" applyAlignment="1">
      <alignment horizontal="right" vertical="center" wrapText="1"/>
    </xf>
    <xf numFmtId="0" fontId="54" fillId="35" borderId="64" xfId="0" applyFont="1" applyFill="1" applyBorder="1" applyAlignment="1">
      <alignment horizontal="right" vertical="center" wrapText="1"/>
    </xf>
    <xf numFmtId="0" fontId="9" fillId="35" borderId="95" xfId="0" applyFont="1" applyFill="1" applyBorder="1" applyAlignment="1">
      <alignment horizontal="center" vertical="center" wrapText="1"/>
    </xf>
    <xf numFmtId="0" fontId="9" fillId="35" borderId="44" xfId="0" applyFont="1" applyFill="1" applyBorder="1" applyAlignment="1">
      <alignment horizontal="center" vertical="center" wrapText="1"/>
    </xf>
    <xf numFmtId="0" fontId="10" fillId="0" borderId="19" xfId="0" applyFont="1" applyBorder="1" applyAlignment="1">
      <alignment horizontal="left" vertical="center" wrapText="1"/>
    </xf>
    <xf numFmtId="0" fontId="10" fillId="0" borderId="60" xfId="0" applyFont="1" applyBorder="1" applyAlignment="1">
      <alignment horizontal="left" vertical="center" wrapText="1"/>
    </xf>
    <xf numFmtId="0" fontId="54" fillId="35" borderId="19" xfId="0" applyFont="1" applyFill="1" applyBorder="1" applyAlignment="1">
      <alignment horizontal="right" vertical="center" wrapText="1"/>
    </xf>
    <xf numFmtId="0" fontId="54" fillId="35" borderId="60" xfId="0" applyFont="1" applyFill="1" applyBorder="1" applyAlignment="1">
      <alignment horizontal="right" vertical="center" wrapText="1"/>
    </xf>
    <xf numFmtId="0" fontId="10" fillId="0" borderId="29" xfId="0" applyFont="1" applyBorder="1" applyAlignment="1">
      <alignment horizontal="left" vertical="center" wrapText="1"/>
    </xf>
    <xf numFmtId="0" fontId="4" fillId="34" borderId="10" xfId="0" applyFont="1" applyFill="1" applyBorder="1" applyAlignment="1">
      <alignment horizontal="center" vertical="center" wrapText="1"/>
    </xf>
    <xf numFmtId="0" fontId="4" fillId="33" borderId="150" xfId="0" applyFont="1" applyFill="1" applyBorder="1" applyAlignment="1">
      <alignment horizontal="center" vertical="center" wrapText="1"/>
    </xf>
    <xf numFmtId="0" fontId="54" fillId="35" borderId="18" xfId="0" applyFont="1" applyFill="1" applyBorder="1" applyAlignment="1">
      <alignment horizontal="right" vertical="center" wrapText="1"/>
    </xf>
    <xf numFmtId="0" fontId="54" fillId="35" borderId="105" xfId="0" applyFont="1" applyFill="1" applyBorder="1" applyAlignment="1">
      <alignment horizontal="right" vertical="center" wrapText="1"/>
    </xf>
    <xf numFmtId="0" fontId="54" fillId="35" borderId="25" xfId="0" applyFont="1" applyFill="1" applyBorder="1" applyAlignment="1">
      <alignment horizontal="right" vertical="center" wrapText="1"/>
    </xf>
    <xf numFmtId="0" fontId="54" fillId="0" borderId="98" xfId="0" applyFont="1" applyBorder="1" applyAlignment="1">
      <alignment horizontal="left" vertical="center" wrapText="1"/>
    </xf>
    <xf numFmtId="0" fontId="54" fillId="0" borderId="67" xfId="0" applyFont="1" applyBorder="1" applyAlignment="1">
      <alignment horizontal="left" vertical="center" wrapText="1"/>
    </xf>
    <xf numFmtId="0" fontId="10" fillId="0" borderId="98" xfId="0" applyFont="1" applyBorder="1" applyAlignment="1">
      <alignment horizontal="left" vertical="center" wrapText="1"/>
    </xf>
    <xf numFmtId="0" fontId="8" fillId="0" borderId="151" xfId="0" applyFont="1" applyBorder="1" applyAlignment="1">
      <alignment horizontal="left" vertical="center" wrapText="1"/>
    </xf>
    <xf numFmtId="0" fontId="8" fillId="0" borderId="67" xfId="0" applyFont="1" applyBorder="1" applyAlignment="1">
      <alignment horizontal="left" vertical="center" wrapText="1"/>
    </xf>
    <xf numFmtId="0" fontId="10" fillId="0" borderId="11" xfId="0" applyFont="1" applyBorder="1" applyAlignment="1">
      <alignment horizontal="left" vertical="center" wrapText="1" shrinkToFit="1"/>
    </xf>
    <xf numFmtId="0" fontId="10" fillId="0" borderId="99" xfId="0" applyFont="1" applyBorder="1" applyAlignment="1">
      <alignment horizontal="left" vertical="center" wrapText="1" shrinkToFit="1"/>
    </xf>
    <xf numFmtId="0" fontId="4" fillId="34" borderId="11"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8" fillId="0" borderId="0" xfId="0" applyFont="1" applyBorder="1" applyAlignment="1">
      <alignment vertical="top" wrapText="1"/>
    </xf>
    <xf numFmtId="3" fontId="10" fillId="35" borderId="137" xfId="0" applyNumberFormat="1" applyFont="1" applyFill="1" applyBorder="1" applyAlignment="1">
      <alignment horizontal="right" vertical="center"/>
    </xf>
    <xf numFmtId="3" fontId="10" fillId="35" borderId="64" xfId="0" applyNumberFormat="1" applyFont="1" applyFill="1" applyBorder="1" applyAlignment="1">
      <alignment horizontal="right" vertical="center"/>
    </xf>
    <xf numFmtId="3" fontId="10" fillId="35" borderId="25" xfId="0" applyNumberFormat="1" applyFont="1" applyFill="1" applyBorder="1" applyAlignment="1">
      <alignment horizontal="right" vertical="center"/>
    </xf>
    <xf numFmtId="3" fontId="10" fillId="35" borderId="60" xfId="0" applyNumberFormat="1" applyFont="1" applyFill="1" applyBorder="1" applyAlignment="1">
      <alignment horizontal="right" vertical="center"/>
    </xf>
    <xf numFmtId="0" fontId="10" fillId="35" borderId="109" xfId="0" applyFont="1" applyFill="1" applyBorder="1" applyAlignment="1">
      <alignment horizontal="right" vertical="center" wrapText="1"/>
    </xf>
    <xf numFmtId="0" fontId="10" fillId="35" borderId="96" xfId="0" applyFont="1" applyFill="1" applyBorder="1" applyAlignment="1">
      <alignment horizontal="right" vertical="center" wrapText="1"/>
    </xf>
    <xf numFmtId="38" fontId="10" fillId="35" borderId="40" xfId="49" applyFont="1" applyFill="1" applyBorder="1" applyAlignment="1">
      <alignment horizontal="right" vertical="center" wrapText="1"/>
    </xf>
    <xf numFmtId="38" fontId="10" fillId="35" borderId="97" xfId="49" applyFont="1" applyFill="1" applyBorder="1" applyAlignment="1">
      <alignment horizontal="right" vertical="center" wrapText="1"/>
    </xf>
    <xf numFmtId="0" fontId="10" fillId="0" borderId="114" xfId="0" applyFont="1" applyBorder="1" applyAlignment="1">
      <alignment horizontal="left" vertical="center" wrapText="1"/>
    </xf>
    <xf numFmtId="0" fontId="10" fillId="0" borderId="97" xfId="0" applyFont="1" applyBorder="1" applyAlignment="1">
      <alignment horizontal="left" vertical="center" wrapText="1"/>
    </xf>
    <xf numFmtId="38" fontId="10" fillId="35" borderId="109" xfId="49" applyFont="1" applyFill="1" applyBorder="1" applyAlignment="1">
      <alignment horizontal="right" vertical="center" wrapText="1"/>
    </xf>
    <xf numFmtId="38" fontId="10" fillId="35" borderId="96" xfId="49" applyFont="1" applyFill="1" applyBorder="1" applyAlignment="1">
      <alignment horizontal="right" vertical="center" wrapText="1"/>
    </xf>
    <xf numFmtId="0" fontId="10" fillId="0" borderId="70" xfId="0" applyFont="1" applyBorder="1" applyAlignment="1">
      <alignment horizontal="left" vertical="center" shrinkToFit="1"/>
    </xf>
    <xf numFmtId="0" fontId="10" fillId="0" borderId="96" xfId="0" applyFont="1" applyBorder="1" applyAlignment="1">
      <alignment horizontal="left" vertical="center" shrinkToFit="1"/>
    </xf>
    <xf numFmtId="0" fontId="15" fillId="0" borderId="152" xfId="0" applyFont="1" applyBorder="1" applyAlignment="1">
      <alignment horizontal="center" vertical="center"/>
    </xf>
    <xf numFmtId="0" fontId="15" fillId="0" borderId="153" xfId="0" applyFont="1" applyBorder="1" applyAlignment="1">
      <alignment horizontal="center" vertical="center"/>
    </xf>
    <xf numFmtId="0" fontId="15" fillId="0" borderId="154" xfId="0" applyFont="1" applyBorder="1" applyAlignment="1">
      <alignment horizontal="center" vertical="center"/>
    </xf>
    <xf numFmtId="0" fontId="15" fillId="0" borderId="155" xfId="0" applyFont="1" applyBorder="1" applyAlignment="1">
      <alignment horizontal="center" vertical="center"/>
    </xf>
    <xf numFmtId="0" fontId="10" fillId="0" borderId="71" xfId="0" applyFont="1" applyBorder="1" applyAlignment="1">
      <alignment horizontal="left" vertical="center" wrapText="1"/>
    </xf>
    <xf numFmtId="38" fontId="54" fillId="35" borderId="109" xfId="49" applyFont="1" applyFill="1" applyBorder="1" applyAlignment="1">
      <alignment horizontal="right" vertical="center" wrapText="1"/>
    </xf>
    <xf numFmtId="38" fontId="54" fillId="35" borderId="96" xfId="49" applyFont="1" applyFill="1" applyBorder="1" applyAlignment="1">
      <alignment horizontal="right" vertical="center" wrapText="1"/>
    </xf>
    <xf numFmtId="182" fontId="54" fillId="35" borderId="70" xfId="49" applyNumberFormat="1" applyFont="1" applyFill="1" applyBorder="1" applyAlignment="1">
      <alignment horizontal="right" vertical="center" wrapText="1"/>
    </xf>
    <xf numFmtId="182" fontId="54" fillId="35" borderId="96" xfId="49" applyNumberFormat="1" applyFont="1" applyFill="1" applyBorder="1" applyAlignment="1">
      <alignment horizontal="right" vertical="center" wrapText="1"/>
    </xf>
    <xf numFmtId="179" fontId="8" fillId="35" borderId="11" xfId="0" applyNumberFormat="1" applyFont="1" applyFill="1" applyBorder="1" applyAlignment="1">
      <alignment horizontal="center" vertical="center" wrapText="1"/>
    </xf>
    <xf numFmtId="179" fontId="8" fillId="35" borderId="99" xfId="0" applyNumberFormat="1" applyFont="1" applyFill="1" applyBorder="1" applyAlignment="1">
      <alignment horizontal="center" vertical="center" wrapText="1"/>
    </xf>
    <xf numFmtId="0" fontId="8" fillId="33" borderId="156" xfId="0" applyFont="1" applyFill="1" applyBorder="1" applyAlignment="1">
      <alignment horizontal="center" vertical="center" wrapText="1"/>
    </xf>
    <xf numFmtId="0" fontId="8" fillId="33" borderId="99" xfId="0" applyFont="1" applyFill="1" applyBorder="1" applyAlignment="1">
      <alignment horizontal="center" vertical="center" wrapText="1"/>
    </xf>
    <xf numFmtId="3" fontId="10" fillId="35" borderId="72" xfId="0" applyNumberFormat="1" applyFont="1" applyFill="1" applyBorder="1" applyAlignment="1">
      <alignment horizontal="right" vertical="center"/>
    </xf>
    <xf numFmtId="3" fontId="10" fillId="35" borderId="123" xfId="0" applyNumberFormat="1" applyFont="1" applyFill="1" applyBorder="1" applyAlignment="1">
      <alignment horizontal="right" vertical="center"/>
    </xf>
    <xf numFmtId="3" fontId="10" fillId="35" borderId="19" xfId="0" applyNumberFormat="1" applyFont="1" applyFill="1" applyBorder="1" applyAlignment="1">
      <alignment horizontal="right" vertical="center"/>
    </xf>
    <xf numFmtId="0" fontId="9" fillId="35" borderId="150" xfId="0" applyFont="1" applyFill="1" applyBorder="1" applyAlignment="1">
      <alignment horizontal="center" vertical="center" wrapText="1"/>
    </xf>
    <xf numFmtId="3" fontId="10" fillId="35" borderId="157" xfId="0" applyNumberFormat="1" applyFont="1" applyFill="1" applyBorder="1" applyAlignment="1">
      <alignment horizontal="right" vertical="center"/>
    </xf>
    <xf numFmtId="3" fontId="10" fillId="35" borderId="70" xfId="0" applyNumberFormat="1" applyFont="1" applyFill="1" applyBorder="1" applyAlignment="1">
      <alignment horizontal="right" vertical="center"/>
    </xf>
    <xf numFmtId="3" fontId="10" fillId="35" borderId="96" xfId="0" applyNumberFormat="1" applyFont="1" applyFill="1" applyBorder="1" applyAlignment="1">
      <alignment horizontal="right" vertical="center"/>
    </xf>
    <xf numFmtId="3" fontId="10" fillId="35" borderId="109" xfId="0" applyNumberFormat="1" applyFont="1" applyFill="1" applyBorder="1" applyAlignment="1">
      <alignment horizontal="right" vertical="center"/>
    </xf>
    <xf numFmtId="38" fontId="10" fillId="35" borderId="114" xfId="49" applyFont="1" applyFill="1" applyBorder="1" applyAlignment="1">
      <alignment horizontal="right" vertical="center" wrapText="1"/>
    </xf>
    <xf numFmtId="38" fontId="10" fillId="35" borderId="72" xfId="49" applyFont="1" applyFill="1" applyBorder="1" applyAlignment="1">
      <alignment horizontal="right" vertical="center" wrapText="1"/>
    </xf>
    <xf numFmtId="38" fontId="10" fillId="35" borderId="123" xfId="49" applyFont="1" applyFill="1" applyBorder="1" applyAlignment="1">
      <alignment horizontal="right" vertical="center" wrapText="1"/>
    </xf>
    <xf numFmtId="38" fontId="10" fillId="35" borderId="19" xfId="49" applyFont="1" applyFill="1" applyBorder="1" applyAlignment="1">
      <alignment horizontal="right" vertical="center" wrapText="1"/>
    </xf>
    <xf numFmtId="38" fontId="10" fillId="35" borderId="60" xfId="49" applyFont="1" applyFill="1" applyBorder="1" applyAlignment="1">
      <alignment horizontal="right" vertical="center" wrapText="1"/>
    </xf>
    <xf numFmtId="38" fontId="10" fillId="35" borderId="65" xfId="49" applyFont="1" applyFill="1" applyBorder="1" applyAlignment="1">
      <alignment horizontal="right" vertical="center" wrapText="1"/>
    </xf>
    <xf numFmtId="38" fontId="10" fillId="35" borderId="64" xfId="49" applyFont="1" applyFill="1" applyBorder="1" applyAlignment="1">
      <alignment horizontal="right" vertical="center" wrapText="1"/>
    </xf>
    <xf numFmtId="187" fontId="10" fillId="35" borderId="114" xfId="0" applyNumberFormat="1" applyFont="1" applyFill="1" applyBorder="1" applyAlignment="1">
      <alignment horizontal="right" vertical="center" wrapText="1"/>
    </xf>
    <xf numFmtId="187" fontId="10" fillId="35" borderId="97" xfId="0" applyNumberFormat="1" applyFont="1" applyFill="1" applyBorder="1" applyAlignment="1">
      <alignment horizontal="right" vertical="center" wrapText="1"/>
    </xf>
    <xf numFmtId="0" fontId="13" fillId="0" borderId="70" xfId="0" applyFont="1" applyBorder="1" applyAlignment="1">
      <alignment horizontal="left" vertical="center" wrapText="1"/>
    </xf>
    <xf numFmtId="0" fontId="13" fillId="0" borderId="96" xfId="0" applyFont="1" applyBorder="1" applyAlignment="1">
      <alignment horizontal="left" vertical="center" wrapText="1"/>
    </xf>
    <xf numFmtId="3" fontId="10" fillId="35" borderId="40" xfId="0" applyNumberFormat="1" applyFont="1" applyFill="1" applyBorder="1" applyAlignment="1">
      <alignment horizontal="right" vertical="center"/>
    </xf>
    <xf numFmtId="3" fontId="10" fillId="35" borderId="70" xfId="0" applyNumberFormat="1" applyFont="1" applyFill="1" applyBorder="1" applyAlignment="1">
      <alignment horizontal="right" vertical="center" wrapText="1"/>
    </xf>
    <xf numFmtId="3" fontId="10" fillId="35" borderId="96" xfId="0" applyNumberFormat="1" applyFont="1" applyFill="1" applyBorder="1" applyAlignment="1">
      <alignment horizontal="right" vertical="center" wrapText="1"/>
    </xf>
    <xf numFmtId="181" fontId="10" fillId="35" borderId="109" xfId="0" applyNumberFormat="1" applyFont="1" applyFill="1" applyBorder="1" applyAlignment="1">
      <alignment horizontal="right" vertical="center" wrapText="1"/>
    </xf>
    <xf numFmtId="181" fontId="10" fillId="35" borderId="96" xfId="0" applyNumberFormat="1"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47"/>
  <sheetViews>
    <sheetView tabSelected="1" view="pageBreakPreview" zoomScale="50" zoomScaleNormal="90" zoomScaleSheetLayoutView="50" zoomScalePageLayoutView="0" workbookViewId="0" topLeftCell="A1">
      <pane xSplit="1" topLeftCell="B1" activePane="topRight" state="frozen"/>
      <selection pane="topLeft" activeCell="A10" sqref="A10"/>
      <selection pane="topRight" activeCell="AB9" sqref="AB9"/>
    </sheetView>
  </sheetViews>
  <sheetFormatPr defaultColWidth="9.00390625" defaultRowHeight="13.5"/>
  <cols>
    <col min="1" max="1" width="84.625" style="9" customWidth="1"/>
    <col min="2" max="3" width="13.375" style="9" customWidth="1"/>
    <col min="4" max="8" width="14.00390625" style="9" customWidth="1"/>
    <col min="9" max="10" width="14.00390625" style="6" customWidth="1"/>
    <col min="11" max="12" width="14.00390625" style="9" customWidth="1"/>
    <col min="13" max="15" width="14.00390625" style="6" customWidth="1"/>
    <col min="16" max="17" width="14.00390625" style="9" customWidth="1"/>
    <col min="18" max="16384" width="9.00390625" style="2" customWidth="1"/>
  </cols>
  <sheetData>
    <row r="1" spans="1:17" ht="65.25" customHeight="1">
      <c r="A1" s="594" t="s">
        <v>120</v>
      </c>
      <c r="B1" s="4"/>
      <c r="C1" s="4"/>
      <c r="D1" s="4"/>
      <c r="E1" s="4"/>
      <c r="F1" s="4"/>
      <c r="G1" s="4"/>
      <c r="H1" s="4"/>
      <c r="I1" s="5"/>
      <c r="J1" s="5"/>
      <c r="K1" s="4"/>
      <c r="L1" s="4"/>
      <c r="M1" s="5"/>
      <c r="P1" s="684" t="s">
        <v>127</v>
      </c>
      <c r="Q1" s="685"/>
    </row>
    <row r="2" spans="1:17" ht="19.5" thickBot="1">
      <c r="A2" s="7"/>
      <c r="B2" s="7"/>
      <c r="C2" s="7"/>
      <c r="D2" s="7"/>
      <c r="E2" s="7"/>
      <c r="F2" s="7"/>
      <c r="G2" s="7"/>
      <c r="H2" s="7"/>
      <c r="I2" s="8"/>
      <c r="J2" s="8"/>
      <c r="K2" s="7"/>
      <c r="L2" s="7"/>
      <c r="M2" s="8"/>
      <c r="P2" s="686"/>
      <c r="Q2" s="687"/>
    </row>
    <row r="3" spans="1:17" ht="24">
      <c r="A3" s="595" t="s">
        <v>139</v>
      </c>
      <c r="B3" s="134"/>
      <c r="C3" s="7"/>
      <c r="D3" s="7"/>
      <c r="E3" s="7"/>
      <c r="F3" s="7"/>
      <c r="G3" s="7"/>
      <c r="H3" s="7"/>
      <c r="I3" s="8"/>
      <c r="J3" s="8"/>
      <c r="K3" s="7"/>
      <c r="L3" s="7"/>
      <c r="M3" s="8"/>
      <c r="N3" s="8"/>
      <c r="O3" s="8"/>
      <c r="P3" s="7"/>
      <c r="Q3" s="7"/>
    </row>
    <row r="4" spans="1:17" s="1" customFormat="1" ht="24">
      <c r="A4" s="596" t="s">
        <v>23</v>
      </c>
      <c r="B4" s="9"/>
      <c r="C4" s="9"/>
      <c r="D4" s="9"/>
      <c r="E4" s="9"/>
      <c r="F4" s="9"/>
      <c r="G4" s="9"/>
      <c r="H4" s="9"/>
      <c r="I4" s="6"/>
      <c r="J4" s="6"/>
      <c r="K4" s="9"/>
      <c r="L4" s="9"/>
      <c r="M4" s="6"/>
      <c r="N4" s="6"/>
      <c r="O4" s="6"/>
      <c r="P4" s="9"/>
      <c r="Q4" s="9"/>
    </row>
    <row r="5" spans="1:17" s="1" customFormat="1" ht="19.5" thickBot="1">
      <c r="A5" s="135"/>
      <c r="B5" s="9"/>
      <c r="C5" s="9"/>
      <c r="D5" s="617" t="s">
        <v>121</v>
      </c>
      <c r="E5" s="617"/>
      <c r="F5" s="617"/>
      <c r="G5" s="617" t="s">
        <v>122</v>
      </c>
      <c r="H5" s="617"/>
      <c r="I5" s="617"/>
      <c r="J5" s="617" t="s">
        <v>123</v>
      </c>
      <c r="K5" s="617"/>
      <c r="L5" s="617"/>
      <c r="M5" s="617" t="s">
        <v>124</v>
      </c>
      <c r="N5" s="617"/>
      <c r="O5" s="617"/>
      <c r="P5" s="617"/>
      <c r="Q5" s="9"/>
    </row>
    <row r="6" spans="1:17" ht="42.75" customHeight="1" thickBot="1">
      <c r="A6" s="632" t="s">
        <v>0</v>
      </c>
      <c r="B6" s="633"/>
      <c r="C6" s="153" t="s">
        <v>21</v>
      </c>
      <c r="D6" s="154" t="s">
        <v>19</v>
      </c>
      <c r="E6" s="155" t="s">
        <v>20</v>
      </c>
      <c r="F6" s="156" t="s">
        <v>48</v>
      </c>
      <c r="G6" s="157" t="s">
        <v>49</v>
      </c>
      <c r="H6" s="158" t="s">
        <v>50</v>
      </c>
      <c r="I6" s="159" t="s">
        <v>51</v>
      </c>
      <c r="J6" s="160" t="s">
        <v>53</v>
      </c>
      <c r="K6" s="159" t="s">
        <v>72</v>
      </c>
      <c r="L6" s="161" t="s">
        <v>73</v>
      </c>
      <c r="M6" s="162" t="s">
        <v>84</v>
      </c>
      <c r="N6" s="163" t="s">
        <v>117</v>
      </c>
      <c r="O6" s="164" t="s">
        <v>54</v>
      </c>
      <c r="P6" s="157" t="s">
        <v>85</v>
      </c>
      <c r="Q6" s="165" t="s">
        <v>130</v>
      </c>
    </row>
    <row r="7" spans="1:17" ht="26.25" customHeight="1">
      <c r="A7" s="626" t="s">
        <v>47</v>
      </c>
      <c r="B7" s="627"/>
      <c r="C7" s="183"/>
      <c r="D7" s="184"/>
      <c r="E7" s="185"/>
      <c r="F7" s="186"/>
      <c r="G7" s="187"/>
      <c r="H7" s="188"/>
      <c r="I7" s="183"/>
      <c r="J7" s="189"/>
      <c r="K7" s="183"/>
      <c r="L7" s="186"/>
      <c r="M7" s="184"/>
      <c r="N7" s="190"/>
      <c r="O7" s="191"/>
      <c r="P7" s="305" t="s">
        <v>114</v>
      </c>
      <c r="Q7" s="192"/>
    </row>
    <row r="8" spans="1:17" ht="38.25" customHeight="1">
      <c r="A8" s="628"/>
      <c r="B8" s="629"/>
      <c r="C8" s="259"/>
      <c r="D8" s="260">
        <v>40</v>
      </c>
      <c r="E8" s="261">
        <v>51</v>
      </c>
      <c r="F8" s="262">
        <v>54</v>
      </c>
      <c r="G8" s="263">
        <v>50</v>
      </c>
      <c r="H8" s="264">
        <v>49</v>
      </c>
      <c r="I8" s="265">
        <v>92</v>
      </c>
      <c r="J8" s="266">
        <v>63</v>
      </c>
      <c r="K8" s="267">
        <v>30</v>
      </c>
      <c r="L8" s="268">
        <v>13</v>
      </c>
      <c r="M8" s="269">
        <v>8</v>
      </c>
      <c r="N8" s="270">
        <v>8</v>
      </c>
      <c r="O8" s="271">
        <f>SUM(D8:N8)</f>
        <v>458</v>
      </c>
      <c r="P8" s="272">
        <v>611</v>
      </c>
      <c r="Q8" s="273">
        <f>O8/P8</f>
        <v>0.7495908346972177</v>
      </c>
    </row>
    <row r="9" spans="1:17" ht="65.25" customHeight="1">
      <c r="A9" s="624" t="s">
        <v>22</v>
      </c>
      <c r="B9" s="625"/>
      <c r="C9" s="274">
        <v>1620</v>
      </c>
      <c r="D9" s="275">
        <v>1658</v>
      </c>
      <c r="E9" s="276">
        <v>1645</v>
      </c>
      <c r="F9" s="277">
        <v>1640</v>
      </c>
      <c r="G9" s="278">
        <v>1587</v>
      </c>
      <c r="H9" s="279">
        <v>1575</v>
      </c>
      <c r="I9" s="280">
        <v>1507</v>
      </c>
      <c r="J9" s="281">
        <v>1419</v>
      </c>
      <c r="K9" s="282">
        <v>1395</v>
      </c>
      <c r="L9" s="277">
        <v>1367</v>
      </c>
      <c r="M9" s="275">
        <v>1332</v>
      </c>
      <c r="N9" s="689">
        <v>1320</v>
      </c>
      <c r="O9" s="690"/>
      <c r="P9" s="283">
        <v>1316</v>
      </c>
      <c r="Q9" s="284">
        <f>N9/P9</f>
        <v>1.0030395136778116</v>
      </c>
    </row>
    <row r="10" spans="1:17" ht="65.25" customHeight="1">
      <c r="A10" s="624" t="s">
        <v>57</v>
      </c>
      <c r="B10" s="625"/>
      <c r="C10" s="285"/>
      <c r="D10" s="286">
        <f aca="true" t="shared" si="0" ref="D10:K10">+$C$9-D9</f>
        <v>-38</v>
      </c>
      <c r="E10" s="287">
        <f t="shared" si="0"/>
        <v>-25</v>
      </c>
      <c r="F10" s="288">
        <f t="shared" si="0"/>
        <v>-20</v>
      </c>
      <c r="G10" s="289">
        <f t="shared" si="0"/>
        <v>33</v>
      </c>
      <c r="H10" s="290">
        <v>45</v>
      </c>
      <c r="I10" s="291">
        <f t="shared" si="0"/>
        <v>113</v>
      </c>
      <c r="J10" s="292">
        <f>+$C$9-J9</f>
        <v>201</v>
      </c>
      <c r="K10" s="293">
        <f t="shared" si="0"/>
        <v>225</v>
      </c>
      <c r="L10" s="288">
        <v>253</v>
      </c>
      <c r="M10" s="294">
        <f>+$C$9-M9</f>
        <v>288</v>
      </c>
      <c r="N10" s="691">
        <f>C9-N9</f>
        <v>300</v>
      </c>
      <c r="O10" s="692"/>
      <c r="P10" s="295">
        <v>304</v>
      </c>
      <c r="Q10" s="296">
        <f>N10/P10</f>
        <v>0.9868421052631579</v>
      </c>
    </row>
    <row r="11" spans="3:17" ht="23.25" customHeight="1">
      <c r="C11" s="297"/>
      <c r="D11" s="297"/>
      <c r="E11" s="297"/>
      <c r="F11" s="297"/>
      <c r="G11" s="297"/>
      <c r="H11" s="298"/>
      <c r="I11" s="299"/>
      <c r="J11" s="299"/>
      <c r="K11" s="297"/>
      <c r="L11" s="297"/>
      <c r="M11" s="300"/>
      <c r="N11" s="299"/>
      <c r="O11" s="299"/>
      <c r="P11" s="297"/>
      <c r="Q11" s="297"/>
    </row>
    <row r="12" spans="1:17" s="1" customFormat="1" ht="35.25" customHeight="1" thickBot="1">
      <c r="A12" s="596" t="s">
        <v>66</v>
      </c>
      <c r="B12" s="9"/>
      <c r="C12" s="297"/>
      <c r="D12" s="297"/>
      <c r="E12" s="297"/>
      <c r="F12" s="297"/>
      <c r="G12" s="297"/>
      <c r="H12" s="301"/>
      <c r="I12" s="299"/>
      <c r="J12" s="299"/>
      <c r="K12" s="297"/>
      <c r="L12" s="297"/>
      <c r="M12" s="299"/>
      <c r="N12" s="299"/>
      <c r="O12" s="299"/>
      <c r="P12" s="297"/>
      <c r="Q12" s="297"/>
    </row>
    <row r="13" spans="1:17" ht="42.75" customHeight="1" thickBot="1">
      <c r="A13" s="632" t="s">
        <v>0</v>
      </c>
      <c r="B13" s="633"/>
      <c r="C13" s="231"/>
      <c r="D13" s="169" t="s">
        <v>19</v>
      </c>
      <c r="E13" s="170" t="s">
        <v>20</v>
      </c>
      <c r="F13" s="166" t="s">
        <v>48</v>
      </c>
      <c r="G13" s="167" t="s">
        <v>49</v>
      </c>
      <c r="H13" s="171" t="s">
        <v>50</v>
      </c>
      <c r="I13" s="171" t="s">
        <v>51</v>
      </c>
      <c r="J13" s="172" t="s">
        <v>53</v>
      </c>
      <c r="K13" s="171" t="s">
        <v>72</v>
      </c>
      <c r="L13" s="166" t="s">
        <v>73</v>
      </c>
      <c r="M13" s="168" t="str">
        <f>M6</f>
        <v>27年度末</v>
      </c>
      <c r="N13" s="620" t="s">
        <v>117</v>
      </c>
      <c r="O13" s="635"/>
      <c r="P13" s="167" t="str">
        <f>P6</f>
        <v>29年度
〈計画値〉</v>
      </c>
      <c r="Q13" s="165" t="str">
        <f>Q6</f>
        <v>進捗率
H28/H29</v>
      </c>
    </row>
    <row r="14" spans="1:17" ht="65.25" customHeight="1">
      <c r="A14" s="630" t="s">
        <v>88</v>
      </c>
      <c r="B14" s="630"/>
      <c r="C14" s="302"/>
      <c r="D14" s="224"/>
      <c r="E14" s="225"/>
      <c r="F14" s="226"/>
      <c r="G14" s="227"/>
      <c r="H14" s="225"/>
      <c r="I14" s="228"/>
      <c r="J14" s="229"/>
      <c r="K14" s="230">
        <v>0.608</v>
      </c>
      <c r="L14" s="200">
        <v>0.63</v>
      </c>
      <c r="M14" s="256" t="s">
        <v>89</v>
      </c>
      <c r="N14" s="693" t="s">
        <v>89</v>
      </c>
      <c r="O14" s="694"/>
      <c r="P14" s="210">
        <v>0.64</v>
      </c>
      <c r="Q14" s="239" t="s">
        <v>132</v>
      </c>
    </row>
    <row r="15" spans="1:17" ht="65.25" customHeight="1">
      <c r="A15" s="688" t="s">
        <v>90</v>
      </c>
      <c r="B15" s="688"/>
      <c r="C15" s="303"/>
      <c r="D15" s="193"/>
      <c r="E15" s="194"/>
      <c r="F15" s="195"/>
      <c r="G15" s="196"/>
      <c r="H15" s="194"/>
      <c r="I15" s="197"/>
      <c r="J15" s="198"/>
      <c r="K15" s="199">
        <v>0.851</v>
      </c>
      <c r="L15" s="201">
        <v>0.859</v>
      </c>
      <c r="M15" s="257" t="s">
        <v>89</v>
      </c>
      <c r="N15" s="636" t="s">
        <v>89</v>
      </c>
      <c r="O15" s="637"/>
      <c r="P15" s="211">
        <v>0.91</v>
      </c>
      <c r="Q15" s="240" t="s">
        <v>68</v>
      </c>
    </row>
    <row r="16" spans="1:17" ht="65.25" customHeight="1">
      <c r="A16" s="631" t="s">
        <v>113</v>
      </c>
      <c r="B16" s="631"/>
      <c r="C16" s="304"/>
      <c r="D16" s="202"/>
      <c r="E16" s="203"/>
      <c r="F16" s="204"/>
      <c r="G16" s="205"/>
      <c r="H16" s="203"/>
      <c r="I16" s="206"/>
      <c r="J16" s="207">
        <v>2209</v>
      </c>
      <c r="K16" s="208">
        <v>2066</v>
      </c>
      <c r="L16" s="209">
        <v>2012</v>
      </c>
      <c r="M16" s="258">
        <v>1974</v>
      </c>
      <c r="N16" s="636" t="s">
        <v>89</v>
      </c>
      <c r="O16" s="637"/>
      <c r="P16" s="212">
        <v>1811</v>
      </c>
      <c r="Q16" s="241" t="s">
        <v>132</v>
      </c>
    </row>
    <row r="17" spans="1:17" ht="42.75" customHeight="1">
      <c r="A17" s="634" t="s">
        <v>116</v>
      </c>
      <c r="B17" s="634"/>
      <c r="C17" s="634"/>
      <c r="D17" s="634"/>
      <c r="E17" s="634"/>
      <c r="F17" s="634"/>
      <c r="G17" s="634"/>
      <c r="H17" s="634"/>
      <c r="I17" s="634"/>
      <c r="J17" s="634"/>
      <c r="K17" s="634"/>
      <c r="L17" s="634"/>
      <c r="M17" s="634"/>
      <c r="N17" s="19"/>
      <c r="O17" s="19"/>
      <c r="P17" s="20"/>
      <c r="Q17" s="21"/>
    </row>
    <row r="18" ht="23.25" customHeight="1"/>
    <row r="19" spans="1:17" s="1" customFormat="1" ht="35.25" customHeight="1" thickBot="1">
      <c r="A19" s="596" t="s">
        <v>128</v>
      </c>
      <c r="B19" s="9"/>
      <c r="C19" s="9"/>
      <c r="D19" s="9"/>
      <c r="E19" s="9"/>
      <c r="F19" s="9"/>
      <c r="G19" s="9"/>
      <c r="H19" s="16"/>
      <c r="I19" s="6"/>
      <c r="J19" s="6"/>
      <c r="K19" s="9"/>
      <c r="L19" s="9"/>
      <c r="M19" s="6"/>
      <c r="N19" s="6"/>
      <c r="O19" s="6"/>
      <c r="P19" s="9"/>
      <c r="Q19" s="9"/>
    </row>
    <row r="20" spans="1:17" ht="42.75" customHeight="1" thickBot="1">
      <c r="A20" s="632" t="s">
        <v>0</v>
      </c>
      <c r="B20" s="633"/>
      <c r="C20" s="231"/>
      <c r="D20" s="169" t="s">
        <v>19</v>
      </c>
      <c r="E20" s="170" t="s">
        <v>20</v>
      </c>
      <c r="F20" s="166" t="s">
        <v>48</v>
      </c>
      <c r="G20" s="167" t="s">
        <v>49</v>
      </c>
      <c r="H20" s="171" t="s">
        <v>50</v>
      </c>
      <c r="I20" s="171" t="s">
        <v>51</v>
      </c>
      <c r="J20" s="172" t="s">
        <v>53</v>
      </c>
      <c r="K20" s="173" t="s">
        <v>72</v>
      </c>
      <c r="L20" s="166" t="s">
        <v>73</v>
      </c>
      <c r="M20" s="168" t="str">
        <f>M13</f>
        <v>27年度末</v>
      </c>
      <c r="N20" s="620" t="s">
        <v>117</v>
      </c>
      <c r="O20" s="635"/>
      <c r="P20" s="167" t="str">
        <f>P13</f>
        <v>29年度
〈計画値〉</v>
      </c>
      <c r="Q20" s="165" t="s">
        <v>134</v>
      </c>
    </row>
    <row r="21" spans="1:17" ht="65.25" customHeight="1">
      <c r="A21" s="630" t="s">
        <v>133</v>
      </c>
      <c r="B21" s="630"/>
      <c r="C21" s="223"/>
      <c r="D21" s="232"/>
      <c r="E21" s="233"/>
      <c r="F21" s="234"/>
      <c r="G21" s="235"/>
      <c r="H21" s="233"/>
      <c r="I21" s="236"/>
      <c r="J21" s="237"/>
      <c r="K21" s="238"/>
      <c r="L21" s="18"/>
      <c r="M21" s="613">
        <v>0.01</v>
      </c>
      <c r="N21" s="712">
        <v>0</v>
      </c>
      <c r="O21" s="713"/>
      <c r="P21" s="613">
        <v>4</v>
      </c>
      <c r="Q21" s="614">
        <v>0</v>
      </c>
    </row>
    <row r="22" spans="1:17" s="3" customFormat="1" ht="23.25" customHeight="1">
      <c r="A22" s="19"/>
      <c r="B22" s="19"/>
      <c r="C22" s="22"/>
      <c r="D22" s="23"/>
      <c r="E22" s="24"/>
      <c r="F22" s="24"/>
      <c r="G22" s="24"/>
      <c r="H22" s="24"/>
      <c r="I22" s="25"/>
      <c r="J22" s="25"/>
      <c r="K22" s="26"/>
      <c r="L22" s="26"/>
      <c r="M22" s="27"/>
      <c r="N22" s="27"/>
      <c r="O22" s="27"/>
      <c r="P22" s="28"/>
      <c r="Q22" s="29"/>
    </row>
    <row r="23" spans="1:17" s="1" customFormat="1" ht="33.75" customHeight="1" thickBot="1">
      <c r="A23" s="596" t="s">
        <v>137</v>
      </c>
      <c r="B23" s="9"/>
      <c r="C23" s="9"/>
      <c r="D23" s="9"/>
      <c r="E23" s="9"/>
      <c r="F23" s="9"/>
      <c r="G23" s="9"/>
      <c r="H23" s="9"/>
      <c r="I23" s="6"/>
      <c r="J23" s="6"/>
      <c r="K23" s="9"/>
      <c r="L23" s="9"/>
      <c r="M23" s="6"/>
      <c r="N23" s="6"/>
      <c r="O23" s="6"/>
      <c r="P23" s="9"/>
      <c r="Q23" s="9"/>
    </row>
    <row r="24" spans="1:17" ht="42.75" customHeight="1" thickBot="1">
      <c r="A24" s="632" t="s">
        <v>0</v>
      </c>
      <c r="B24" s="633"/>
      <c r="C24" s="10"/>
      <c r="D24" s="169" t="s">
        <v>19</v>
      </c>
      <c r="E24" s="170" t="s">
        <v>20</v>
      </c>
      <c r="F24" s="166" t="s">
        <v>48</v>
      </c>
      <c r="G24" s="167" t="s">
        <v>49</v>
      </c>
      <c r="H24" s="153" t="s">
        <v>50</v>
      </c>
      <c r="I24" s="171" t="s">
        <v>51</v>
      </c>
      <c r="J24" s="172" t="s">
        <v>53</v>
      </c>
      <c r="K24" s="173" t="s">
        <v>72</v>
      </c>
      <c r="L24" s="174" t="s">
        <v>73</v>
      </c>
      <c r="M24" s="175" t="str">
        <f>M6</f>
        <v>27年度末</v>
      </c>
      <c r="N24" s="620" t="s">
        <v>117</v>
      </c>
      <c r="O24" s="635"/>
      <c r="P24" s="167" t="str">
        <f>P6</f>
        <v>29年度
〈計画値〉</v>
      </c>
      <c r="Q24" s="165" t="str">
        <f>Q6</f>
        <v>進捗率
H28/H29</v>
      </c>
    </row>
    <row r="25" spans="1:17" ht="65.25" customHeight="1">
      <c r="A25" s="626" t="s">
        <v>5</v>
      </c>
      <c r="B25" s="627"/>
      <c r="C25" s="30"/>
      <c r="D25" s="260">
        <v>27</v>
      </c>
      <c r="E25" s="261">
        <v>34</v>
      </c>
      <c r="F25" s="262">
        <v>39</v>
      </c>
      <c r="G25" s="306">
        <v>48</v>
      </c>
      <c r="H25" s="264">
        <v>74</v>
      </c>
      <c r="I25" s="307">
        <v>97</v>
      </c>
      <c r="J25" s="308">
        <v>97</v>
      </c>
      <c r="K25" s="261">
        <v>97</v>
      </c>
      <c r="L25" s="309">
        <v>94</v>
      </c>
      <c r="M25" s="310">
        <v>93</v>
      </c>
      <c r="N25" s="640">
        <v>125</v>
      </c>
      <c r="O25" s="641"/>
      <c r="P25" s="311">
        <v>199</v>
      </c>
      <c r="Q25" s="273">
        <f>IF(ISERROR(N25/P25),"",N25/P25)</f>
        <v>0.628140703517588</v>
      </c>
    </row>
    <row r="26" spans="1:17" ht="65.25" customHeight="1">
      <c r="A26" s="638" t="s">
        <v>79</v>
      </c>
      <c r="B26" s="639"/>
      <c r="C26" s="252"/>
      <c r="D26" s="312">
        <v>24</v>
      </c>
      <c r="E26" s="313">
        <v>90</v>
      </c>
      <c r="F26" s="314">
        <v>101</v>
      </c>
      <c r="G26" s="315">
        <v>115</v>
      </c>
      <c r="H26" s="316">
        <v>111</v>
      </c>
      <c r="I26" s="316">
        <v>139</v>
      </c>
      <c r="J26" s="317">
        <v>163</v>
      </c>
      <c r="K26" s="318">
        <v>197</v>
      </c>
      <c r="L26" s="319">
        <v>204</v>
      </c>
      <c r="M26" s="320">
        <v>167</v>
      </c>
      <c r="N26" s="642">
        <v>193</v>
      </c>
      <c r="O26" s="643"/>
      <c r="P26" s="321">
        <v>324</v>
      </c>
      <c r="Q26" s="322">
        <f>IF(ISERROR(N26/P26),"",N26/P26)</f>
        <v>0.595679012345679</v>
      </c>
    </row>
    <row r="27" spans="1:17" ht="65.25" customHeight="1">
      <c r="A27" s="714" t="s">
        <v>138</v>
      </c>
      <c r="B27" s="715"/>
      <c r="C27" s="32"/>
      <c r="D27" s="312"/>
      <c r="E27" s="313"/>
      <c r="F27" s="314"/>
      <c r="G27" s="315"/>
      <c r="H27" s="316"/>
      <c r="I27" s="316"/>
      <c r="J27" s="317"/>
      <c r="K27" s="318"/>
      <c r="L27" s="319"/>
      <c r="M27" s="323">
        <v>0.281</v>
      </c>
      <c r="N27" s="615">
        <v>0.156</v>
      </c>
      <c r="O27" s="616"/>
      <c r="P27" s="322">
        <v>0.5</v>
      </c>
      <c r="Q27" s="322">
        <f>IF(ISERROR(N27/P27),"",N27/P27)</f>
        <v>0.312</v>
      </c>
    </row>
    <row r="28" spans="1:17" ht="21" customHeight="1" thickBot="1">
      <c r="A28" s="242"/>
      <c r="B28" s="251"/>
      <c r="C28" s="253"/>
      <c r="D28" s="248"/>
      <c r="E28" s="243"/>
      <c r="F28" s="250"/>
      <c r="G28" s="250"/>
      <c r="H28" s="243"/>
      <c r="I28" s="250"/>
      <c r="J28" s="249"/>
      <c r="K28" s="248"/>
      <c r="L28" s="248"/>
      <c r="M28" s="247"/>
      <c r="N28" s="244"/>
      <c r="O28" s="246"/>
      <c r="P28" s="245"/>
      <c r="Q28" s="245"/>
    </row>
    <row r="29" spans="1:17" ht="42.75" customHeight="1" thickBot="1">
      <c r="A29" s="632" t="s">
        <v>0</v>
      </c>
      <c r="B29" s="633"/>
      <c r="C29" s="10"/>
      <c r="D29" s="169" t="s">
        <v>19</v>
      </c>
      <c r="E29" s="170" t="s">
        <v>20</v>
      </c>
      <c r="F29" s="166" t="s">
        <v>48</v>
      </c>
      <c r="G29" s="167" t="s">
        <v>49</v>
      </c>
      <c r="H29" s="153" t="s">
        <v>50</v>
      </c>
      <c r="I29" s="171" t="s">
        <v>51</v>
      </c>
      <c r="J29" s="172" t="s">
        <v>53</v>
      </c>
      <c r="K29" s="173" t="s">
        <v>72</v>
      </c>
      <c r="L29" s="174" t="s">
        <v>73</v>
      </c>
      <c r="M29" s="175" t="s">
        <v>135</v>
      </c>
      <c r="N29" s="620" t="s">
        <v>117</v>
      </c>
      <c r="O29" s="635"/>
      <c r="P29" s="167" t="s">
        <v>136</v>
      </c>
      <c r="Q29" s="165" t="s">
        <v>131</v>
      </c>
    </row>
    <row r="30" spans="1:17" ht="65.25" customHeight="1">
      <c r="A30" s="624" t="s">
        <v>75</v>
      </c>
      <c r="B30" s="625"/>
      <c r="C30" s="31"/>
      <c r="D30" s="324"/>
      <c r="E30" s="325"/>
      <c r="F30" s="326"/>
      <c r="G30" s="327"/>
      <c r="H30" s="325"/>
      <c r="I30" s="328"/>
      <c r="J30" s="324"/>
      <c r="K30" s="325"/>
      <c r="L30" s="329">
        <v>79</v>
      </c>
      <c r="M30" s="320">
        <v>81</v>
      </c>
      <c r="N30" s="642">
        <v>85</v>
      </c>
      <c r="O30" s="643"/>
      <c r="P30" s="321">
        <v>100</v>
      </c>
      <c r="Q30" s="330">
        <f>N30-P30</f>
        <v>-15</v>
      </c>
    </row>
    <row r="31" spans="1:17" ht="65.25" customHeight="1">
      <c r="A31" s="644" t="s">
        <v>6</v>
      </c>
      <c r="B31" s="645"/>
      <c r="C31" s="255"/>
      <c r="D31" s="331">
        <v>2</v>
      </c>
      <c r="E31" s="332">
        <v>5</v>
      </c>
      <c r="F31" s="333">
        <v>0</v>
      </c>
      <c r="G31" s="334">
        <v>1</v>
      </c>
      <c r="H31" s="335">
        <v>1</v>
      </c>
      <c r="I31" s="336">
        <v>3</v>
      </c>
      <c r="J31" s="337">
        <v>0</v>
      </c>
      <c r="K31" s="332">
        <v>0</v>
      </c>
      <c r="L31" s="338">
        <v>1</v>
      </c>
      <c r="M31" s="339">
        <v>1</v>
      </c>
      <c r="N31" s="646">
        <v>0</v>
      </c>
      <c r="O31" s="647"/>
      <c r="P31" s="340">
        <v>36</v>
      </c>
      <c r="Q31" s="341">
        <f>N31-P31</f>
        <v>-36</v>
      </c>
    </row>
    <row r="32" spans="1:17" ht="65.25" customHeight="1">
      <c r="A32" s="650" t="s">
        <v>18</v>
      </c>
      <c r="B32" s="651"/>
      <c r="C32" s="31"/>
      <c r="D32" s="342">
        <v>20</v>
      </c>
      <c r="E32" s="343">
        <v>35</v>
      </c>
      <c r="F32" s="344">
        <v>41</v>
      </c>
      <c r="G32" s="345">
        <v>49</v>
      </c>
      <c r="H32" s="346">
        <v>50</v>
      </c>
      <c r="I32" s="347">
        <v>49</v>
      </c>
      <c r="J32" s="348">
        <v>40</v>
      </c>
      <c r="K32" s="343">
        <v>30</v>
      </c>
      <c r="L32" s="349">
        <v>31</v>
      </c>
      <c r="M32" s="350">
        <v>25</v>
      </c>
      <c r="N32" s="652">
        <v>22</v>
      </c>
      <c r="O32" s="653"/>
      <c r="P32" s="351">
        <f>IF(ISERROR(L32/#REF!),"",L32/#REF!)</f>
      </c>
      <c r="Q32" s="352">
        <f>IF(ISERROR(M32/P32),"",M32/P32)</f>
      </c>
    </row>
    <row r="33" spans="1:17" ht="65.25" customHeight="1">
      <c r="A33" s="624" t="s">
        <v>86</v>
      </c>
      <c r="B33" s="625"/>
      <c r="C33" s="32"/>
      <c r="D33" s="353" t="s">
        <v>115</v>
      </c>
      <c r="E33" s="318">
        <v>28</v>
      </c>
      <c r="F33" s="354">
        <v>17</v>
      </c>
      <c r="G33" s="355">
        <v>24</v>
      </c>
      <c r="H33" s="356">
        <v>33</v>
      </c>
      <c r="I33" s="357">
        <v>41</v>
      </c>
      <c r="J33" s="317">
        <v>10</v>
      </c>
      <c r="K33" s="318">
        <v>16</v>
      </c>
      <c r="L33" s="319">
        <v>40</v>
      </c>
      <c r="M33" s="320">
        <v>34</v>
      </c>
      <c r="N33" s="642">
        <v>40</v>
      </c>
      <c r="O33" s="643"/>
      <c r="P33" s="321">
        <v>100</v>
      </c>
      <c r="Q33" s="330">
        <f>N33-P33</f>
        <v>-60</v>
      </c>
    </row>
    <row r="34" spans="1:17" ht="65.25" customHeight="1">
      <c r="A34" s="624" t="s">
        <v>7</v>
      </c>
      <c r="B34" s="625"/>
      <c r="C34" s="31"/>
      <c r="D34" s="312">
        <v>14</v>
      </c>
      <c r="E34" s="318">
        <v>19</v>
      </c>
      <c r="F34" s="354">
        <v>13</v>
      </c>
      <c r="G34" s="355">
        <v>12</v>
      </c>
      <c r="H34" s="356">
        <v>28</v>
      </c>
      <c r="I34" s="357">
        <v>21</v>
      </c>
      <c r="J34" s="317">
        <v>17</v>
      </c>
      <c r="K34" s="318">
        <v>33</v>
      </c>
      <c r="L34" s="319">
        <v>28</v>
      </c>
      <c r="M34" s="320">
        <v>25</v>
      </c>
      <c r="N34" s="642">
        <v>28</v>
      </c>
      <c r="O34" s="643"/>
      <c r="P34" s="321">
        <v>100</v>
      </c>
      <c r="Q34" s="330">
        <f>N34-P34</f>
        <v>-72</v>
      </c>
    </row>
    <row r="35" spans="1:17" ht="65.25" customHeight="1">
      <c r="A35" s="644" t="s">
        <v>8</v>
      </c>
      <c r="B35" s="645"/>
      <c r="C35" s="255"/>
      <c r="D35" s="331">
        <v>26</v>
      </c>
      <c r="E35" s="332">
        <v>28</v>
      </c>
      <c r="F35" s="333">
        <v>18</v>
      </c>
      <c r="G35" s="334">
        <v>36</v>
      </c>
      <c r="H35" s="335">
        <v>50</v>
      </c>
      <c r="I35" s="336">
        <v>76</v>
      </c>
      <c r="J35" s="337">
        <v>77</v>
      </c>
      <c r="K35" s="332">
        <v>61</v>
      </c>
      <c r="L35" s="338">
        <v>36</v>
      </c>
      <c r="M35" s="339">
        <v>57</v>
      </c>
      <c r="N35" s="657">
        <v>39</v>
      </c>
      <c r="O35" s="658"/>
      <c r="P35" s="358">
        <v>199</v>
      </c>
      <c r="Q35" s="341">
        <f>N35-P35</f>
        <v>-160</v>
      </c>
    </row>
    <row r="36" spans="1:17" ht="65.25" customHeight="1">
      <c r="A36" s="650" t="s">
        <v>17</v>
      </c>
      <c r="B36" s="651"/>
      <c r="C36" s="31"/>
      <c r="D36" s="342">
        <v>90</v>
      </c>
      <c r="E36" s="343">
        <v>95</v>
      </c>
      <c r="F36" s="344">
        <v>94</v>
      </c>
      <c r="G36" s="345">
        <v>122</v>
      </c>
      <c r="H36" s="346">
        <v>161</v>
      </c>
      <c r="I36" s="347">
        <v>173</v>
      </c>
      <c r="J36" s="348">
        <v>171</v>
      </c>
      <c r="K36" s="343">
        <v>153</v>
      </c>
      <c r="L36" s="349">
        <v>150</v>
      </c>
      <c r="M36" s="350">
        <v>201</v>
      </c>
      <c r="N36" s="659">
        <v>188</v>
      </c>
      <c r="O36" s="653"/>
      <c r="P36" s="359">
        <f>IF(ISERROR(L36/#REF!),"",L36/#REF!)</f>
      </c>
      <c r="Q36" s="352">
        <f>IF(ISERROR(M36/P36),"",M36/P36)</f>
      </c>
    </row>
    <row r="37" spans="1:17" ht="65.25" customHeight="1">
      <c r="A37" s="624" t="s">
        <v>9</v>
      </c>
      <c r="B37" s="625"/>
      <c r="C37" s="32"/>
      <c r="D37" s="312">
        <v>3</v>
      </c>
      <c r="E37" s="318">
        <v>3</v>
      </c>
      <c r="F37" s="354">
        <v>4</v>
      </c>
      <c r="G37" s="355">
        <v>4</v>
      </c>
      <c r="H37" s="360">
        <v>4</v>
      </c>
      <c r="I37" s="357">
        <v>4</v>
      </c>
      <c r="J37" s="361">
        <v>4</v>
      </c>
      <c r="K37" s="360">
        <v>4</v>
      </c>
      <c r="L37" s="354">
        <v>4</v>
      </c>
      <c r="M37" s="312">
        <v>4</v>
      </c>
      <c r="N37" s="674">
        <v>4</v>
      </c>
      <c r="O37" s="675"/>
      <c r="P37" s="321">
        <v>4</v>
      </c>
      <c r="Q37" s="330">
        <f>N37-P37</f>
        <v>0</v>
      </c>
    </row>
    <row r="38" spans="1:17" ht="17.25" customHeight="1">
      <c r="A38" s="35"/>
      <c r="B38" s="35"/>
      <c r="C38" s="254"/>
      <c r="E38" s="36"/>
      <c r="F38" s="36"/>
      <c r="G38" s="36"/>
      <c r="H38" s="36"/>
      <c r="I38" s="37"/>
      <c r="J38" s="37"/>
      <c r="K38" s="36"/>
      <c r="L38" s="36"/>
      <c r="M38" s="37"/>
      <c r="N38" s="38"/>
      <c r="O38" s="38"/>
      <c r="P38" s="39"/>
      <c r="Q38" s="39"/>
    </row>
    <row r="39" spans="1:15" ht="24">
      <c r="A39" s="600" t="s">
        <v>26</v>
      </c>
      <c r="B39" s="137"/>
      <c r="N39" s="40"/>
      <c r="O39" s="40"/>
    </row>
    <row r="40" spans="1:15" ht="24">
      <c r="A40" s="600" t="s">
        <v>27</v>
      </c>
      <c r="B40" s="137"/>
      <c r="I40" s="9"/>
      <c r="J40" s="9"/>
      <c r="M40" s="9"/>
      <c r="N40" s="9"/>
      <c r="O40" s="9"/>
    </row>
    <row r="41" spans="1:16" ht="19.5" thickBot="1">
      <c r="A41" s="137"/>
      <c r="B41" s="137"/>
      <c r="D41" s="617" t="s">
        <v>121</v>
      </c>
      <c r="E41" s="617"/>
      <c r="F41" s="617"/>
      <c r="G41" s="617" t="s">
        <v>122</v>
      </c>
      <c r="H41" s="617"/>
      <c r="I41" s="617"/>
      <c r="J41" s="617" t="s">
        <v>123</v>
      </c>
      <c r="K41" s="617"/>
      <c r="L41" s="617"/>
      <c r="M41" s="617" t="s">
        <v>124</v>
      </c>
      <c r="N41" s="617"/>
      <c r="O41" s="617"/>
      <c r="P41" s="617"/>
    </row>
    <row r="42" spans="1:17" ht="43.5" customHeight="1" thickBot="1">
      <c r="A42" s="85" t="s">
        <v>0</v>
      </c>
      <c r="B42" s="655" t="s">
        <v>28</v>
      </c>
      <c r="C42" s="656"/>
      <c r="D42" s="169" t="s">
        <v>19</v>
      </c>
      <c r="E42" s="170" t="s">
        <v>20</v>
      </c>
      <c r="F42" s="166" t="s">
        <v>48</v>
      </c>
      <c r="G42" s="167" t="s">
        <v>49</v>
      </c>
      <c r="H42" s="153" t="s">
        <v>50</v>
      </c>
      <c r="I42" s="171" t="s">
        <v>52</v>
      </c>
      <c r="J42" s="172" t="s">
        <v>55</v>
      </c>
      <c r="K42" s="173" t="s">
        <v>72</v>
      </c>
      <c r="L42" s="174" t="s">
        <v>73</v>
      </c>
      <c r="M42" s="168" t="s">
        <v>84</v>
      </c>
      <c r="N42" s="648" t="s">
        <v>125</v>
      </c>
      <c r="O42" s="649"/>
      <c r="P42" s="167" t="str">
        <f>P6</f>
        <v>29年度
〈計画値〉</v>
      </c>
      <c r="Q42" s="165" t="s">
        <v>131</v>
      </c>
    </row>
    <row r="43" spans="1:17" ht="61.5" customHeight="1">
      <c r="A43" s="660" t="s">
        <v>103</v>
      </c>
      <c r="B43" s="138" t="s">
        <v>29</v>
      </c>
      <c r="C43" s="41" t="s">
        <v>30</v>
      </c>
      <c r="D43" s="362">
        <v>390</v>
      </c>
      <c r="E43" s="363">
        <v>393</v>
      </c>
      <c r="F43" s="364">
        <v>368</v>
      </c>
      <c r="G43" s="365">
        <v>393</v>
      </c>
      <c r="H43" s="366">
        <v>479</v>
      </c>
      <c r="I43" s="367">
        <v>515</v>
      </c>
      <c r="J43" s="368">
        <v>542</v>
      </c>
      <c r="K43" s="363">
        <v>606</v>
      </c>
      <c r="L43" s="369">
        <v>654</v>
      </c>
      <c r="M43" s="370">
        <v>735</v>
      </c>
      <c r="N43" s="697">
        <v>796</v>
      </c>
      <c r="O43" s="698"/>
      <c r="P43" s="365">
        <v>930</v>
      </c>
      <c r="Q43" s="371">
        <f>N43-P43</f>
        <v>-134</v>
      </c>
    </row>
    <row r="44" spans="1:17" ht="61.5" customHeight="1">
      <c r="A44" s="661"/>
      <c r="B44" s="139" t="s">
        <v>31</v>
      </c>
      <c r="C44" s="42" t="s">
        <v>32</v>
      </c>
      <c r="D44" s="372">
        <v>7016</v>
      </c>
      <c r="E44" s="373">
        <v>7487</v>
      </c>
      <c r="F44" s="374">
        <v>8409</v>
      </c>
      <c r="G44" s="375">
        <v>8326</v>
      </c>
      <c r="H44" s="376">
        <v>10303</v>
      </c>
      <c r="I44" s="377">
        <v>10328</v>
      </c>
      <c r="J44" s="378">
        <v>10354</v>
      </c>
      <c r="K44" s="373">
        <v>11532</v>
      </c>
      <c r="L44" s="379">
        <v>11988</v>
      </c>
      <c r="M44" s="380">
        <v>14809</v>
      </c>
      <c r="N44" s="699">
        <v>14965</v>
      </c>
      <c r="O44" s="673"/>
      <c r="P44" s="375">
        <v>16862</v>
      </c>
      <c r="Q44" s="373">
        <f>N44-P44</f>
        <v>-1897</v>
      </c>
    </row>
    <row r="45" spans="1:17" ht="17.25" customHeight="1">
      <c r="A45" s="140"/>
      <c r="B45" s="140"/>
      <c r="C45" s="39"/>
      <c r="D45" s="39"/>
      <c r="E45" s="39"/>
      <c r="F45" s="39"/>
      <c r="G45" s="39"/>
      <c r="H45" s="45"/>
      <c r="I45" s="37"/>
      <c r="J45" s="37"/>
      <c r="K45" s="39"/>
      <c r="L45" s="39"/>
      <c r="M45" s="37"/>
      <c r="N45" s="38"/>
      <c r="O45" s="38"/>
      <c r="P45" s="39"/>
      <c r="Q45" s="39"/>
    </row>
    <row r="46" spans="1:15" ht="24.75" thickBot="1">
      <c r="A46" s="600" t="s">
        <v>34</v>
      </c>
      <c r="B46" s="137"/>
      <c r="N46" s="40"/>
      <c r="O46" s="40"/>
    </row>
    <row r="47" spans="1:17" ht="42.75" customHeight="1" thickBot="1">
      <c r="A47" s="85" t="s">
        <v>0</v>
      </c>
      <c r="B47" s="655" t="s">
        <v>28</v>
      </c>
      <c r="C47" s="656"/>
      <c r="D47" s="169" t="s">
        <v>19</v>
      </c>
      <c r="E47" s="170" t="s">
        <v>20</v>
      </c>
      <c r="F47" s="166" t="s">
        <v>48</v>
      </c>
      <c r="G47" s="167" t="s">
        <v>49</v>
      </c>
      <c r="H47" s="153" t="s">
        <v>50</v>
      </c>
      <c r="I47" s="171" t="s">
        <v>52</v>
      </c>
      <c r="J47" s="172" t="s">
        <v>53</v>
      </c>
      <c r="K47" s="173" t="s">
        <v>72</v>
      </c>
      <c r="L47" s="174" t="s">
        <v>73</v>
      </c>
      <c r="M47" s="168" t="str">
        <f>M42</f>
        <v>27年度末</v>
      </c>
      <c r="N47" s="700" t="str">
        <f>N42</f>
        <v>28年度末</v>
      </c>
      <c r="O47" s="635"/>
      <c r="P47" s="167" t="str">
        <f>P6</f>
        <v>29年度
〈計画値〉</v>
      </c>
      <c r="Q47" s="165" t="s">
        <v>131</v>
      </c>
    </row>
    <row r="48" spans="1:17" ht="60" customHeight="1">
      <c r="A48" s="662" t="s">
        <v>35</v>
      </c>
      <c r="B48" s="138" t="s">
        <v>29</v>
      </c>
      <c r="C48" s="41" t="s">
        <v>30</v>
      </c>
      <c r="D48" s="362">
        <v>234</v>
      </c>
      <c r="E48" s="363">
        <v>354</v>
      </c>
      <c r="F48" s="364">
        <v>427</v>
      </c>
      <c r="G48" s="365">
        <v>490</v>
      </c>
      <c r="H48" s="366">
        <v>982</v>
      </c>
      <c r="I48" s="367">
        <v>1703</v>
      </c>
      <c r="J48" s="381">
        <v>2271</v>
      </c>
      <c r="K48" s="363">
        <v>2315</v>
      </c>
      <c r="L48" s="369">
        <v>2378</v>
      </c>
      <c r="M48" s="382">
        <v>2429</v>
      </c>
      <c r="N48" s="701">
        <v>2504</v>
      </c>
      <c r="O48" s="698"/>
      <c r="P48" s="365">
        <v>2547</v>
      </c>
      <c r="Q48" s="371">
        <f aca="true" t="shared" si="1" ref="Q48:Q60">N48-P48</f>
        <v>-43</v>
      </c>
    </row>
    <row r="49" spans="1:17" ht="60" customHeight="1">
      <c r="A49" s="654"/>
      <c r="B49" s="142" t="s">
        <v>31</v>
      </c>
      <c r="C49" s="46" t="s">
        <v>46</v>
      </c>
      <c r="D49" s="383">
        <v>2088</v>
      </c>
      <c r="E49" s="384">
        <v>3997</v>
      </c>
      <c r="F49" s="385">
        <v>5289</v>
      </c>
      <c r="G49" s="386">
        <v>6850</v>
      </c>
      <c r="H49" s="376">
        <v>16705</v>
      </c>
      <c r="I49" s="377">
        <v>32169</v>
      </c>
      <c r="J49" s="387">
        <v>42464</v>
      </c>
      <c r="K49" s="384">
        <v>43557</v>
      </c>
      <c r="L49" s="388">
        <v>47574</v>
      </c>
      <c r="M49" s="389">
        <v>48595</v>
      </c>
      <c r="N49" s="672">
        <v>50048</v>
      </c>
      <c r="O49" s="673"/>
      <c r="P49" s="386">
        <v>47743</v>
      </c>
      <c r="Q49" s="384">
        <f t="shared" si="1"/>
        <v>2305</v>
      </c>
    </row>
    <row r="50" spans="1:17" ht="60" customHeight="1">
      <c r="A50" s="631" t="s">
        <v>36</v>
      </c>
      <c r="B50" s="143" t="s">
        <v>29</v>
      </c>
      <c r="C50" s="47" t="s">
        <v>30</v>
      </c>
      <c r="D50" s="390">
        <v>9</v>
      </c>
      <c r="E50" s="391">
        <v>8</v>
      </c>
      <c r="F50" s="392">
        <v>11</v>
      </c>
      <c r="G50" s="393">
        <v>10</v>
      </c>
      <c r="H50" s="394">
        <v>11</v>
      </c>
      <c r="I50" s="395">
        <v>8</v>
      </c>
      <c r="J50" s="396">
        <v>38</v>
      </c>
      <c r="K50" s="391">
        <v>22</v>
      </c>
      <c r="L50" s="397">
        <v>5</v>
      </c>
      <c r="M50" s="398">
        <v>8</v>
      </c>
      <c r="N50" s="670">
        <v>11</v>
      </c>
      <c r="O50" s="671"/>
      <c r="P50" s="393">
        <v>54</v>
      </c>
      <c r="Q50" s="399">
        <f t="shared" si="1"/>
        <v>-43</v>
      </c>
    </row>
    <row r="51" spans="1:17" ht="60" customHeight="1">
      <c r="A51" s="630"/>
      <c r="B51" s="139" t="s">
        <v>31</v>
      </c>
      <c r="C51" s="46" t="s">
        <v>46</v>
      </c>
      <c r="D51" s="372">
        <v>62</v>
      </c>
      <c r="E51" s="373">
        <v>58</v>
      </c>
      <c r="F51" s="374">
        <v>74</v>
      </c>
      <c r="G51" s="375">
        <v>103</v>
      </c>
      <c r="H51" s="400">
        <v>115</v>
      </c>
      <c r="I51" s="377">
        <v>77</v>
      </c>
      <c r="J51" s="387">
        <v>787</v>
      </c>
      <c r="K51" s="373">
        <v>396</v>
      </c>
      <c r="L51" s="379">
        <v>71</v>
      </c>
      <c r="M51" s="389">
        <v>71</v>
      </c>
      <c r="N51" s="672">
        <v>61</v>
      </c>
      <c r="O51" s="673"/>
      <c r="P51" s="375">
        <v>955</v>
      </c>
      <c r="Q51" s="373">
        <f t="shared" si="1"/>
        <v>-894</v>
      </c>
    </row>
    <row r="52" spans="1:17" ht="60" customHeight="1">
      <c r="A52" s="631" t="s">
        <v>37</v>
      </c>
      <c r="B52" s="143" t="s">
        <v>29</v>
      </c>
      <c r="C52" s="47" t="s">
        <v>30</v>
      </c>
      <c r="D52" s="390">
        <v>20</v>
      </c>
      <c r="E52" s="391">
        <v>125</v>
      </c>
      <c r="F52" s="392">
        <v>191</v>
      </c>
      <c r="G52" s="393">
        <v>162</v>
      </c>
      <c r="H52" s="394">
        <v>144</v>
      </c>
      <c r="I52" s="395">
        <v>113</v>
      </c>
      <c r="J52" s="396">
        <v>168</v>
      </c>
      <c r="K52" s="391">
        <v>156</v>
      </c>
      <c r="L52" s="397">
        <v>161</v>
      </c>
      <c r="M52" s="398">
        <v>128</v>
      </c>
      <c r="N52" s="670">
        <v>116</v>
      </c>
      <c r="O52" s="671"/>
      <c r="P52" s="393">
        <v>259</v>
      </c>
      <c r="Q52" s="399">
        <f t="shared" si="1"/>
        <v>-143</v>
      </c>
    </row>
    <row r="53" spans="1:17" ht="60" customHeight="1">
      <c r="A53" s="630"/>
      <c r="B53" s="139" t="s">
        <v>31</v>
      </c>
      <c r="C53" s="46" t="s">
        <v>46</v>
      </c>
      <c r="D53" s="372">
        <v>215</v>
      </c>
      <c r="E53" s="373">
        <v>1126</v>
      </c>
      <c r="F53" s="374">
        <v>2054</v>
      </c>
      <c r="G53" s="375">
        <v>1989</v>
      </c>
      <c r="H53" s="400">
        <v>1729</v>
      </c>
      <c r="I53" s="377">
        <v>1273</v>
      </c>
      <c r="J53" s="387">
        <v>1840</v>
      </c>
      <c r="K53" s="373">
        <v>1813</v>
      </c>
      <c r="L53" s="379">
        <v>1878</v>
      </c>
      <c r="M53" s="389">
        <v>1499</v>
      </c>
      <c r="N53" s="672">
        <v>1325</v>
      </c>
      <c r="O53" s="673"/>
      <c r="P53" s="375">
        <v>3009</v>
      </c>
      <c r="Q53" s="373">
        <f t="shared" si="1"/>
        <v>-1684</v>
      </c>
    </row>
    <row r="54" spans="1:17" ht="60" customHeight="1">
      <c r="A54" s="654" t="s">
        <v>38</v>
      </c>
      <c r="B54" s="144" t="s">
        <v>29</v>
      </c>
      <c r="C54" s="47" t="s">
        <v>30</v>
      </c>
      <c r="D54" s="401">
        <v>24</v>
      </c>
      <c r="E54" s="402">
        <v>90</v>
      </c>
      <c r="F54" s="403">
        <v>101</v>
      </c>
      <c r="G54" s="404">
        <v>115</v>
      </c>
      <c r="H54" s="405">
        <v>111</v>
      </c>
      <c r="I54" s="395">
        <v>139</v>
      </c>
      <c r="J54" s="396">
        <v>163</v>
      </c>
      <c r="K54" s="402">
        <v>197</v>
      </c>
      <c r="L54" s="406">
        <v>204</v>
      </c>
      <c r="M54" s="398">
        <v>167</v>
      </c>
      <c r="N54" s="670">
        <v>193</v>
      </c>
      <c r="O54" s="671"/>
      <c r="P54" s="404">
        <v>324</v>
      </c>
      <c r="Q54" s="399">
        <f t="shared" si="1"/>
        <v>-131</v>
      </c>
    </row>
    <row r="55" spans="1:17" ht="60" customHeight="1">
      <c r="A55" s="630"/>
      <c r="B55" s="139" t="s">
        <v>31</v>
      </c>
      <c r="C55" s="46" t="s">
        <v>46</v>
      </c>
      <c r="D55" s="372">
        <v>457</v>
      </c>
      <c r="E55" s="373">
        <v>1474</v>
      </c>
      <c r="F55" s="374">
        <v>1794</v>
      </c>
      <c r="G55" s="375">
        <v>2084</v>
      </c>
      <c r="H55" s="400">
        <v>2081</v>
      </c>
      <c r="I55" s="377">
        <v>2455</v>
      </c>
      <c r="J55" s="387">
        <v>2783</v>
      </c>
      <c r="K55" s="373">
        <v>3406</v>
      </c>
      <c r="L55" s="379">
        <v>3763</v>
      </c>
      <c r="M55" s="389">
        <v>3020</v>
      </c>
      <c r="N55" s="672">
        <v>3476</v>
      </c>
      <c r="O55" s="673"/>
      <c r="P55" s="375">
        <v>5859</v>
      </c>
      <c r="Q55" s="373">
        <f t="shared" si="1"/>
        <v>-2383</v>
      </c>
    </row>
    <row r="56" spans="1:17" ht="60" customHeight="1">
      <c r="A56" s="654" t="s">
        <v>39</v>
      </c>
      <c r="B56" s="144" t="s">
        <v>29</v>
      </c>
      <c r="C56" s="47" t="s">
        <v>30</v>
      </c>
      <c r="D56" s="401">
        <v>0</v>
      </c>
      <c r="E56" s="402">
        <v>9</v>
      </c>
      <c r="F56" s="403">
        <v>23</v>
      </c>
      <c r="G56" s="404">
        <v>32</v>
      </c>
      <c r="H56" s="405">
        <v>35</v>
      </c>
      <c r="I56" s="395">
        <v>134</v>
      </c>
      <c r="J56" s="396">
        <v>313</v>
      </c>
      <c r="K56" s="402">
        <v>493</v>
      </c>
      <c r="L56" s="406">
        <v>754</v>
      </c>
      <c r="M56" s="398">
        <v>914</v>
      </c>
      <c r="N56" s="670">
        <v>1073</v>
      </c>
      <c r="O56" s="671"/>
      <c r="P56" s="404">
        <v>1345</v>
      </c>
      <c r="Q56" s="399">
        <f t="shared" si="1"/>
        <v>-272</v>
      </c>
    </row>
    <row r="57" spans="1:17" ht="60" customHeight="1">
      <c r="A57" s="630"/>
      <c r="B57" s="139" t="s">
        <v>31</v>
      </c>
      <c r="C57" s="46" t="s">
        <v>46</v>
      </c>
      <c r="D57" s="372">
        <v>0</v>
      </c>
      <c r="E57" s="373">
        <v>132</v>
      </c>
      <c r="F57" s="374">
        <v>447</v>
      </c>
      <c r="G57" s="375">
        <v>663</v>
      </c>
      <c r="H57" s="400">
        <v>733</v>
      </c>
      <c r="I57" s="377">
        <v>2661</v>
      </c>
      <c r="J57" s="387">
        <v>5975</v>
      </c>
      <c r="K57" s="373">
        <v>9544</v>
      </c>
      <c r="L57" s="379">
        <v>14752</v>
      </c>
      <c r="M57" s="389">
        <v>18135</v>
      </c>
      <c r="N57" s="672">
        <v>21232</v>
      </c>
      <c r="O57" s="673"/>
      <c r="P57" s="375">
        <v>25824</v>
      </c>
      <c r="Q57" s="373">
        <f t="shared" si="1"/>
        <v>-4592</v>
      </c>
    </row>
    <row r="58" spans="1:17" ht="60" customHeight="1">
      <c r="A58" s="654" t="s">
        <v>40</v>
      </c>
      <c r="B58" s="144" t="s">
        <v>29</v>
      </c>
      <c r="C58" s="47" t="s">
        <v>30</v>
      </c>
      <c r="D58" s="401">
        <v>359</v>
      </c>
      <c r="E58" s="402">
        <v>726</v>
      </c>
      <c r="F58" s="403">
        <v>842</v>
      </c>
      <c r="G58" s="404">
        <v>1094</v>
      </c>
      <c r="H58" s="405">
        <v>1318</v>
      </c>
      <c r="I58" s="395">
        <v>1487</v>
      </c>
      <c r="J58" s="396">
        <v>1605</v>
      </c>
      <c r="K58" s="402">
        <v>1645</v>
      </c>
      <c r="L58" s="406">
        <v>1737</v>
      </c>
      <c r="M58" s="398">
        <v>1853</v>
      </c>
      <c r="N58" s="670">
        <v>1887</v>
      </c>
      <c r="O58" s="671"/>
      <c r="P58" s="404">
        <v>1989</v>
      </c>
      <c r="Q58" s="399">
        <f t="shared" si="1"/>
        <v>-102</v>
      </c>
    </row>
    <row r="59" spans="1:17" ht="60" customHeight="1">
      <c r="A59" s="654"/>
      <c r="B59" s="142" t="s">
        <v>31</v>
      </c>
      <c r="C59" s="46" t="s">
        <v>46</v>
      </c>
      <c r="D59" s="383">
        <v>6352</v>
      </c>
      <c r="E59" s="384">
        <v>12191</v>
      </c>
      <c r="F59" s="385">
        <v>14867</v>
      </c>
      <c r="G59" s="386">
        <v>19885</v>
      </c>
      <c r="H59" s="376">
        <v>23746</v>
      </c>
      <c r="I59" s="407">
        <v>26515</v>
      </c>
      <c r="J59" s="408">
        <v>28089</v>
      </c>
      <c r="K59" s="384">
        <v>28710</v>
      </c>
      <c r="L59" s="388">
        <v>32276</v>
      </c>
      <c r="M59" s="389">
        <v>34108</v>
      </c>
      <c r="N59" s="672">
        <v>35060</v>
      </c>
      <c r="O59" s="673"/>
      <c r="P59" s="386">
        <v>35688</v>
      </c>
      <c r="Q59" s="373">
        <f t="shared" si="1"/>
        <v>-628</v>
      </c>
    </row>
    <row r="60" spans="1:17" ht="117" customHeight="1">
      <c r="A60" s="599" t="s">
        <v>42</v>
      </c>
      <c r="B60" s="145" t="s">
        <v>29</v>
      </c>
      <c r="C60" s="49" t="s">
        <v>30</v>
      </c>
      <c r="D60" s="331">
        <v>18</v>
      </c>
      <c r="E60" s="332">
        <v>17</v>
      </c>
      <c r="F60" s="333">
        <v>14</v>
      </c>
      <c r="G60" s="334">
        <v>12</v>
      </c>
      <c r="H60" s="335">
        <v>11</v>
      </c>
      <c r="I60" s="409">
        <v>10</v>
      </c>
      <c r="J60" s="410">
        <v>249</v>
      </c>
      <c r="K60" s="332">
        <v>247</v>
      </c>
      <c r="L60" s="354">
        <v>248</v>
      </c>
      <c r="M60" s="411">
        <v>251</v>
      </c>
      <c r="N60" s="704">
        <v>263</v>
      </c>
      <c r="O60" s="703"/>
      <c r="P60" s="412">
        <v>253</v>
      </c>
      <c r="Q60" s="373">
        <f t="shared" si="1"/>
        <v>10</v>
      </c>
    </row>
    <row r="61" spans="1:17" ht="60" customHeight="1">
      <c r="A61" s="631" t="s">
        <v>74</v>
      </c>
      <c r="B61" s="143" t="s">
        <v>29</v>
      </c>
      <c r="C61" s="47" t="s">
        <v>30</v>
      </c>
      <c r="D61" s="413"/>
      <c r="E61" s="414"/>
      <c r="F61" s="415"/>
      <c r="G61" s="416"/>
      <c r="H61" s="417"/>
      <c r="I61" s="395"/>
      <c r="J61" s="396">
        <v>196</v>
      </c>
      <c r="K61" s="414">
        <v>219</v>
      </c>
      <c r="L61" s="418"/>
      <c r="M61" s="419"/>
      <c r="N61" s="420"/>
      <c r="O61" s="421"/>
      <c r="P61" s="422"/>
      <c r="Q61" s="423"/>
    </row>
    <row r="62" spans="1:17" ht="60" customHeight="1">
      <c r="A62" s="630"/>
      <c r="B62" s="139" t="s">
        <v>31</v>
      </c>
      <c r="C62" s="42" t="s">
        <v>46</v>
      </c>
      <c r="D62" s="424"/>
      <c r="E62" s="425"/>
      <c r="F62" s="426"/>
      <c r="G62" s="427"/>
      <c r="H62" s="428"/>
      <c r="I62" s="429"/>
      <c r="J62" s="430">
        <v>1080</v>
      </c>
      <c r="K62" s="431">
        <v>1181</v>
      </c>
      <c r="L62" s="432"/>
      <c r="M62" s="433"/>
      <c r="N62" s="434"/>
      <c r="O62" s="435"/>
      <c r="P62" s="375"/>
      <c r="Q62" s="436"/>
    </row>
    <row r="63" spans="1:17" ht="60" customHeight="1">
      <c r="A63" s="631" t="s">
        <v>87</v>
      </c>
      <c r="B63" s="143" t="s">
        <v>29</v>
      </c>
      <c r="C63" s="47" t="s">
        <v>30</v>
      </c>
      <c r="D63" s="413">
        <v>94</v>
      </c>
      <c r="E63" s="414">
        <v>122</v>
      </c>
      <c r="F63" s="415">
        <v>140</v>
      </c>
      <c r="G63" s="416">
        <v>156</v>
      </c>
      <c r="H63" s="335">
        <v>181</v>
      </c>
      <c r="I63" s="395">
        <v>183</v>
      </c>
      <c r="J63" s="396">
        <f>18+196</f>
        <v>214</v>
      </c>
      <c r="K63" s="414">
        <f>16+219</f>
        <v>235</v>
      </c>
      <c r="L63" s="437">
        <v>250</v>
      </c>
      <c r="M63" s="398">
        <f>276+3</f>
        <v>279</v>
      </c>
      <c r="N63" s="670">
        <v>327</v>
      </c>
      <c r="O63" s="671"/>
      <c r="P63" s="393">
        <f>364+28</f>
        <v>392</v>
      </c>
      <c r="Q63" s="399">
        <f>N63-P63</f>
        <v>-65</v>
      </c>
    </row>
    <row r="64" spans="1:17" ht="60" customHeight="1">
      <c r="A64" s="630"/>
      <c r="B64" s="139" t="s">
        <v>31</v>
      </c>
      <c r="C64" s="42" t="s">
        <v>46</v>
      </c>
      <c r="D64" s="438">
        <v>545</v>
      </c>
      <c r="E64" s="439">
        <v>751</v>
      </c>
      <c r="F64" s="440">
        <v>827</v>
      </c>
      <c r="G64" s="375">
        <v>1120</v>
      </c>
      <c r="H64" s="441">
        <v>1007</v>
      </c>
      <c r="I64" s="377">
        <v>1010</v>
      </c>
      <c r="J64" s="387">
        <f>138+1080</f>
        <v>1218</v>
      </c>
      <c r="K64" s="373">
        <f>107+1181</f>
        <v>1288</v>
      </c>
      <c r="L64" s="379">
        <v>1460</v>
      </c>
      <c r="M64" s="389">
        <f>1548+9</f>
        <v>1557</v>
      </c>
      <c r="N64" s="699">
        <v>1815</v>
      </c>
      <c r="O64" s="673"/>
      <c r="P64" s="373">
        <f>2106+123</f>
        <v>2229</v>
      </c>
      <c r="Q64" s="373">
        <f>N64-P64</f>
        <v>-414</v>
      </c>
    </row>
    <row r="65" spans="1:17" ht="21.75" customHeight="1" hidden="1" thickBot="1">
      <c r="A65" s="141"/>
      <c r="B65" s="146"/>
      <c r="C65" s="51"/>
      <c r="D65" s="52"/>
      <c r="E65" s="52"/>
      <c r="F65" s="52"/>
      <c r="G65" s="52"/>
      <c r="H65" s="53"/>
      <c r="I65" s="50"/>
      <c r="J65" s="50"/>
      <c r="K65" s="52"/>
      <c r="L65" s="53"/>
      <c r="M65" s="54"/>
      <c r="N65" s="55"/>
      <c r="O65" s="55"/>
      <c r="P65" s="52"/>
      <c r="Q65" s="56"/>
    </row>
    <row r="66" spans="1:17" ht="21.75" customHeight="1" hidden="1" thickTop="1">
      <c r="A66" s="663" t="s">
        <v>56</v>
      </c>
      <c r="B66" s="147" t="s">
        <v>29</v>
      </c>
      <c r="C66" s="57" t="s">
        <v>30</v>
      </c>
      <c r="D66" s="58">
        <f aca="true" t="shared" si="2" ref="D66:G67">+D48+D50+D52+D54+D56+D58</f>
        <v>646</v>
      </c>
      <c r="E66" s="58">
        <f t="shared" si="2"/>
        <v>1312</v>
      </c>
      <c r="F66" s="58">
        <f t="shared" si="2"/>
        <v>1595</v>
      </c>
      <c r="G66" s="58">
        <f t="shared" si="2"/>
        <v>1903</v>
      </c>
      <c r="H66" s="59">
        <v>2601</v>
      </c>
      <c r="I66" s="60">
        <f>+I48+I50+I52+I54+I56+I58</f>
        <v>3584</v>
      </c>
      <c r="J66" s="60">
        <f>J48+J50+J52+J54+J56+J58</f>
        <v>4558</v>
      </c>
      <c r="K66" s="58">
        <v>4828</v>
      </c>
      <c r="L66" s="61">
        <f>L48+L50+L52+L54+L56+L58</f>
        <v>5239</v>
      </c>
      <c r="M66" s="62">
        <f>M48+M50+M52+M54+M56+M58</f>
        <v>5499</v>
      </c>
      <c r="N66" s="63"/>
      <c r="O66" s="63"/>
      <c r="P66" s="58">
        <f>P48+P50+P52+P54+P56+P58</f>
        <v>6518</v>
      </c>
      <c r="Q66" s="64">
        <f>IF(ISERROR(M66/P66),"",M66/P66)</f>
        <v>0.8436637005216324</v>
      </c>
    </row>
    <row r="67" spans="1:17" ht="21.75" customHeight="1" hidden="1">
      <c r="A67" s="664"/>
      <c r="B67" s="139" t="s">
        <v>31</v>
      </c>
      <c r="C67" s="65" t="s">
        <v>46</v>
      </c>
      <c r="D67" s="43">
        <f t="shared" si="2"/>
        <v>9174</v>
      </c>
      <c r="E67" s="43">
        <f t="shared" si="2"/>
        <v>18978</v>
      </c>
      <c r="F67" s="43">
        <f t="shared" si="2"/>
        <v>24525</v>
      </c>
      <c r="G67" s="43">
        <f t="shared" si="2"/>
        <v>31574</v>
      </c>
      <c r="H67" s="48">
        <v>45109</v>
      </c>
      <c r="I67" s="44">
        <f>+I49+I51+I53+I55+I57+I59</f>
        <v>65150</v>
      </c>
      <c r="J67" s="44">
        <f>J49+J51+J53+J55+J57+J59</f>
        <v>81938</v>
      </c>
      <c r="K67" s="43">
        <v>87426</v>
      </c>
      <c r="L67" s="66">
        <f>L49+L51+L53+L55+L57+L59</f>
        <v>100314</v>
      </c>
      <c r="M67" s="67">
        <f>M49+M51+M53+M55+M57+M59</f>
        <v>105428</v>
      </c>
      <c r="N67" s="68"/>
      <c r="O67" s="68"/>
      <c r="P67" s="43">
        <f>P49+P51+P53+P55+P57+P59</f>
        <v>119078</v>
      </c>
      <c r="Q67" s="69">
        <f>IF(ISERROR(M67/P67),"",M67/P67)</f>
        <v>0.8853692537664388</v>
      </c>
    </row>
    <row r="68" spans="1:17" ht="7.5" customHeight="1">
      <c r="A68" s="140"/>
      <c r="B68" s="140"/>
      <c r="C68" s="39"/>
      <c r="D68" s="39"/>
      <c r="E68" s="39"/>
      <c r="F68" s="39"/>
      <c r="G68" s="39"/>
      <c r="H68" s="39"/>
      <c r="I68" s="37"/>
      <c r="J68" s="70"/>
      <c r="K68" s="39"/>
      <c r="L68" s="39"/>
      <c r="M68" s="70"/>
      <c r="N68" s="38"/>
      <c r="O68" s="33"/>
      <c r="P68" s="39"/>
      <c r="Q68" s="39"/>
    </row>
    <row r="69" spans="1:17" ht="17.25" customHeight="1">
      <c r="A69" s="140"/>
      <c r="B69" s="140"/>
      <c r="C69" s="39"/>
      <c r="D69" s="39"/>
      <c r="E69" s="39"/>
      <c r="F69" s="39"/>
      <c r="G69" s="39"/>
      <c r="H69" s="39"/>
      <c r="I69" s="37"/>
      <c r="J69" s="38"/>
      <c r="K69" s="39"/>
      <c r="L69" s="39"/>
      <c r="M69" s="38"/>
      <c r="N69" s="38"/>
      <c r="O69" s="38"/>
      <c r="P69" s="39"/>
      <c r="Q69" s="39"/>
    </row>
    <row r="70" spans="1:15" ht="24">
      <c r="A70" s="600" t="s">
        <v>43</v>
      </c>
      <c r="B70" s="137"/>
      <c r="I70" s="9"/>
      <c r="J70" s="9"/>
      <c r="M70" s="9"/>
      <c r="N70" s="9"/>
      <c r="O70" s="9"/>
    </row>
    <row r="71" spans="1:16" ht="19.5" thickBot="1">
      <c r="A71" s="137"/>
      <c r="B71" s="137"/>
      <c r="D71" s="617" t="s">
        <v>121</v>
      </c>
      <c r="E71" s="617"/>
      <c r="F71" s="617"/>
      <c r="G71" s="617" t="s">
        <v>122</v>
      </c>
      <c r="H71" s="617"/>
      <c r="I71" s="617"/>
      <c r="J71" s="617" t="s">
        <v>123</v>
      </c>
      <c r="K71" s="617"/>
      <c r="L71" s="617"/>
      <c r="M71" s="617" t="s">
        <v>124</v>
      </c>
      <c r="N71" s="617"/>
      <c r="O71" s="617"/>
      <c r="P71" s="617"/>
    </row>
    <row r="72" spans="1:17" ht="43.5" customHeight="1" thickBot="1">
      <c r="A72" s="85" t="s">
        <v>0</v>
      </c>
      <c r="B72" s="655" t="s">
        <v>28</v>
      </c>
      <c r="C72" s="656"/>
      <c r="D72" s="169" t="s">
        <v>19</v>
      </c>
      <c r="E72" s="170" t="s">
        <v>20</v>
      </c>
      <c r="F72" s="166" t="s">
        <v>48</v>
      </c>
      <c r="G72" s="167" t="s">
        <v>49</v>
      </c>
      <c r="H72" s="153" t="s">
        <v>50</v>
      </c>
      <c r="I72" s="171" t="s">
        <v>52</v>
      </c>
      <c r="J72" s="172" t="s">
        <v>53</v>
      </c>
      <c r="K72" s="173" t="s">
        <v>72</v>
      </c>
      <c r="L72" s="174" t="s">
        <v>73</v>
      </c>
      <c r="M72" s="168" t="str">
        <f>M42</f>
        <v>27年度末</v>
      </c>
      <c r="N72" s="620" t="str">
        <f>N42</f>
        <v>28年度末</v>
      </c>
      <c r="O72" s="635"/>
      <c r="P72" s="167" t="str">
        <f>P6</f>
        <v>29年度
〈計画値〉</v>
      </c>
      <c r="Q72" s="165" t="str">
        <f>Q42</f>
        <v>対比
H28－H29</v>
      </c>
    </row>
    <row r="73" spans="1:17" ht="66" customHeight="1">
      <c r="A73" s="601" t="s">
        <v>44</v>
      </c>
      <c r="B73" s="138" t="s">
        <v>29</v>
      </c>
      <c r="C73" s="41" t="s">
        <v>30</v>
      </c>
      <c r="D73" s="442">
        <v>10</v>
      </c>
      <c r="E73" s="443">
        <v>76</v>
      </c>
      <c r="F73" s="444">
        <v>100</v>
      </c>
      <c r="G73" s="445">
        <v>120</v>
      </c>
      <c r="H73" s="446">
        <v>476</v>
      </c>
      <c r="I73" s="447">
        <v>985</v>
      </c>
      <c r="J73" s="448">
        <v>1399</v>
      </c>
      <c r="K73" s="363">
        <v>1384</v>
      </c>
      <c r="L73" s="449">
        <v>1366</v>
      </c>
      <c r="M73" s="450">
        <v>1368</v>
      </c>
      <c r="N73" s="622">
        <v>1355</v>
      </c>
      <c r="O73" s="623"/>
      <c r="P73" s="451">
        <v>1316</v>
      </c>
      <c r="Q73" s="373">
        <f>N73-P73</f>
        <v>39</v>
      </c>
    </row>
    <row r="74" spans="1:17" ht="66" customHeight="1">
      <c r="A74" s="599" t="s">
        <v>45</v>
      </c>
      <c r="B74" s="143" t="s">
        <v>29</v>
      </c>
      <c r="C74" s="47" t="s">
        <v>30</v>
      </c>
      <c r="D74" s="390">
        <v>1648</v>
      </c>
      <c r="E74" s="391">
        <v>1569</v>
      </c>
      <c r="F74" s="392">
        <v>1540</v>
      </c>
      <c r="G74" s="393">
        <v>1467</v>
      </c>
      <c r="H74" s="394">
        <v>1099</v>
      </c>
      <c r="I74" s="452">
        <v>522</v>
      </c>
      <c r="J74" s="213" t="s">
        <v>64</v>
      </c>
      <c r="K74" s="214" t="s">
        <v>64</v>
      </c>
      <c r="L74" s="215" t="s">
        <v>83</v>
      </c>
      <c r="M74" s="216" t="s">
        <v>82</v>
      </c>
      <c r="N74" s="618" t="s">
        <v>119</v>
      </c>
      <c r="O74" s="619"/>
      <c r="P74" s="453"/>
      <c r="Q74" s="423"/>
    </row>
    <row r="75" spans="1:17" ht="66" customHeight="1">
      <c r="A75" s="598" t="s">
        <v>41</v>
      </c>
      <c r="B75" s="133" t="s">
        <v>29</v>
      </c>
      <c r="C75" s="71" t="s">
        <v>30</v>
      </c>
      <c r="D75" s="454">
        <f aca="true" t="shared" si="3" ref="D75:I75">+D73+D74</f>
        <v>1658</v>
      </c>
      <c r="E75" s="455">
        <f t="shared" si="3"/>
        <v>1645</v>
      </c>
      <c r="F75" s="456">
        <f t="shared" si="3"/>
        <v>1640</v>
      </c>
      <c r="G75" s="457">
        <f t="shared" si="3"/>
        <v>1587</v>
      </c>
      <c r="H75" s="458">
        <v>1575</v>
      </c>
      <c r="I75" s="459">
        <f t="shared" si="3"/>
        <v>1507</v>
      </c>
      <c r="J75" s="460">
        <f>SUM(J73:J74)</f>
        <v>1399</v>
      </c>
      <c r="K75" s="455">
        <v>1384</v>
      </c>
      <c r="L75" s="461">
        <v>1366</v>
      </c>
      <c r="M75" s="462">
        <f>M73</f>
        <v>1368</v>
      </c>
      <c r="N75" s="618">
        <v>1355</v>
      </c>
      <c r="O75" s="619"/>
      <c r="P75" s="463"/>
      <c r="Q75" s="464"/>
    </row>
    <row r="76" spans="1:17" ht="22.5" customHeight="1">
      <c r="A76" s="148"/>
      <c r="B76" s="79"/>
      <c r="C76" s="72"/>
      <c r="D76" s="217"/>
      <c r="E76" s="217"/>
      <c r="F76" s="217"/>
      <c r="G76" s="217"/>
      <c r="H76" s="217"/>
      <c r="I76" s="218"/>
      <c r="J76" s="219"/>
      <c r="K76" s="217"/>
      <c r="L76" s="217"/>
      <c r="M76" s="219"/>
      <c r="N76" s="219"/>
      <c r="O76" s="219"/>
      <c r="P76" s="220"/>
      <c r="Q76" s="221"/>
    </row>
    <row r="77" spans="1:17" ht="66" customHeight="1">
      <c r="A77" s="136" t="s">
        <v>104</v>
      </c>
      <c r="B77" s="133" t="s">
        <v>29</v>
      </c>
      <c r="C77" s="71" t="s">
        <v>30</v>
      </c>
      <c r="D77" s="312">
        <v>269</v>
      </c>
      <c r="E77" s="318">
        <v>331</v>
      </c>
      <c r="F77" s="354">
        <v>368</v>
      </c>
      <c r="G77" s="355">
        <v>426</v>
      </c>
      <c r="H77" s="360">
        <v>468</v>
      </c>
      <c r="I77" s="465">
        <v>562</v>
      </c>
      <c r="J77" s="466">
        <v>646</v>
      </c>
      <c r="K77" s="318">
        <v>694</v>
      </c>
      <c r="L77" s="319">
        <v>718</v>
      </c>
      <c r="M77" s="467">
        <v>737</v>
      </c>
      <c r="N77" s="702">
        <v>763</v>
      </c>
      <c r="O77" s="703"/>
      <c r="P77" s="468">
        <v>872</v>
      </c>
      <c r="Q77" s="464">
        <f>IF(ISERROR(N77/P77),"",N77/P77)</f>
        <v>0.875</v>
      </c>
    </row>
    <row r="78" spans="1:17" ht="29.25" customHeight="1">
      <c r="A78" s="602" t="s">
        <v>70</v>
      </c>
      <c r="B78" s="79"/>
      <c r="C78" s="72"/>
      <c r="D78" s="73"/>
      <c r="E78" s="73"/>
      <c r="F78" s="73"/>
      <c r="G78" s="73"/>
      <c r="H78" s="73"/>
      <c r="I78" s="74"/>
      <c r="J78" s="74"/>
      <c r="K78" s="73"/>
      <c r="L78" s="73"/>
      <c r="M78" s="74"/>
      <c r="N78" s="74"/>
      <c r="O78" s="74"/>
      <c r="P78" s="75"/>
      <c r="Q78" s="29"/>
    </row>
    <row r="79" spans="1:17" ht="18.75">
      <c r="A79" s="149"/>
      <c r="B79" s="79"/>
      <c r="C79" s="72"/>
      <c r="D79" s="73"/>
      <c r="E79" s="73"/>
      <c r="F79" s="73"/>
      <c r="G79" s="73"/>
      <c r="H79" s="73"/>
      <c r="I79" s="74"/>
      <c r="J79" s="74"/>
      <c r="K79" s="73"/>
      <c r="L79" s="73"/>
      <c r="M79" s="74"/>
      <c r="N79" s="74"/>
      <c r="O79" s="74"/>
      <c r="P79" s="75"/>
      <c r="Q79" s="29"/>
    </row>
    <row r="80" spans="1:17" ht="27" customHeight="1" thickBot="1">
      <c r="A80" s="603" t="s">
        <v>61</v>
      </c>
      <c r="B80" s="79"/>
      <c r="C80" s="72"/>
      <c r="D80" s="73"/>
      <c r="E80" s="73"/>
      <c r="F80" s="73"/>
      <c r="G80" s="73"/>
      <c r="H80" s="73"/>
      <c r="I80" s="74"/>
      <c r="J80" s="74"/>
      <c r="K80" s="73"/>
      <c r="L80" s="73"/>
      <c r="M80" s="74"/>
      <c r="N80" s="74"/>
      <c r="O80" s="74"/>
      <c r="P80" s="75"/>
      <c r="Q80" s="29"/>
    </row>
    <row r="81" spans="1:17" ht="43.5" customHeight="1" thickBot="1">
      <c r="A81" s="150" t="s">
        <v>0</v>
      </c>
      <c r="B81" s="667" t="s">
        <v>28</v>
      </c>
      <c r="C81" s="668"/>
      <c r="D81" s="169" t="s">
        <v>19</v>
      </c>
      <c r="E81" s="170" t="s">
        <v>20</v>
      </c>
      <c r="F81" s="166" t="s">
        <v>48</v>
      </c>
      <c r="G81" s="167" t="s">
        <v>49</v>
      </c>
      <c r="H81" s="153" t="s">
        <v>50</v>
      </c>
      <c r="I81" s="171" t="s">
        <v>52</v>
      </c>
      <c r="J81" s="172" t="s">
        <v>53</v>
      </c>
      <c r="K81" s="173" t="s">
        <v>72</v>
      </c>
      <c r="L81" s="174" t="s">
        <v>73</v>
      </c>
      <c r="M81" s="168" t="s">
        <v>126</v>
      </c>
      <c r="N81" s="620" t="s">
        <v>117</v>
      </c>
      <c r="O81" s="621"/>
      <c r="P81" s="75"/>
      <c r="Q81" s="29"/>
    </row>
    <row r="82" spans="1:17" ht="65.25" customHeight="1">
      <c r="A82" s="604" t="s">
        <v>62</v>
      </c>
      <c r="B82" s="151" t="s">
        <v>63</v>
      </c>
      <c r="C82" s="76" t="s">
        <v>30</v>
      </c>
      <c r="D82" s="469"/>
      <c r="E82" s="470"/>
      <c r="F82" s="471"/>
      <c r="G82" s="472"/>
      <c r="H82" s="473"/>
      <c r="I82" s="474"/>
      <c r="J82" s="448">
        <v>37</v>
      </c>
      <c r="K82" s="475">
        <v>31</v>
      </c>
      <c r="L82" s="476">
        <v>24</v>
      </c>
      <c r="M82" s="450">
        <v>12</v>
      </c>
      <c r="N82" s="622">
        <v>8</v>
      </c>
      <c r="O82" s="623"/>
      <c r="P82" s="222"/>
      <c r="Q82" s="29"/>
    </row>
    <row r="83" spans="1:17" ht="18.75">
      <c r="A83" s="148"/>
      <c r="B83" s="79"/>
      <c r="C83" s="72"/>
      <c r="D83" s="73"/>
      <c r="E83" s="73"/>
      <c r="F83" s="73"/>
      <c r="G83" s="73"/>
      <c r="H83" s="73"/>
      <c r="I83" s="74"/>
      <c r="J83" s="74"/>
      <c r="K83" s="73"/>
      <c r="L83" s="73"/>
      <c r="M83" s="74"/>
      <c r="N83" s="74"/>
      <c r="O83" s="74"/>
      <c r="P83" s="75"/>
      <c r="Q83" s="29"/>
    </row>
    <row r="84" spans="1:15" ht="24.75" thickBot="1">
      <c r="A84" s="600" t="s">
        <v>105</v>
      </c>
      <c r="B84" s="137"/>
      <c r="I84" s="9"/>
      <c r="J84" s="9"/>
      <c r="M84" s="9"/>
      <c r="N84" s="9"/>
      <c r="O84" s="9"/>
    </row>
    <row r="85" spans="1:17" ht="42.75" customHeight="1" thickBot="1">
      <c r="A85" s="85" t="s">
        <v>0</v>
      </c>
      <c r="B85" s="655" t="s">
        <v>28</v>
      </c>
      <c r="C85" s="656"/>
      <c r="D85" s="169" t="s">
        <v>19</v>
      </c>
      <c r="E85" s="170" t="s">
        <v>20</v>
      </c>
      <c r="F85" s="166" t="s">
        <v>48</v>
      </c>
      <c r="G85" s="167" t="s">
        <v>49</v>
      </c>
      <c r="H85" s="153" t="s">
        <v>50</v>
      </c>
      <c r="I85" s="171" t="s">
        <v>52</v>
      </c>
      <c r="J85" s="172" t="s">
        <v>53</v>
      </c>
      <c r="K85" s="173" t="s">
        <v>72</v>
      </c>
      <c r="L85" s="174" t="s">
        <v>73</v>
      </c>
      <c r="M85" s="168" t="str">
        <f>M72</f>
        <v>27年度末</v>
      </c>
      <c r="N85" s="620" t="str">
        <f>N72</f>
        <v>28年度末</v>
      </c>
      <c r="O85" s="635"/>
      <c r="P85" s="167" t="str">
        <f>P6</f>
        <v>29年度
〈計画値〉</v>
      </c>
      <c r="Q85" s="165" t="str">
        <f>Q42</f>
        <v>対比
H28－H29</v>
      </c>
    </row>
    <row r="86" spans="1:17" ht="66" customHeight="1">
      <c r="A86" s="605" t="s">
        <v>71</v>
      </c>
      <c r="B86" s="11" t="s">
        <v>29</v>
      </c>
      <c r="C86" s="77" t="s">
        <v>30</v>
      </c>
      <c r="D86" s="477">
        <v>14</v>
      </c>
      <c r="E86" s="478">
        <v>25</v>
      </c>
      <c r="F86" s="479">
        <v>34</v>
      </c>
      <c r="G86" s="480">
        <v>48</v>
      </c>
      <c r="H86" s="481">
        <v>52</v>
      </c>
      <c r="I86" s="447">
        <v>69</v>
      </c>
      <c r="J86" s="448">
        <v>252</v>
      </c>
      <c r="K86" s="478">
        <v>740</v>
      </c>
      <c r="L86" s="449">
        <v>1178</v>
      </c>
      <c r="M86" s="450">
        <v>1319</v>
      </c>
      <c r="N86" s="622">
        <v>1585</v>
      </c>
      <c r="O86" s="623"/>
      <c r="P86" s="482">
        <v>1241</v>
      </c>
      <c r="Q86" s="373">
        <f>N86-P86</f>
        <v>344</v>
      </c>
    </row>
    <row r="87" spans="1:17" ht="66" customHeight="1">
      <c r="A87" s="606" t="s">
        <v>58</v>
      </c>
      <c r="B87" s="133" t="s">
        <v>29</v>
      </c>
      <c r="C87" s="78" t="s">
        <v>30</v>
      </c>
      <c r="D87" s="312"/>
      <c r="E87" s="318"/>
      <c r="F87" s="354"/>
      <c r="G87" s="355"/>
      <c r="H87" s="318"/>
      <c r="I87" s="483"/>
      <c r="J87" s="466">
        <v>1</v>
      </c>
      <c r="K87" s="318">
        <v>5</v>
      </c>
      <c r="L87" s="461">
        <v>3</v>
      </c>
      <c r="M87" s="467">
        <v>3</v>
      </c>
      <c r="N87" s="702">
        <v>3</v>
      </c>
      <c r="O87" s="703"/>
      <c r="P87" s="412">
        <v>46</v>
      </c>
      <c r="Q87" s="373">
        <f>N87-P87</f>
        <v>-43</v>
      </c>
    </row>
    <row r="88" spans="1:17" ht="66" customHeight="1">
      <c r="A88" s="606" t="s">
        <v>59</v>
      </c>
      <c r="B88" s="133" t="s">
        <v>29</v>
      </c>
      <c r="C88" s="78" t="s">
        <v>30</v>
      </c>
      <c r="D88" s="312"/>
      <c r="E88" s="318"/>
      <c r="F88" s="354"/>
      <c r="G88" s="355"/>
      <c r="H88" s="318"/>
      <c r="I88" s="483"/>
      <c r="J88" s="466">
        <v>19</v>
      </c>
      <c r="K88" s="318">
        <v>22</v>
      </c>
      <c r="L88" s="461">
        <v>20</v>
      </c>
      <c r="M88" s="467">
        <v>22</v>
      </c>
      <c r="N88" s="702">
        <v>41</v>
      </c>
      <c r="O88" s="703"/>
      <c r="P88" s="412">
        <v>54</v>
      </c>
      <c r="Q88" s="373">
        <f>N88-P88</f>
        <v>-13</v>
      </c>
    </row>
    <row r="89" spans="1:17" ht="32.25" customHeight="1">
      <c r="A89" s="602" t="s">
        <v>69</v>
      </c>
      <c r="B89" s="79"/>
      <c r="C89" s="79"/>
      <c r="D89" s="80"/>
      <c r="E89" s="80"/>
      <c r="F89" s="80"/>
      <c r="G89" s="80"/>
      <c r="H89" s="80"/>
      <c r="I89" s="74"/>
      <c r="J89" s="74"/>
      <c r="K89" s="80"/>
      <c r="L89" s="80"/>
      <c r="M89" s="74"/>
      <c r="N89" s="74"/>
      <c r="O89" s="74"/>
      <c r="P89" s="80"/>
      <c r="Q89" s="81"/>
    </row>
    <row r="90" spans="1:17" ht="10.5" customHeight="1">
      <c r="A90" s="603"/>
      <c r="B90" s="79"/>
      <c r="C90" s="79"/>
      <c r="D90" s="80"/>
      <c r="E90" s="80"/>
      <c r="F90" s="80"/>
      <c r="G90" s="80"/>
      <c r="H90" s="80"/>
      <c r="I90" s="74"/>
      <c r="J90" s="74"/>
      <c r="K90" s="80"/>
      <c r="L90" s="80"/>
      <c r="M90" s="74"/>
      <c r="N90" s="74"/>
      <c r="O90" s="74"/>
      <c r="P90" s="80"/>
      <c r="Q90" s="82"/>
    </row>
    <row r="91" spans="1:15" ht="24.75" thickBot="1">
      <c r="A91" s="600" t="s">
        <v>24</v>
      </c>
      <c r="B91" s="137"/>
      <c r="I91" s="9"/>
      <c r="J91" s="9"/>
      <c r="M91" s="9"/>
      <c r="N91" s="9"/>
      <c r="O91" s="9"/>
    </row>
    <row r="92" spans="1:17" ht="43.5" customHeight="1" thickBot="1">
      <c r="A92" s="632" t="s">
        <v>0</v>
      </c>
      <c r="B92" s="633"/>
      <c r="C92" s="153" t="s">
        <v>21</v>
      </c>
      <c r="D92" s="169" t="s">
        <v>19</v>
      </c>
      <c r="E92" s="170" t="s">
        <v>20</v>
      </c>
      <c r="F92" s="166" t="s">
        <v>48</v>
      </c>
      <c r="G92" s="167" t="s">
        <v>49</v>
      </c>
      <c r="H92" s="153" t="s">
        <v>50</v>
      </c>
      <c r="I92" s="171" t="s">
        <v>52</v>
      </c>
      <c r="J92" s="172" t="s">
        <v>55</v>
      </c>
      <c r="K92" s="173" t="s">
        <v>72</v>
      </c>
      <c r="L92" s="166" t="s">
        <v>73</v>
      </c>
      <c r="M92" s="168" t="s">
        <v>84</v>
      </c>
      <c r="N92" s="620" t="s">
        <v>117</v>
      </c>
      <c r="O92" s="635"/>
      <c r="P92" s="167" t="str">
        <f>P6</f>
        <v>29年度
〈計画値〉</v>
      </c>
      <c r="Q92" s="165" t="str">
        <f>Q6</f>
        <v>進捗率
H28/H29</v>
      </c>
    </row>
    <row r="93" spans="1:17" ht="65.25" customHeight="1">
      <c r="A93" s="665" t="s">
        <v>10</v>
      </c>
      <c r="B93" s="666"/>
      <c r="C93" s="484">
        <v>0</v>
      </c>
      <c r="D93" s="485">
        <v>0</v>
      </c>
      <c r="E93" s="486">
        <v>70</v>
      </c>
      <c r="F93" s="487">
        <v>90</v>
      </c>
      <c r="G93" s="488">
        <v>90</v>
      </c>
      <c r="H93" s="489">
        <v>452</v>
      </c>
      <c r="I93" s="490">
        <v>949</v>
      </c>
      <c r="J93" s="448">
        <v>1413</v>
      </c>
      <c r="K93" s="491">
        <v>1403</v>
      </c>
      <c r="L93" s="492">
        <v>1348</v>
      </c>
      <c r="M93" s="450">
        <v>1348</v>
      </c>
      <c r="N93" s="716">
        <v>1338</v>
      </c>
      <c r="O93" s="623"/>
      <c r="P93" s="493">
        <v>1348</v>
      </c>
      <c r="Q93" s="494">
        <f>IF(ISERROR(N93/P93),"",N93/P93)</f>
        <v>0.9925816023738873</v>
      </c>
    </row>
    <row r="94" spans="1:17" ht="65.25" customHeight="1">
      <c r="A94" s="624" t="s">
        <v>129</v>
      </c>
      <c r="B94" s="625"/>
      <c r="C94" s="495">
        <v>1692</v>
      </c>
      <c r="D94" s="462">
        <v>1692</v>
      </c>
      <c r="E94" s="496">
        <v>1584</v>
      </c>
      <c r="F94" s="497">
        <v>1544</v>
      </c>
      <c r="G94" s="412">
        <v>1544</v>
      </c>
      <c r="H94" s="498">
        <v>1164</v>
      </c>
      <c r="I94" s="499">
        <f>530+80</f>
        <v>610</v>
      </c>
      <c r="J94" s="213" t="s">
        <v>68</v>
      </c>
      <c r="K94" s="500" t="s">
        <v>68</v>
      </c>
      <c r="L94" s="501" t="s">
        <v>68</v>
      </c>
      <c r="M94" s="216" t="s">
        <v>68</v>
      </c>
      <c r="N94" s="618" t="s">
        <v>60</v>
      </c>
      <c r="O94" s="619"/>
      <c r="P94" s="322"/>
      <c r="Q94" s="502"/>
    </row>
    <row r="95" spans="1:17" ht="65.25" customHeight="1">
      <c r="A95" s="624" t="s">
        <v>33</v>
      </c>
      <c r="B95" s="625"/>
      <c r="C95" s="503">
        <f aca="true" t="shared" si="4" ref="C95:I95">SUM(C93:C94)</f>
        <v>1692</v>
      </c>
      <c r="D95" s="454">
        <f t="shared" si="4"/>
        <v>1692</v>
      </c>
      <c r="E95" s="455">
        <f t="shared" si="4"/>
        <v>1654</v>
      </c>
      <c r="F95" s="456">
        <f t="shared" si="4"/>
        <v>1634</v>
      </c>
      <c r="G95" s="457">
        <f t="shared" si="4"/>
        <v>1634</v>
      </c>
      <c r="H95" s="458">
        <v>1616</v>
      </c>
      <c r="I95" s="504">
        <f t="shared" si="4"/>
        <v>1559</v>
      </c>
      <c r="J95" s="505">
        <f>SUM(J93:J94)</f>
        <v>1413</v>
      </c>
      <c r="K95" s="506">
        <f>SUM(K93:K94)</f>
        <v>1403</v>
      </c>
      <c r="L95" s="456">
        <v>1348</v>
      </c>
      <c r="M95" s="507">
        <f>SUM(M93:M94)</f>
        <v>1348</v>
      </c>
      <c r="N95" s="717">
        <v>1338</v>
      </c>
      <c r="O95" s="718"/>
      <c r="P95" s="322"/>
      <c r="Q95" s="502">
        <f>IF(ISERROR(M95/P95),"",M95/P95)</f>
      </c>
    </row>
    <row r="96" spans="1:17" ht="65.25" customHeight="1">
      <c r="A96" s="682" t="s">
        <v>13</v>
      </c>
      <c r="B96" s="683"/>
      <c r="C96" s="508"/>
      <c r="D96" s="462">
        <f>+$C$94-D94</f>
        <v>0</v>
      </c>
      <c r="E96" s="496">
        <f>+$C$94-E94</f>
        <v>108</v>
      </c>
      <c r="F96" s="497">
        <f>+$C$94-F94</f>
        <v>148</v>
      </c>
      <c r="G96" s="412">
        <f>+$C$94-G94</f>
        <v>148</v>
      </c>
      <c r="H96" s="498">
        <v>528</v>
      </c>
      <c r="I96" s="509">
        <f>+$C$94-I94</f>
        <v>1082</v>
      </c>
      <c r="J96" s="213" t="s">
        <v>68</v>
      </c>
      <c r="K96" s="500" t="s">
        <v>68</v>
      </c>
      <c r="L96" s="501" t="s">
        <v>68</v>
      </c>
      <c r="M96" s="216" t="s">
        <v>68</v>
      </c>
      <c r="N96" s="618" t="s">
        <v>118</v>
      </c>
      <c r="O96" s="619"/>
      <c r="P96" s="322"/>
      <c r="Q96" s="502">
        <f>IF(ISERROR(M96/P96),"",M96/P96)</f>
      </c>
    </row>
    <row r="97" spans="1:17" ht="65.25" customHeight="1">
      <c r="A97" s="624" t="s">
        <v>67</v>
      </c>
      <c r="B97" s="625"/>
      <c r="C97" s="510"/>
      <c r="D97" s="511">
        <f>+$C$95-D95</f>
        <v>0</v>
      </c>
      <c r="E97" s="512">
        <f>+$C$95-E95</f>
        <v>38</v>
      </c>
      <c r="F97" s="513">
        <f>+$C$95-F95</f>
        <v>58</v>
      </c>
      <c r="G97" s="514">
        <f>+$C$95-G95</f>
        <v>58</v>
      </c>
      <c r="H97" s="515">
        <v>76</v>
      </c>
      <c r="I97" s="516">
        <f>+$C$95-I95</f>
        <v>133</v>
      </c>
      <c r="J97" s="517">
        <f>+$C$95-J95</f>
        <v>279</v>
      </c>
      <c r="K97" s="518">
        <f>+$C$95-K95</f>
        <v>289</v>
      </c>
      <c r="L97" s="513">
        <v>344</v>
      </c>
      <c r="M97" s="519">
        <f>+$C$95-M95</f>
        <v>344</v>
      </c>
      <c r="N97" s="719">
        <f>+$C$95-N95</f>
        <v>354</v>
      </c>
      <c r="O97" s="720">
        <f>+$C$95-O95</f>
        <v>1692</v>
      </c>
      <c r="P97" s="493">
        <v>55</v>
      </c>
      <c r="Q97" s="502">
        <f>IF(ISERROR(N97/P97),"",N97/P97)</f>
        <v>6.4363636363636365</v>
      </c>
    </row>
    <row r="98" spans="8:17" ht="15" customHeight="1">
      <c r="H98" s="16"/>
      <c r="P98" s="669"/>
      <c r="Q98" s="669"/>
    </row>
    <row r="99" spans="1:8" ht="24">
      <c r="A99" s="596" t="s">
        <v>25</v>
      </c>
      <c r="H99" s="16"/>
    </row>
    <row r="100" spans="1:16" ht="19.5" thickBot="1">
      <c r="A100" s="135"/>
      <c r="D100" s="617" t="s">
        <v>121</v>
      </c>
      <c r="E100" s="617"/>
      <c r="F100" s="617"/>
      <c r="G100" s="617" t="s">
        <v>122</v>
      </c>
      <c r="H100" s="617"/>
      <c r="I100" s="617"/>
      <c r="J100" s="617" t="s">
        <v>123</v>
      </c>
      <c r="K100" s="617"/>
      <c r="L100" s="617"/>
      <c r="M100" s="617" t="s">
        <v>124</v>
      </c>
      <c r="N100" s="617"/>
      <c r="O100" s="617"/>
      <c r="P100" s="617"/>
    </row>
    <row r="101" spans="1:17" ht="41.25" customHeight="1" thickBot="1">
      <c r="A101" s="632" t="s">
        <v>0</v>
      </c>
      <c r="B101" s="633"/>
      <c r="C101" s="153" t="s">
        <v>21</v>
      </c>
      <c r="D101" s="169" t="s">
        <v>19</v>
      </c>
      <c r="E101" s="170" t="s">
        <v>20</v>
      </c>
      <c r="F101" s="166" t="s">
        <v>48</v>
      </c>
      <c r="G101" s="167" t="s">
        <v>49</v>
      </c>
      <c r="H101" s="153" t="s">
        <v>50</v>
      </c>
      <c r="I101" s="171" t="s">
        <v>52</v>
      </c>
      <c r="J101" s="172" t="s">
        <v>53</v>
      </c>
      <c r="K101" s="173" t="s">
        <v>72</v>
      </c>
      <c r="L101" s="174" t="s">
        <v>73</v>
      </c>
      <c r="M101" s="168" t="str">
        <f>M92</f>
        <v>27年度末</v>
      </c>
      <c r="N101" s="700" t="s">
        <v>117</v>
      </c>
      <c r="O101" s="700"/>
      <c r="P101" s="170" t="str">
        <f>P6</f>
        <v>29年度
〈計画値〉</v>
      </c>
      <c r="Q101" s="165" t="str">
        <f>Q6</f>
        <v>進捗率
H28/H29</v>
      </c>
    </row>
    <row r="102" spans="1:17" ht="62.25" customHeight="1">
      <c r="A102" s="604" t="s">
        <v>15</v>
      </c>
      <c r="B102" s="181"/>
      <c r="C102" s="520"/>
      <c r="D102" s="521"/>
      <c r="E102" s="522">
        <v>1047</v>
      </c>
      <c r="F102" s="523">
        <v>1079</v>
      </c>
      <c r="G102" s="524">
        <v>1486</v>
      </c>
      <c r="H102" s="525">
        <v>1259</v>
      </c>
      <c r="I102" s="526">
        <v>1272</v>
      </c>
      <c r="J102" s="527">
        <v>1494</v>
      </c>
      <c r="K102" s="522">
        <v>1154</v>
      </c>
      <c r="L102" s="528">
        <v>1023</v>
      </c>
      <c r="M102" s="529">
        <v>864</v>
      </c>
      <c r="N102" s="676">
        <v>633</v>
      </c>
      <c r="O102" s="677"/>
      <c r="P102" s="522">
        <v>1400</v>
      </c>
      <c r="Q102" s="494">
        <f aca="true" t="shared" si="5" ref="Q102:Q108">IF(ISERROR(N102/P102),"",N102/P102)</f>
        <v>0.4521428571428571</v>
      </c>
    </row>
    <row r="103" spans="1:17" ht="62.25" customHeight="1">
      <c r="A103" s="597" t="s">
        <v>106</v>
      </c>
      <c r="B103" s="179"/>
      <c r="C103" s="530"/>
      <c r="D103" s="454"/>
      <c r="E103" s="455">
        <v>58</v>
      </c>
      <c r="F103" s="456">
        <v>50</v>
      </c>
      <c r="G103" s="457">
        <v>39</v>
      </c>
      <c r="H103" s="458">
        <v>73</v>
      </c>
      <c r="I103" s="531">
        <v>79</v>
      </c>
      <c r="J103" s="532">
        <v>91</v>
      </c>
      <c r="K103" s="455">
        <v>102</v>
      </c>
      <c r="L103" s="461">
        <v>94</v>
      </c>
      <c r="M103" s="454">
        <v>81</v>
      </c>
      <c r="N103" s="680">
        <v>86</v>
      </c>
      <c r="O103" s="681"/>
      <c r="P103" s="493">
        <v>140</v>
      </c>
      <c r="Q103" s="502">
        <f t="shared" si="5"/>
        <v>0.6142857142857143</v>
      </c>
    </row>
    <row r="104" spans="1:17" ht="62.25" customHeight="1">
      <c r="A104" s="597" t="s">
        <v>11</v>
      </c>
      <c r="B104" s="180"/>
      <c r="C104" s="530">
        <v>7</v>
      </c>
      <c r="D104" s="454">
        <v>7</v>
      </c>
      <c r="E104" s="455">
        <v>8</v>
      </c>
      <c r="F104" s="456">
        <v>9</v>
      </c>
      <c r="G104" s="457">
        <v>9</v>
      </c>
      <c r="H104" s="458">
        <v>9</v>
      </c>
      <c r="I104" s="531">
        <v>9</v>
      </c>
      <c r="J104" s="532">
        <v>9</v>
      </c>
      <c r="K104" s="455">
        <v>9</v>
      </c>
      <c r="L104" s="461">
        <v>9</v>
      </c>
      <c r="M104" s="454">
        <v>9</v>
      </c>
      <c r="N104" s="680">
        <v>9</v>
      </c>
      <c r="O104" s="681"/>
      <c r="P104" s="493">
        <v>9</v>
      </c>
      <c r="Q104" s="502">
        <f t="shared" si="5"/>
        <v>1</v>
      </c>
    </row>
    <row r="105" spans="1:17" ht="62.25" customHeight="1">
      <c r="A105" s="597" t="s">
        <v>16</v>
      </c>
      <c r="B105" s="180"/>
      <c r="C105" s="530"/>
      <c r="D105" s="454"/>
      <c r="E105" s="455">
        <v>588</v>
      </c>
      <c r="F105" s="456">
        <v>887</v>
      </c>
      <c r="G105" s="457">
        <v>1044</v>
      </c>
      <c r="H105" s="458">
        <v>1197</v>
      </c>
      <c r="I105" s="531">
        <v>1341</v>
      </c>
      <c r="J105" s="532">
        <v>1516</v>
      </c>
      <c r="K105" s="455">
        <v>1652</v>
      </c>
      <c r="L105" s="461">
        <v>1712</v>
      </c>
      <c r="M105" s="454">
        <v>1747</v>
      </c>
      <c r="N105" s="680">
        <v>1794</v>
      </c>
      <c r="O105" s="681"/>
      <c r="P105" s="493">
        <v>1990</v>
      </c>
      <c r="Q105" s="502">
        <f t="shared" si="5"/>
        <v>0.9015075376884422</v>
      </c>
    </row>
    <row r="106" spans="1:17" ht="62.25" customHeight="1">
      <c r="A106" s="608" t="s">
        <v>107</v>
      </c>
      <c r="B106" s="182"/>
      <c r="C106" s="533"/>
      <c r="D106" s="534"/>
      <c r="E106" s="535"/>
      <c r="F106" s="536"/>
      <c r="G106" s="537"/>
      <c r="H106" s="535"/>
      <c r="I106" s="533"/>
      <c r="J106" s="534"/>
      <c r="K106" s="535"/>
      <c r="L106" s="536"/>
      <c r="M106" s="454">
        <v>39</v>
      </c>
      <c r="N106" s="680">
        <v>40</v>
      </c>
      <c r="O106" s="681"/>
      <c r="P106" s="535">
        <v>40</v>
      </c>
      <c r="Q106" s="502">
        <f t="shared" si="5"/>
        <v>1</v>
      </c>
    </row>
    <row r="107" spans="1:17" ht="62.25" customHeight="1">
      <c r="A107" s="608" t="s">
        <v>108</v>
      </c>
      <c r="B107" s="182"/>
      <c r="C107" s="533"/>
      <c r="D107" s="534"/>
      <c r="E107" s="535"/>
      <c r="F107" s="536"/>
      <c r="G107" s="537"/>
      <c r="H107" s="535"/>
      <c r="I107" s="533"/>
      <c r="J107" s="534"/>
      <c r="K107" s="535"/>
      <c r="L107" s="536"/>
      <c r="M107" s="454">
        <v>3</v>
      </c>
      <c r="N107" s="680">
        <v>3</v>
      </c>
      <c r="O107" s="681"/>
      <c r="P107" s="535">
        <v>5</v>
      </c>
      <c r="Q107" s="502">
        <f t="shared" si="5"/>
        <v>0.6</v>
      </c>
    </row>
    <row r="108" spans="1:17" ht="62.25" customHeight="1">
      <c r="A108" s="608" t="s">
        <v>109</v>
      </c>
      <c r="B108" s="182"/>
      <c r="C108" s="530"/>
      <c r="D108" s="454"/>
      <c r="E108" s="455"/>
      <c r="F108" s="456"/>
      <c r="G108" s="457"/>
      <c r="H108" s="455"/>
      <c r="I108" s="531"/>
      <c r="J108" s="454"/>
      <c r="K108" s="455"/>
      <c r="L108" s="456"/>
      <c r="M108" s="454">
        <v>2</v>
      </c>
      <c r="N108" s="680">
        <v>2</v>
      </c>
      <c r="O108" s="681"/>
      <c r="P108" s="493">
        <v>2</v>
      </c>
      <c r="Q108" s="502">
        <f t="shared" si="5"/>
        <v>1</v>
      </c>
    </row>
    <row r="110" spans="1:2" ht="24.75" thickBot="1">
      <c r="A110" s="609" t="s">
        <v>65</v>
      </c>
      <c r="B110" s="152"/>
    </row>
    <row r="111" spans="1:17" ht="43.5" customHeight="1" thickBot="1">
      <c r="A111" s="632" t="s">
        <v>0</v>
      </c>
      <c r="B111" s="633"/>
      <c r="C111" s="153" t="s">
        <v>21</v>
      </c>
      <c r="D111" s="169" t="s">
        <v>19</v>
      </c>
      <c r="E111" s="170" t="s">
        <v>20</v>
      </c>
      <c r="F111" s="166" t="s">
        <v>48</v>
      </c>
      <c r="G111" s="167" t="s">
        <v>49</v>
      </c>
      <c r="H111" s="153" t="s">
        <v>50</v>
      </c>
      <c r="I111" s="171" t="s">
        <v>52</v>
      </c>
      <c r="J111" s="172" t="s">
        <v>53</v>
      </c>
      <c r="K111" s="171" t="s">
        <v>72</v>
      </c>
      <c r="L111" s="166" t="s">
        <v>73</v>
      </c>
      <c r="M111" s="168" t="str">
        <f>M101</f>
        <v>27年度末</v>
      </c>
      <c r="N111" s="176" t="s">
        <v>117</v>
      </c>
      <c r="O111" s="177" t="s">
        <v>54</v>
      </c>
      <c r="P111" s="167" t="str">
        <f>P6</f>
        <v>29年度
〈計画値〉</v>
      </c>
      <c r="Q111" s="165" t="str">
        <f>Q6</f>
        <v>進捗率
H28/H29</v>
      </c>
    </row>
    <row r="112" spans="1:17" ht="63" customHeight="1">
      <c r="A112" s="678" t="s">
        <v>110</v>
      </c>
      <c r="B112" s="679"/>
      <c r="C112" s="538">
        <v>204</v>
      </c>
      <c r="D112" s="269">
        <v>33</v>
      </c>
      <c r="E112" s="267">
        <v>35</v>
      </c>
      <c r="F112" s="268">
        <v>30</v>
      </c>
      <c r="G112" s="539">
        <v>26</v>
      </c>
      <c r="H112" s="540">
        <v>31</v>
      </c>
      <c r="I112" s="265">
        <v>14</v>
      </c>
      <c r="J112" s="541">
        <v>32</v>
      </c>
      <c r="K112" s="265">
        <v>27</v>
      </c>
      <c r="L112" s="542">
        <v>25</v>
      </c>
      <c r="M112" s="543">
        <v>15</v>
      </c>
      <c r="N112" s="544">
        <v>18</v>
      </c>
      <c r="O112" s="545">
        <f>SUM(C112:N112)</f>
        <v>490</v>
      </c>
      <c r="P112" s="546">
        <v>547</v>
      </c>
      <c r="Q112" s="494">
        <f>IF(ISERROR(O112/P112),"",O112/P112)</f>
        <v>0.8957952468007313</v>
      </c>
    </row>
    <row r="113" spans="1:17" ht="63" customHeight="1">
      <c r="A113" s="624" t="s">
        <v>111</v>
      </c>
      <c r="B113" s="625"/>
      <c r="C113" s="547"/>
      <c r="D113" s="548"/>
      <c r="E113" s="549"/>
      <c r="F113" s="550"/>
      <c r="G113" s="551"/>
      <c r="H113" s="357">
        <v>257</v>
      </c>
      <c r="I113" s="357">
        <v>16</v>
      </c>
      <c r="J113" s="552">
        <v>40</v>
      </c>
      <c r="K113" s="553">
        <v>34</v>
      </c>
      <c r="L113" s="554">
        <v>76</v>
      </c>
      <c r="M113" s="555">
        <v>26</v>
      </c>
      <c r="N113" s="556">
        <v>46</v>
      </c>
      <c r="O113" s="557">
        <f>SUM(C113:N113)</f>
        <v>495</v>
      </c>
      <c r="P113" s="212">
        <v>646</v>
      </c>
      <c r="Q113" s="502">
        <f aca="true" t="shared" si="6" ref="Q113:Q123">IF(ISERROR(O113/P113),"",O113/P113)</f>
        <v>0.7662538699690402</v>
      </c>
    </row>
    <row r="114" spans="1:17" ht="63" customHeight="1">
      <c r="A114" s="610" t="s">
        <v>80</v>
      </c>
      <c r="B114" s="607"/>
      <c r="C114" s="547"/>
      <c r="D114" s="548"/>
      <c r="E114" s="549"/>
      <c r="F114" s="550"/>
      <c r="G114" s="551"/>
      <c r="H114" s="549"/>
      <c r="I114" s="547"/>
      <c r="J114" s="548"/>
      <c r="K114" s="549"/>
      <c r="L114" s="329">
        <v>49</v>
      </c>
      <c r="M114" s="558">
        <v>71</v>
      </c>
      <c r="N114" s="556">
        <v>71</v>
      </c>
      <c r="O114" s="557">
        <f aca="true" t="shared" si="7" ref="O114:O123">SUM(C114:N114)</f>
        <v>191</v>
      </c>
      <c r="P114" s="212">
        <v>200</v>
      </c>
      <c r="Q114" s="502">
        <f t="shared" si="6"/>
        <v>0.955</v>
      </c>
    </row>
    <row r="115" spans="1:17" ht="63" customHeight="1">
      <c r="A115" s="610" t="s">
        <v>81</v>
      </c>
      <c r="B115" s="607"/>
      <c r="C115" s="547"/>
      <c r="D115" s="548"/>
      <c r="E115" s="549"/>
      <c r="F115" s="550"/>
      <c r="G115" s="551"/>
      <c r="H115" s="549"/>
      <c r="I115" s="547"/>
      <c r="J115" s="548"/>
      <c r="K115" s="549"/>
      <c r="L115" s="550"/>
      <c r="M115" s="558">
        <v>57</v>
      </c>
      <c r="N115" s="556">
        <v>46</v>
      </c>
      <c r="O115" s="557">
        <f t="shared" si="7"/>
        <v>103</v>
      </c>
      <c r="P115" s="212">
        <v>90</v>
      </c>
      <c r="Q115" s="502">
        <f t="shared" si="6"/>
        <v>1.1444444444444444</v>
      </c>
    </row>
    <row r="116" spans="1:17" ht="63" customHeight="1">
      <c r="A116" s="624" t="s">
        <v>1</v>
      </c>
      <c r="B116" s="625"/>
      <c r="C116" s="559">
        <v>43</v>
      </c>
      <c r="D116" s="560">
        <v>4</v>
      </c>
      <c r="E116" s="357">
        <v>9</v>
      </c>
      <c r="F116" s="561">
        <v>1</v>
      </c>
      <c r="G116" s="562">
        <v>7</v>
      </c>
      <c r="H116" s="357">
        <v>1</v>
      </c>
      <c r="I116" s="357">
        <v>6</v>
      </c>
      <c r="J116" s="563">
        <v>4</v>
      </c>
      <c r="K116" s="357">
        <v>6</v>
      </c>
      <c r="L116" s="561">
        <v>0</v>
      </c>
      <c r="M116" s="558">
        <v>0</v>
      </c>
      <c r="N116" s="556">
        <v>0</v>
      </c>
      <c r="O116" s="557">
        <f t="shared" si="7"/>
        <v>81</v>
      </c>
      <c r="P116" s="212">
        <v>93</v>
      </c>
      <c r="Q116" s="502">
        <f t="shared" si="6"/>
        <v>0.8709677419354839</v>
      </c>
    </row>
    <row r="117" spans="1:17" ht="63" customHeight="1">
      <c r="A117" s="624" t="s">
        <v>78</v>
      </c>
      <c r="B117" s="625"/>
      <c r="C117" s="547"/>
      <c r="D117" s="548"/>
      <c r="E117" s="549"/>
      <c r="F117" s="550"/>
      <c r="G117" s="551"/>
      <c r="H117" s="549"/>
      <c r="I117" s="550"/>
      <c r="J117" s="324">
        <v>5</v>
      </c>
      <c r="K117" s="328">
        <v>1</v>
      </c>
      <c r="L117" s="326">
        <v>0</v>
      </c>
      <c r="M117" s="558">
        <v>1</v>
      </c>
      <c r="N117" s="556">
        <v>1</v>
      </c>
      <c r="O117" s="557">
        <f t="shared" si="7"/>
        <v>8</v>
      </c>
      <c r="P117" s="212">
        <v>43</v>
      </c>
      <c r="Q117" s="564">
        <f t="shared" si="6"/>
        <v>0.18604651162790697</v>
      </c>
    </row>
    <row r="118" spans="1:17" ht="63" customHeight="1">
      <c r="A118" s="624" t="s">
        <v>12</v>
      </c>
      <c r="B118" s="625"/>
      <c r="C118" s="559">
        <v>4</v>
      </c>
      <c r="D118" s="560">
        <v>1</v>
      </c>
      <c r="E118" s="357">
        <v>1</v>
      </c>
      <c r="F118" s="561">
        <v>18</v>
      </c>
      <c r="G118" s="562">
        <v>9</v>
      </c>
      <c r="H118" s="357">
        <v>7</v>
      </c>
      <c r="I118" s="357">
        <v>6</v>
      </c>
      <c r="J118" s="563">
        <v>5</v>
      </c>
      <c r="K118" s="357">
        <v>7</v>
      </c>
      <c r="L118" s="561">
        <v>6</v>
      </c>
      <c r="M118" s="558">
        <v>8</v>
      </c>
      <c r="N118" s="556">
        <v>0</v>
      </c>
      <c r="O118" s="557">
        <f t="shared" si="7"/>
        <v>72</v>
      </c>
      <c r="P118" s="212">
        <v>82</v>
      </c>
      <c r="Q118" s="502">
        <f t="shared" si="6"/>
        <v>0.8780487804878049</v>
      </c>
    </row>
    <row r="119" spans="1:17" ht="63" customHeight="1">
      <c r="A119" s="624" t="s">
        <v>2</v>
      </c>
      <c r="B119" s="625"/>
      <c r="C119" s="559">
        <v>18</v>
      </c>
      <c r="D119" s="560">
        <v>1</v>
      </c>
      <c r="E119" s="357">
        <v>0</v>
      </c>
      <c r="F119" s="561">
        <v>1</v>
      </c>
      <c r="G119" s="562">
        <v>1</v>
      </c>
      <c r="H119" s="357">
        <v>1</v>
      </c>
      <c r="I119" s="357">
        <v>2</v>
      </c>
      <c r="J119" s="563">
        <v>1</v>
      </c>
      <c r="K119" s="357">
        <v>1</v>
      </c>
      <c r="L119" s="561">
        <v>1</v>
      </c>
      <c r="M119" s="558">
        <v>1</v>
      </c>
      <c r="N119" s="556">
        <v>0</v>
      </c>
      <c r="O119" s="557">
        <f t="shared" si="7"/>
        <v>28</v>
      </c>
      <c r="P119" s="212">
        <v>34</v>
      </c>
      <c r="Q119" s="502">
        <f t="shared" si="6"/>
        <v>0.8235294117647058</v>
      </c>
    </row>
    <row r="120" spans="1:17" ht="63" customHeight="1">
      <c r="A120" s="624" t="s">
        <v>3</v>
      </c>
      <c r="B120" s="625"/>
      <c r="C120" s="559">
        <v>418</v>
      </c>
      <c r="D120" s="560">
        <v>22</v>
      </c>
      <c r="E120" s="357">
        <v>24</v>
      </c>
      <c r="F120" s="561">
        <v>20</v>
      </c>
      <c r="G120" s="562">
        <v>20</v>
      </c>
      <c r="H120" s="357">
        <v>11</v>
      </c>
      <c r="I120" s="357">
        <v>22</v>
      </c>
      <c r="J120" s="563">
        <v>20</v>
      </c>
      <c r="K120" s="357">
        <v>14</v>
      </c>
      <c r="L120" s="561">
        <v>25</v>
      </c>
      <c r="M120" s="558">
        <v>12</v>
      </c>
      <c r="N120" s="556">
        <v>26</v>
      </c>
      <c r="O120" s="557">
        <f t="shared" si="7"/>
        <v>634</v>
      </c>
      <c r="P120" s="212">
        <v>686</v>
      </c>
      <c r="Q120" s="502">
        <f t="shared" si="6"/>
        <v>0.924198250728863</v>
      </c>
    </row>
    <row r="121" spans="1:17" ht="63" customHeight="1">
      <c r="A121" s="624" t="s">
        <v>4</v>
      </c>
      <c r="B121" s="625"/>
      <c r="C121" s="326"/>
      <c r="D121" s="560">
        <v>103</v>
      </c>
      <c r="E121" s="357">
        <v>102</v>
      </c>
      <c r="F121" s="561">
        <v>140</v>
      </c>
      <c r="G121" s="562">
        <v>134</v>
      </c>
      <c r="H121" s="357">
        <v>183</v>
      </c>
      <c r="I121" s="357">
        <v>196</v>
      </c>
      <c r="J121" s="563">
        <v>178</v>
      </c>
      <c r="K121" s="565">
        <v>182</v>
      </c>
      <c r="L121" s="566">
        <v>195</v>
      </c>
      <c r="M121" s="558">
        <v>195</v>
      </c>
      <c r="N121" s="567">
        <v>176</v>
      </c>
      <c r="O121" s="568">
        <f t="shared" si="7"/>
        <v>1784</v>
      </c>
      <c r="P121" s="212">
        <v>2000</v>
      </c>
      <c r="Q121" s="502">
        <f t="shared" si="6"/>
        <v>0.892</v>
      </c>
    </row>
    <row r="122" spans="1:17" ht="63" customHeight="1">
      <c r="A122" s="624" t="s">
        <v>112</v>
      </c>
      <c r="B122" s="625"/>
      <c r="C122" s="569"/>
      <c r="D122" s="560"/>
      <c r="E122" s="357"/>
      <c r="F122" s="561"/>
      <c r="G122" s="570"/>
      <c r="H122" s="357">
        <v>187</v>
      </c>
      <c r="I122" s="357">
        <v>8</v>
      </c>
      <c r="J122" s="563">
        <v>4</v>
      </c>
      <c r="K122" s="357">
        <v>0</v>
      </c>
      <c r="L122" s="561">
        <v>0</v>
      </c>
      <c r="M122" s="558">
        <v>0</v>
      </c>
      <c r="N122" s="571">
        <v>0</v>
      </c>
      <c r="O122" s="572">
        <f t="shared" si="7"/>
        <v>199</v>
      </c>
      <c r="P122" s="212">
        <v>199</v>
      </c>
      <c r="Q122" s="502">
        <f t="shared" si="6"/>
        <v>1</v>
      </c>
    </row>
    <row r="123" spans="1:17" ht="63" customHeight="1">
      <c r="A123" s="624" t="s">
        <v>14</v>
      </c>
      <c r="B123" s="625"/>
      <c r="C123" s="326"/>
      <c r="D123" s="560">
        <v>202</v>
      </c>
      <c r="E123" s="357">
        <v>100</v>
      </c>
      <c r="F123" s="561">
        <v>63</v>
      </c>
      <c r="G123" s="562">
        <v>51</v>
      </c>
      <c r="H123" s="357">
        <v>50</v>
      </c>
      <c r="I123" s="357">
        <v>85</v>
      </c>
      <c r="J123" s="563">
        <v>92</v>
      </c>
      <c r="K123" s="357">
        <v>89</v>
      </c>
      <c r="L123" s="561">
        <v>96</v>
      </c>
      <c r="M123" s="558">
        <v>72</v>
      </c>
      <c r="N123" s="573">
        <v>65</v>
      </c>
      <c r="O123" s="572">
        <f t="shared" si="7"/>
        <v>965</v>
      </c>
      <c r="P123" s="212">
        <v>1098</v>
      </c>
      <c r="Q123" s="502">
        <f t="shared" si="6"/>
        <v>0.8788706739526412</v>
      </c>
    </row>
    <row r="124" ht="24">
      <c r="A124" s="611" t="s">
        <v>77</v>
      </c>
    </row>
    <row r="125" ht="24">
      <c r="A125" s="611" t="s">
        <v>76</v>
      </c>
    </row>
    <row r="127" spans="1:2" ht="24">
      <c r="A127" s="609" t="s">
        <v>91</v>
      </c>
      <c r="B127" s="152"/>
    </row>
    <row r="128" spans="1:2" ht="24">
      <c r="A128" s="600" t="s">
        <v>92</v>
      </c>
      <c r="B128" s="152"/>
    </row>
    <row r="129" spans="1:16" ht="19.5" thickBot="1">
      <c r="A129" s="137"/>
      <c r="B129" s="152"/>
      <c r="D129" s="617" t="s">
        <v>121</v>
      </c>
      <c r="E129" s="617"/>
      <c r="F129" s="617"/>
      <c r="G129" s="617" t="s">
        <v>122</v>
      </c>
      <c r="H129" s="617"/>
      <c r="I129" s="617"/>
      <c r="J129" s="617" t="s">
        <v>123</v>
      </c>
      <c r="K129" s="617"/>
      <c r="L129" s="617"/>
      <c r="M129" s="617" t="s">
        <v>124</v>
      </c>
      <c r="N129" s="617"/>
      <c r="O129" s="617"/>
      <c r="P129" s="617"/>
    </row>
    <row r="130" spans="1:17" ht="42.75" customHeight="1" thickBot="1">
      <c r="A130" s="632" t="s">
        <v>0</v>
      </c>
      <c r="B130" s="633"/>
      <c r="C130" s="10" t="s">
        <v>28</v>
      </c>
      <c r="D130" s="169" t="s">
        <v>19</v>
      </c>
      <c r="E130" s="170" t="s">
        <v>20</v>
      </c>
      <c r="F130" s="166" t="s">
        <v>48</v>
      </c>
      <c r="G130" s="167" t="s">
        <v>49</v>
      </c>
      <c r="H130" s="153" t="s">
        <v>50</v>
      </c>
      <c r="I130" s="171" t="s">
        <v>52</v>
      </c>
      <c r="J130" s="172" t="s">
        <v>53</v>
      </c>
      <c r="K130" s="171" t="s">
        <v>72</v>
      </c>
      <c r="L130" s="166" t="s">
        <v>73</v>
      </c>
      <c r="M130" s="168" t="str">
        <f>M6</f>
        <v>27年度末</v>
      </c>
      <c r="N130" s="620" t="s">
        <v>117</v>
      </c>
      <c r="O130" s="635"/>
      <c r="P130" s="167" t="str">
        <f>P6</f>
        <v>29年度
〈計画値〉</v>
      </c>
      <c r="Q130" s="165" t="s">
        <v>131</v>
      </c>
    </row>
    <row r="131" spans="1:17" ht="57" customHeight="1">
      <c r="A131" s="662" t="s">
        <v>95</v>
      </c>
      <c r="B131" s="11" t="s">
        <v>101</v>
      </c>
      <c r="C131" s="77" t="s">
        <v>30</v>
      </c>
      <c r="D131" s="86"/>
      <c r="E131" s="87"/>
      <c r="F131" s="88"/>
      <c r="G131" s="89"/>
      <c r="H131" s="87"/>
      <c r="I131" s="90"/>
      <c r="J131" s="91"/>
      <c r="K131" s="90"/>
      <c r="L131" s="92"/>
      <c r="M131" s="362">
        <v>511</v>
      </c>
      <c r="N131" s="706">
        <v>524</v>
      </c>
      <c r="O131" s="707"/>
      <c r="P131" s="577">
        <v>759</v>
      </c>
      <c r="Q131" s="578">
        <f aca="true" t="shared" si="8" ref="Q131:Q138">N131-P131</f>
        <v>-235</v>
      </c>
    </row>
    <row r="132" spans="1:17" ht="57" customHeight="1">
      <c r="A132" s="654"/>
      <c r="B132" s="142" t="s">
        <v>31</v>
      </c>
      <c r="C132" s="46" t="s">
        <v>46</v>
      </c>
      <c r="D132" s="93"/>
      <c r="E132" s="94"/>
      <c r="F132" s="95"/>
      <c r="G132" s="96"/>
      <c r="H132" s="94"/>
      <c r="I132" s="34"/>
      <c r="J132" s="97"/>
      <c r="K132" s="34"/>
      <c r="L132" s="98"/>
      <c r="M132" s="579">
        <v>3548</v>
      </c>
      <c r="N132" s="708">
        <v>3498</v>
      </c>
      <c r="O132" s="709"/>
      <c r="P132" s="580">
        <v>4847</v>
      </c>
      <c r="Q132" s="581">
        <f t="shared" si="8"/>
        <v>-1349</v>
      </c>
    </row>
    <row r="133" spans="1:17" ht="57" customHeight="1">
      <c r="A133" s="631" t="s">
        <v>96</v>
      </c>
      <c r="B133" s="574" t="s">
        <v>101</v>
      </c>
      <c r="C133" s="47" t="s">
        <v>30</v>
      </c>
      <c r="D133" s="99"/>
      <c r="E133" s="100"/>
      <c r="F133" s="101"/>
      <c r="G133" s="102"/>
      <c r="H133" s="100"/>
      <c r="I133" s="103"/>
      <c r="J133" s="104"/>
      <c r="K133" s="103"/>
      <c r="L133" s="105"/>
      <c r="M133" s="390">
        <v>12</v>
      </c>
      <c r="N133" s="710">
        <v>16</v>
      </c>
      <c r="O133" s="711"/>
      <c r="P133" s="582">
        <v>41</v>
      </c>
      <c r="Q133" s="583">
        <f t="shared" si="8"/>
        <v>-25</v>
      </c>
    </row>
    <row r="134" spans="1:17" ht="57" customHeight="1">
      <c r="A134" s="630"/>
      <c r="B134" s="575" t="s">
        <v>31</v>
      </c>
      <c r="C134" s="106" t="s">
        <v>46</v>
      </c>
      <c r="D134" s="15"/>
      <c r="E134" s="13"/>
      <c r="F134" s="14"/>
      <c r="G134" s="83"/>
      <c r="H134" s="13"/>
      <c r="I134" s="12"/>
      <c r="J134" s="107"/>
      <c r="K134" s="12"/>
      <c r="L134" s="84"/>
      <c r="M134" s="579">
        <v>126</v>
      </c>
      <c r="N134" s="708">
        <v>150</v>
      </c>
      <c r="O134" s="709"/>
      <c r="P134" s="546">
        <v>397</v>
      </c>
      <c r="Q134" s="584">
        <f t="shared" si="8"/>
        <v>-247</v>
      </c>
    </row>
    <row r="135" spans="1:17" ht="57" customHeight="1">
      <c r="A135" s="631" t="s">
        <v>102</v>
      </c>
      <c r="B135" s="146" t="s">
        <v>101</v>
      </c>
      <c r="C135" s="49" t="s">
        <v>30</v>
      </c>
      <c r="D135" s="108"/>
      <c r="E135" s="109"/>
      <c r="F135" s="110"/>
      <c r="G135" s="111"/>
      <c r="H135" s="109"/>
      <c r="I135" s="112"/>
      <c r="J135" s="113"/>
      <c r="K135" s="112"/>
      <c r="L135" s="114"/>
      <c r="M135" s="390">
        <v>699</v>
      </c>
      <c r="N135" s="710">
        <v>836</v>
      </c>
      <c r="O135" s="711"/>
      <c r="P135" s="577">
        <v>696</v>
      </c>
      <c r="Q135" s="585">
        <f t="shared" si="8"/>
        <v>140</v>
      </c>
    </row>
    <row r="136" spans="1:17" ht="57" customHeight="1">
      <c r="A136" s="630"/>
      <c r="B136" s="142" t="s">
        <v>31</v>
      </c>
      <c r="C136" s="46" t="s">
        <v>46</v>
      </c>
      <c r="D136" s="115"/>
      <c r="E136" s="116"/>
      <c r="F136" s="117"/>
      <c r="G136" s="118"/>
      <c r="H136" s="34"/>
      <c r="I136" s="34"/>
      <c r="J136" s="97"/>
      <c r="K136" s="34"/>
      <c r="L136" s="98"/>
      <c r="M136" s="579">
        <v>7428</v>
      </c>
      <c r="N136" s="708">
        <v>9461</v>
      </c>
      <c r="O136" s="709"/>
      <c r="P136" s="580">
        <v>7480</v>
      </c>
      <c r="Q136" s="586">
        <f t="shared" si="8"/>
        <v>1981</v>
      </c>
    </row>
    <row r="137" spans="1:17" ht="57" customHeight="1">
      <c r="A137" s="654" t="s">
        <v>97</v>
      </c>
      <c r="B137" s="574" t="s">
        <v>101</v>
      </c>
      <c r="C137" s="47" t="s">
        <v>30</v>
      </c>
      <c r="D137" s="119"/>
      <c r="E137" s="120"/>
      <c r="F137" s="121"/>
      <c r="G137" s="122"/>
      <c r="H137" s="120"/>
      <c r="I137" s="123"/>
      <c r="J137" s="119"/>
      <c r="K137" s="120"/>
      <c r="L137" s="124"/>
      <c r="M137" s="390">
        <v>17</v>
      </c>
      <c r="N137" s="710">
        <v>14</v>
      </c>
      <c r="O137" s="711"/>
      <c r="P137" s="587">
        <v>71</v>
      </c>
      <c r="Q137" s="583">
        <f t="shared" si="8"/>
        <v>-57</v>
      </c>
    </row>
    <row r="138" spans="1:17" ht="57" customHeight="1">
      <c r="A138" s="630"/>
      <c r="B138" s="576" t="s">
        <v>31</v>
      </c>
      <c r="C138" s="42" t="s">
        <v>46</v>
      </c>
      <c r="D138" s="125"/>
      <c r="E138" s="126"/>
      <c r="F138" s="127"/>
      <c r="G138" s="128"/>
      <c r="H138" s="126"/>
      <c r="I138" s="129"/>
      <c r="J138" s="125"/>
      <c r="K138" s="126"/>
      <c r="L138" s="130"/>
      <c r="M138" s="588">
        <v>28</v>
      </c>
      <c r="N138" s="708">
        <v>27</v>
      </c>
      <c r="O138" s="709"/>
      <c r="P138" s="546">
        <v>137</v>
      </c>
      <c r="Q138" s="584">
        <f t="shared" si="8"/>
        <v>-110</v>
      </c>
    </row>
    <row r="139" spans="13:15" ht="18.75">
      <c r="M139" s="131"/>
      <c r="O139" s="132"/>
    </row>
    <row r="140" spans="1:2" ht="24.75" thickBot="1">
      <c r="A140" s="600" t="s">
        <v>93</v>
      </c>
      <c r="B140" s="152"/>
    </row>
    <row r="141" spans="1:17" ht="42.75" customHeight="1" thickBot="1">
      <c r="A141" s="695" t="s">
        <v>0</v>
      </c>
      <c r="B141" s="696"/>
      <c r="C141" s="17" t="s">
        <v>28</v>
      </c>
      <c r="D141" s="169" t="s">
        <v>19</v>
      </c>
      <c r="E141" s="170" t="s">
        <v>20</v>
      </c>
      <c r="F141" s="166" t="s">
        <v>48</v>
      </c>
      <c r="G141" s="167" t="s">
        <v>49</v>
      </c>
      <c r="H141" s="153" t="s">
        <v>50</v>
      </c>
      <c r="I141" s="171" t="s">
        <v>52</v>
      </c>
      <c r="J141" s="172" t="s">
        <v>53</v>
      </c>
      <c r="K141" s="171" t="s">
        <v>72</v>
      </c>
      <c r="L141" s="166" t="s">
        <v>73</v>
      </c>
      <c r="M141" s="168" t="str">
        <f>M6</f>
        <v>27年度末</v>
      </c>
      <c r="N141" s="700" t="s">
        <v>117</v>
      </c>
      <c r="O141" s="700"/>
      <c r="P141" s="178" t="str">
        <f>P6</f>
        <v>29年度
〈計画値〉</v>
      </c>
      <c r="Q141" s="165" t="s">
        <v>131</v>
      </c>
    </row>
    <row r="142" spans="1:17" ht="84" customHeight="1">
      <c r="A142" s="535" t="s">
        <v>98</v>
      </c>
      <c r="B142" s="589" t="s">
        <v>101</v>
      </c>
      <c r="C142" s="133" t="s">
        <v>30</v>
      </c>
      <c r="D142" s="590"/>
      <c r="E142" s="540"/>
      <c r="F142" s="591"/>
      <c r="G142" s="592"/>
      <c r="H142" s="540"/>
      <c r="I142" s="307"/>
      <c r="J142" s="541"/>
      <c r="K142" s="307"/>
      <c r="L142" s="593"/>
      <c r="M142" s="529">
        <v>55</v>
      </c>
      <c r="N142" s="676">
        <v>68</v>
      </c>
      <c r="O142" s="677"/>
      <c r="P142" s="522">
        <v>61</v>
      </c>
      <c r="Q142" s="586">
        <f>N142-P142</f>
        <v>7</v>
      </c>
    </row>
    <row r="143" spans="1:17" ht="84" customHeight="1">
      <c r="A143" s="535" t="s">
        <v>99</v>
      </c>
      <c r="B143" s="589" t="s">
        <v>101</v>
      </c>
      <c r="C143" s="133" t="s">
        <v>30</v>
      </c>
      <c r="D143" s="548"/>
      <c r="E143" s="549"/>
      <c r="F143" s="550"/>
      <c r="G143" s="551"/>
      <c r="H143" s="357"/>
      <c r="I143" s="357"/>
      <c r="J143" s="563"/>
      <c r="K143" s="357"/>
      <c r="L143" s="561"/>
      <c r="M143" s="454">
        <v>58</v>
      </c>
      <c r="N143" s="680">
        <v>62</v>
      </c>
      <c r="O143" s="681"/>
      <c r="P143" s="493">
        <v>52</v>
      </c>
      <c r="Q143" s="586">
        <f>N143-P143</f>
        <v>10</v>
      </c>
    </row>
    <row r="145" spans="1:2" ht="24.75" thickBot="1">
      <c r="A145" s="600" t="s">
        <v>94</v>
      </c>
      <c r="B145" s="152"/>
    </row>
    <row r="146" spans="1:17" ht="42.75" customHeight="1" thickBot="1">
      <c r="A146" s="632" t="s">
        <v>0</v>
      </c>
      <c r="B146" s="633"/>
      <c r="C146" s="10" t="s">
        <v>28</v>
      </c>
      <c r="D146" s="169" t="s">
        <v>19</v>
      </c>
      <c r="E146" s="170" t="s">
        <v>20</v>
      </c>
      <c r="F146" s="166" t="s">
        <v>48</v>
      </c>
      <c r="G146" s="167" t="s">
        <v>49</v>
      </c>
      <c r="H146" s="153" t="s">
        <v>50</v>
      </c>
      <c r="I146" s="171" t="s">
        <v>52</v>
      </c>
      <c r="J146" s="172" t="s">
        <v>53</v>
      </c>
      <c r="K146" s="171" t="s">
        <v>72</v>
      </c>
      <c r="L146" s="166" t="s">
        <v>73</v>
      </c>
      <c r="M146" s="168" t="str">
        <f>M6</f>
        <v>27年度末</v>
      </c>
      <c r="N146" s="620" t="s">
        <v>117</v>
      </c>
      <c r="O146" s="635"/>
      <c r="P146" s="167" t="str">
        <f>P6</f>
        <v>29年度
〈計画値〉</v>
      </c>
      <c r="Q146" s="165" t="s">
        <v>131</v>
      </c>
    </row>
    <row r="147" spans="1:17" ht="82.5" customHeight="1">
      <c r="A147" s="612" t="s">
        <v>100</v>
      </c>
      <c r="B147" s="589" t="s">
        <v>101</v>
      </c>
      <c r="C147" s="133" t="s">
        <v>30</v>
      </c>
      <c r="D147" s="590"/>
      <c r="E147" s="540"/>
      <c r="F147" s="591"/>
      <c r="G147" s="592"/>
      <c r="H147" s="540"/>
      <c r="I147" s="307"/>
      <c r="J147" s="541"/>
      <c r="K147" s="307"/>
      <c r="L147" s="593"/>
      <c r="M147" s="529">
        <v>456</v>
      </c>
      <c r="N147" s="705">
        <v>422</v>
      </c>
      <c r="O147" s="677"/>
      <c r="P147" s="546">
        <v>286</v>
      </c>
      <c r="Q147" s="586">
        <f>N147-P147</f>
        <v>136</v>
      </c>
    </row>
  </sheetData>
  <sheetProtection/>
  <mergeCells count="165">
    <mergeCell ref="N101:O101"/>
    <mergeCell ref="N142:O142"/>
    <mergeCell ref="N143:O143"/>
    <mergeCell ref="N103:O103"/>
    <mergeCell ref="A29:B29"/>
    <mergeCell ref="N29:O29"/>
    <mergeCell ref="N141:O141"/>
    <mergeCell ref="N96:O96"/>
    <mergeCell ref="N97:O97"/>
    <mergeCell ref="N77:O77"/>
    <mergeCell ref="N21:O21"/>
    <mergeCell ref="A27:B27"/>
    <mergeCell ref="N137:O137"/>
    <mergeCell ref="N108:O108"/>
    <mergeCell ref="N93:O93"/>
    <mergeCell ref="N74:O74"/>
    <mergeCell ref="N94:O94"/>
    <mergeCell ref="N95:O95"/>
    <mergeCell ref="N147:O147"/>
    <mergeCell ref="N130:O130"/>
    <mergeCell ref="N131:O131"/>
    <mergeCell ref="N132:O132"/>
    <mergeCell ref="N133:O133"/>
    <mergeCell ref="N134:O134"/>
    <mergeCell ref="N135:O135"/>
    <mergeCell ref="N136:O136"/>
    <mergeCell ref="N138:O138"/>
    <mergeCell ref="N146:O146"/>
    <mergeCell ref="N85:O85"/>
    <mergeCell ref="N86:O86"/>
    <mergeCell ref="N87:O87"/>
    <mergeCell ref="N92:O92"/>
    <mergeCell ref="N56:O56"/>
    <mergeCell ref="N88:O88"/>
    <mergeCell ref="N57:O57"/>
    <mergeCell ref="N58:O58"/>
    <mergeCell ref="N59:O59"/>
    <mergeCell ref="N60:O60"/>
    <mergeCell ref="N63:O63"/>
    <mergeCell ref="N64:O64"/>
    <mergeCell ref="N72:O72"/>
    <mergeCell ref="N73:O73"/>
    <mergeCell ref="A130:B130"/>
    <mergeCell ref="A121:B121"/>
    <mergeCell ref="A122:B122"/>
    <mergeCell ref="A120:B120"/>
    <mergeCell ref="A97:B97"/>
    <mergeCell ref="A116:B116"/>
    <mergeCell ref="N43:O43"/>
    <mergeCell ref="N44:O44"/>
    <mergeCell ref="N47:O47"/>
    <mergeCell ref="N48:O48"/>
    <mergeCell ref="N49:O49"/>
    <mergeCell ref="N50:O50"/>
    <mergeCell ref="N51:O51"/>
    <mergeCell ref="A141:B141"/>
    <mergeCell ref="A146:B146"/>
    <mergeCell ref="A131:A132"/>
    <mergeCell ref="A133:A134"/>
    <mergeCell ref="A135:A136"/>
    <mergeCell ref="A137:A138"/>
    <mergeCell ref="A123:B123"/>
    <mergeCell ref="A118:B118"/>
    <mergeCell ref="A119:B119"/>
    <mergeCell ref="A117:B117"/>
    <mergeCell ref="A111:B111"/>
    <mergeCell ref="P1:Q2"/>
    <mergeCell ref="A15:B15"/>
    <mergeCell ref="N9:O9"/>
    <mergeCell ref="N10:O10"/>
    <mergeCell ref="N13:O13"/>
    <mergeCell ref="N14:O14"/>
    <mergeCell ref="A6:B6"/>
    <mergeCell ref="A101:B101"/>
    <mergeCell ref="A113:B113"/>
    <mergeCell ref="N102:O102"/>
    <mergeCell ref="A112:B112"/>
    <mergeCell ref="B85:C85"/>
    <mergeCell ref="A92:B92"/>
    <mergeCell ref="N104:O104"/>
    <mergeCell ref="N105:O105"/>
    <mergeCell ref="N106:O106"/>
    <mergeCell ref="N107:O107"/>
    <mergeCell ref="A96:B96"/>
    <mergeCell ref="J71:L71"/>
    <mergeCell ref="M71:P71"/>
    <mergeCell ref="D5:F5"/>
    <mergeCell ref="G5:I5"/>
    <mergeCell ref="P98:Q98"/>
    <mergeCell ref="N52:O52"/>
    <mergeCell ref="N53:O53"/>
    <mergeCell ref="N54:O54"/>
    <mergeCell ref="N55:O55"/>
    <mergeCell ref="N37:O37"/>
    <mergeCell ref="A66:A67"/>
    <mergeCell ref="A61:A62"/>
    <mergeCell ref="A63:A64"/>
    <mergeCell ref="A93:B93"/>
    <mergeCell ref="A94:B94"/>
    <mergeCell ref="A95:B95"/>
    <mergeCell ref="B81:C81"/>
    <mergeCell ref="B72:C72"/>
    <mergeCell ref="A43:A44"/>
    <mergeCell ref="B47:C47"/>
    <mergeCell ref="A48:A49"/>
    <mergeCell ref="A50:A51"/>
    <mergeCell ref="A52:A53"/>
    <mergeCell ref="A54:A55"/>
    <mergeCell ref="A56:A57"/>
    <mergeCell ref="A58:A59"/>
    <mergeCell ref="A35:B35"/>
    <mergeCell ref="A36:B36"/>
    <mergeCell ref="A37:B37"/>
    <mergeCell ref="B42:C42"/>
    <mergeCell ref="N35:O35"/>
    <mergeCell ref="N36:O36"/>
    <mergeCell ref="N42:O42"/>
    <mergeCell ref="A32:B32"/>
    <mergeCell ref="A33:B33"/>
    <mergeCell ref="A34:B34"/>
    <mergeCell ref="N32:O32"/>
    <mergeCell ref="N33:O33"/>
    <mergeCell ref="N34:O34"/>
    <mergeCell ref="A30:B30"/>
    <mergeCell ref="A31:B31"/>
    <mergeCell ref="N30:O30"/>
    <mergeCell ref="N31:O31"/>
    <mergeCell ref="A25:B25"/>
    <mergeCell ref="A26:B26"/>
    <mergeCell ref="N25:O25"/>
    <mergeCell ref="N26:O26"/>
    <mergeCell ref="A24:B24"/>
    <mergeCell ref="A17:M17"/>
    <mergeCell ref="N24:O24"/>
    <mergeCell ref="N15:O15"/>
    <mergeCell ref="N16:O16"/>
    <mergeCell ref="A20:B20"/>
    <mergeCell ref="N20:O20"/>
    <mergeCell ref="A21:B21"/>
    <mergeCell ref="A14:B14"/>
    <mergeCell ref="A10:B10"/>
    <mergeCell ref="A16:B16"/>
    <mergeCell ref="A13:B13"/>
    <mergeCell ref="A9:B9"/>
    <mergeCell ref="A7:B8"/>
    <mergeCell ref="J5:L5"/>
    <mergeCell ref="M5:P5"/>
    <mergeCell ref="N81:O81"/>
    <mergeCell ref="N82:O82"/>
    <mergeCell ref="D41:F41"/>
    <mergeCell ref="G41:I41"/>
    <mergeCell ref="J41:L41"/>
    <mergeCell ref="M41:P41"/>
    <mergeCell ref="D71:F71"/>
    <mergeCell ref="G71:I71"/>
    <mergeCell ref="N27:O27"/>
    <mergeCell ref="D100:F100"/>
    <mergeCell ref="G100:I100"/>
    <mergeCell ref="J100:L100"/>
    <mergeCell ref="M100:P100"/>
    <mergeCell ref="D129:F129"/>
    <mergeCell ref="G129:I129"/>
    <mergeCell ref="J129:L129"/>
    <mergeCell ref="M129:P129"/>
    <mergeCell ref="N75:O75"/>
  </mergeCells>
  <printOptions horizontalCentered="1"/>
  <pageMargins left="0.35433070866141736" right="0.15748031496062992" top="0.6692913385826772" bottom="0.15748031496062992" header="0.31496062992125984" footer="0.15748031496062992"/>
  <pageSetup horizontalDpi="600" verticalDpi="600" orientation="landscape" paperSize="9" scale="40" r:id="rId1"/>
  <headerFooter differentOddEven="1">
    <oddFooter>&amp;C
</oddFooter>
  </headerFooter>
  <rowBreaks count="6" manualBreakCount="6">
    <brk id="27" max="16" man="1"/>
    <brk id="37" max="15" man="1"/>
    <brk id="64" max="16" man="1"/>
    <brk id="97" max="16" man="1"/>
    <brk id="125" max="16" man="1"/>
    <brk id="14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自立支援係</dc:creator>
  <cp:keywords/>
  <dc:description/>
  <cp:lastModifiedBy>Administrator</cp:lastModifiedBy>
  <cp:lastPrinted>2017-10-02T09:16:16Z</cp:lastPrinted>
  <dcterms:created xsi:type="dcterms:W3CDTF">2007-08-27T08:31:27Z</dcterms:created>
  <dcterms:modified xsi:type="dcterms:W3CDTF">2017-10-05T06:19:50Z</dcterms:modified>
  <cp:category/>
  <cp:version/>
  <cp:contentType/>
  <cp:contentStatus/>
</cp:coreProperties>
</file>