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　1209 障害福祉課\障害福祉\事業者指定\★ＨＰ掲載用★様式、別紙（H25.4.1～）\児童関係様式\"/>
    </mc:Choice>
  </mc:AlternateContent>
  <xr:revisionPtr revIDLastSave="0" documentId="13_ncr:1_{167E4AA0-C5A6-40E4-8D51-D7493B004F07}" xr6:coauthVersionLast="47" xr6:coauthVersionMax="47" xr10:uidLastSave="{00000000-0000-0000-0000-000000000000}"/>
  <bookViews>
    <workbookView xWindow="-28920" yWindow="-120" windowWidth="29040" windowHeight="15990" xr2:uid="{00000000-000D-0000-FFFF-FFFF00000000}"/>
  </bookViews>
  <sheets>
    <sheet name="勤務形態一覧表（記載例）" sheetId="2" r:id="rId1"/>
    <sheet name="参考様式５（汎用）" sheetId="10" r:id="rId2"/>
    <sheet name="勤務形態一覧表（児童発達支援・放課後デイサービス）" sheetId="12" r:id="rId3"/>
    <sheet name="参考様式５（児童発達支援・主として重症心身障害児）" sheetId="3" r:id="rId4"/>
    <sheet name="参考様式５（児童発達支援センター）" sheetId="4" r:id="rId5"/>
    <sheet name="参考様式５（居宅訪問型児童発達支援）" sheetId="5" r:id="rId6"/>
    <sheet name="参考様式５（保育所等訪問支援）" sheetId="6" r:id="rId7"/>
    <sheet name="参考様式５（福祉型障害児入所施設）" sheetId="7" r:id="rId8"/>
    <sheet name="参考様式５（医療型障害児入所施設）" sheetId="8" r:id="rId9"/>
    <sheet name="選択肢" sheetId="9" r:id="rId10"/>
  </sheets>
  <externalReferences>
    <externalReference r:id="rId11"/>
  </externalReference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xlnm._FilterDatabase" localSheetId="0" hidden="1">'勤務形態一覧表（記載例）'!$AK$5:$AK$6</definedName>
    <definedName name="_xlnm._FilterDatabase" localSheetId="2" hidden="1">'勤務形態一覧表（児童発達支援・放課後デイサービス）'!$AK$5:$AK$6</definedName>
    <definedName name="_kk05">#REF!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0">'勤務形態一覧表（記載例）'!$A$1:$AZ$73</definedName>
    <definedName name="_xlnm.Print_Area" localSheetId="2">'勤務形態一覧表（児童発達支援・放課後デイサービス）'!$A$1:$AN$73</definedName>
    <definedName name="_xlnm.Print_Area" localSheetId="8">'参考様式５（医療型障害児入所施設）'!$A$1:$AN$78</definedName>
    <definedName name="_xlnm.Print_Area" localSheetId="5">'参考様式５（居宅訪問型児童発達支援）'!$A$1:$AN$70</definedName>
    <definedName name="_xlnm.Print_Area" localSheetId="3">'参考様式５（児童発達支援・主として重症心身障害児）'!$A$1:$AN$71</definedName>
    <definedName name="_xlnm.Print_Area" localSheetId="4">'参考様式５（児童発達支援センター）'!$A$1:$AN$72</definedName>
    <definedName name="_xlnm.Print_Area" localSheetId="1">'参考様式５（汎用）'!$A$1:$AN$61</definedName>
    <definedName name="_xlnm.Print_Area" localSheetId="7">'参考様式５（福祉型障害児入所施設）'!$A$1:$AN$78</definedName>
    <definedName name="_xlnm.Print_Area" localSheetId="6">'参考様式５（保育所等訪問支援）'!$A$1:$AN$70</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医療型障害児入所施設">選択肢!$B$31:$J$31</definedName>
    <definedName name="一般相談支援事業">選択肢!$B$21:$J$21</definedName>
    <definedName name="機能訓練">選択肢!$B$16:$J$16</definedName>
    <definedName name="記載例">#REF!</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2">[1]選択肢!#REF!</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 localSheetId="2">#REF!</definedName>
    <definedName name="食事" localSheetId="1">#REF!</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 localSheetId="2">#REF!</definedName>
    <definedName name="町っ油" localSheetId="1">#REF!</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2">#REF!</definedName>
    <definedName name="利用日数記入例" localSheetId="1">#REF!</definedName>
    <definedName name="利用日数記入例">#REF!</definedName>
    <definedName name="療養介護">選択肢!$B$6:$J$6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8" i="2" l="1"/>
  <c r="AL18" i="2"/>
  <c r="AK17" i="2"/>
  <c r="AL17" i="2" s="1"/>
  <c r="AK16" i="2"/>
  <c r="AL16" i="2" s="1"/>
  <c r="AK15" i="2"/>
  <c r="AL15" i="2" s="1"/>
  <c r="AK14" i="2"/>
  <c r="AL14" i="2" s="1"/>
  <c r="AK13" i="2"/>
  <c r="AL13" i="2" s="1"/>
  <c r="AK12" i="2"/>
  <c r="AL12" i="2" s="1"/>
  <c r="AL43" i="12" l="1"/>
  <c r="AG43" i="12"/>
  <c r="AA43" i="12"/>
  <c r="U43" i="12"/>
  <c r="O43" i="12"/>
  <c r="I43" i="12"/>
  <c r="E43" i="12"/>
  <c r="C43" i="12"/>
  <c r="AG42" i="12"/>
  <c r="I42" i="12"/>
  <c r="AG41" i="12"/>
  <c r="I41" i="12"/>
  <c r="AL39" i="12"/>
  <c r="AM42" i="12" s="1"/>
  <c r="AG39" i="12"/>
  <c r="AJ42" i="12" s="1"/>
  <c r="AA39" i="12"/>
  <c r="AD42" i="12" s="1"/>
  <c r="U39" i="12"/>
  <c r="U42" i="12" s="1"/>
  <c r="O39" i="12"/>
  <c r="R42" i="12" s="1"/>
  <c r="I39" i="12"/>
  <c r="L42" i="12" s="1"/>
  <c r="E39" i="12"/>
  <c r="F42" i="12" s="1"/>
  <c r="C39" i="12"/>
  <c r="C42" i="12" s="1"/>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AK31" i="12"/>
  <c r="AK30" i="12"/>
  <c r="AK29" i="12"/>
  <c r="AK28" i="12"/>
  <c r="AK27" i="12"/>
  <c r="AK26" i="12"/>
  <c r="AK25" i="12"/>
  <c r="AK24" i="12"/>
  <c r="AK23" i="12"/>
  <c r="AK22" i="12"/>
  <c r="AK21" i="12"/>
  <c r="AK20" i="12"/>
  <c r="AK19" i="12"/>
  <c r="AK18" i="12"/>
  <c r="AK17" i="12"/>
  <c r="AK16" i="12"/>
  <c r="AK15" i="12"/>
  <c r="AK14" i="12"/>
  <c r="AK13" i="12"/>
  <c r="AK12"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AH11" i="12" s="1"/>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AJ10" i="12" s="1"/>
  <c r="AL19" i="12" l="1"/>
  <c r="AL12" i="12"/>
  <c r="AL16" i="12"/>
  <c r="AL27" i="12"/>
  <c r="AL24" i="12"/>
  <c r="AL13" i="12"/>
  <c r="AL17" i="12"/>
  <c r="AL22" i="12"/>
  <c r="AL25" i="12"/>
  <c r="AL30" i="12"/>
  <c r="AL14" i="12"/>
  <c r="AL20" i="12"/>
  <c r="AL23" i="12"/>
  <c r="AL28" i="12"/>
  <c r="AL31" i="12"/>
  <c r="AL15" i="12"/>
  <c r="AL18" i="12"/>
  <c r="AL21" i="12"/>
  <c r="AL26" i="12"/>
  <c r="AL29" i="12"/>
  <c r="AK32" i="12"/>
  <c r="AL32" i="12" s="1"/>
  <c r="C41" i="12"/>
  <c r="AH10" i="12"/>
  <c r="AI11" i="12"/>
  <c r="D41" i="12"/>
  <c r="L41" i="12"/>
  <c r="X41" i="12"/>
  <c r="AJ41" i="12"/>
  <c r="D42" i="12"/>
  <c r="X42" i="12"/>
  <c r="U41" i="12"/>
  <c r="AI10" i="12"/>
  <c r="AJ11" i="12"/>
  <c r="E41" i="12"/>
  <c r="O41" i="12"/>
  <c r="AA41" i="12"/>
  <c r="AL41" i="12"/>
  <c r="E42" i="12"/>
  <c r="O42" i="12"/>
  <c r="AA42" i="12"/>
  <c r="AL42" i="12"/>
  <c r="F41" i="12"/>
  <c r="R41" i="12"/>
  <c r="AD41" i="12"/>
  <c r="AM41" i="12"/>
  <c r="AJ31" i="10" l="1"/>
  <c r="AI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AK31" i="10" s="1"/>
  <c r="F31" i="10"/>
  <c r="AK30" i="10"/>
  <c r="AL30" i="10" s="1"/>
  <c r="AK29" i="10"/>
  <c r="AK28" i="10"/>
  <c r="AL27" i="10"/>
  <c r="AK27" i="10"/>
  <c r="AK26" i="10"/>
  <c r="AK25" i="10"/>
  <c r="AK24" i="10"/>
  <c r="AK23" i="10"/>
  <c r="AK22" i="10"/>
  <c r="AL22" i="10" s="1"/>
  <c r="AK21" i="10"/>
  <c r="AK20" i="10"/>
  <c r="AL19" i="10"/>
  <c r="AK19" i="10"/>
  <c r="AK18" i="10"/>
  <c r="AK17" i="10"/>
  <c r="AK16" i="10"/>
  <c r="AK15" i="10"/>
  <c r="AK14" i="10"/>
  <c r="AL14" i="10" s="1"/>
  <c r="AK13" i="10"/>
  <c r="AK12" i="10"/>
  <c r="AL11" i="10"/>
  <c r="AK11"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AJ10" i="10" s="1"/>
  <c r="AG9" i="10"/>
  <c r="AF9" i="10"/>
  <c r="AE9" i="10"/>
  <c r="AD9" i="10"/>
  <c r="AC9" i="10"/>
  <c r="AB9" i="10"/>
  <c r="AA9" i="10"/>
  <c r="Z9" i="10"/>
  <c r="Y9" i="10"/>
  <c r="X9" i="10"/>
  <c r="W9" i="10"/>
  <c r="V9" i="10"/>
  <c r="U9" i="10"/>
  <c r="T9" i="10"/>
  <c r="S9" i="10"/>
  <c r="R9" i="10"/>
  <c r="Q9" i="10"/>
  <c r="P9" i="10"/>
  <c r="O9" i="10"/>
  <c r="N9" i="10"/>
  <c r="M9" i="10"/>
  <c r="L9" i="10"/>
  <c r="K9" i="10"/>
  <c r="J9" i="10"/>
  <c r="I9" i="10"/>
  <c r="H9" i="10"/>
  <c r="G9" i="10"/>
  <c r="F9" i="10"/>
  <c r="AJ9" i="10" s="1"/>
  <c r="AL12" i="10" l="1"/>
  <c r="AL17" i="10"/>
  <c r="AL20" i="10"/>
  <c r="AL25" i="10"/>
  <c r="AL28" i="10"/>
  <c r="AL15" i="10"/>
  <c r="AL18" i="10"/>
  <c r="AL23" i="10"/>
  <c r="AL26" i="10"/>
  <c r="AL31" i="10"/>
  <c r="AL13" i="10"/>
  <c r="AL16" i="10"/>
  <c r="AL21" i="10"/>
  <c r="AL24" i="10"/>
  <c r="AL29" i="10"/>
  <c r="AH10" i="10"/>
  <c r="AH9" i="10"/>
  <c r="AI10" i="10"/>
  <c r="AI9" i="10"/>
  <c r="AL49" i="8" l="1"/>
  <c r="AG49" i="8"/>
  <c r="AA49" i="8"/>
  <c r="U49" i="8"/>
  <c r="O49" i="8"/>
  <c r="I49" i="8"/>
  <c r="E49" i="8"/>
  <c r="C49" i="8"/>
  <c r="AL45" i="8"/>
  <c r="AM48" i="8" s="1"/>
  <c r="AG45" i="8"/>
  <c r="AJ48" i="8" s="1"/>
  <c r="AA45" i="8"/>
  <c r="AD48" i="8" s="1"/>
  <c r="U45" i="8"/>
  <c r="X48" i="8" s="1"/>
  <c r="O45" i="8"/>
  <c r="R48" i="8" s="1"/>
  <c r="I45" i="8"/>
  <c r="L48" i="8" s="1"/>
  <c r="E45" i="8"/>
  <c r="F48" i="8" s="1"/>
  <c r="C45" i="8"/>
  <c r="C47" i="8" s="1"/>
  <c r="T38" i="8"/>
  <c r="C42" i="8" s="1"/>
  <c r="AJ31" i="8"/>
  <c r="AI31" i="8"/>
  <c r="AH31" i="8"/>
  <c r="AG31" i="8"/>
  <c r="AF31" i="8"/>
  <c r="AE31" i="8"/>
  <c r="AD31" i="8"/>
  <c r="AC31" i="8"/>
  <c r="AB31" i="8"/>
  <c r="AA31" i="8"/>
  <c r="Z31" i="8"/>
  <c r="Y31" i="8"/>
  <c r="X31" i="8"/>
  <c r="W31" i="8"/>
  <c r="V31" i="8"/>
  <c r="U31" i="8"/>
  <c r="T31" i="8"/>
  <c r="S31" i="8"/>
  <c r="R31" i="8"/>
  <c r="Q31" i="8"/>
  <c r="P31" i="8"/>
  <c r="O31" i="8"/>
  <c r="N31" i="8"/>
  <c r="M31" i="8"/>
  <c r="L31" i="8"/>
  <c r="K31" i="8"/>
  <c r="J31" i="8"/>
  <c r="I31" i="8"/>
  <c r="AK31" i="8" s="1"/>
  <c r="H31" i="8"/>
  <c r="G31" i="8"/>
  <c r="F31" i="8"/>
  <c r="AK30" i="8"/>
  <c r="AK29" i="8"/>
  <c r="AK28" i="8"/>
  <c r="AK27" i="8"/>
  <c r="AK26" i="8"/>
  <c r="AK25" i="8"/>
  <c r="AK24" i="8"/>
  <c r="AK23" i="8"/>
  <c r="AK22" i="8"/>
  <c r="AK21" i="8"/>
  <c r="AK20" i="8"/>
  <c r="AK19" i="8"/>
  <c r="AK18" i="8"/>
  <c r="AK17" i="8"/>
  <c r="AK16" i="8"/>
  <c r="AK15" i="8"/>
  <c r="AK14" i="8"/>
  <c r="AK13" i="8"/>
  <c r="AK12" i="8"/>
  <c r="AK11"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AI10" i="8" s="1"/>
  <c r="AG9" i="8"/>
  <c r="AF9" i="8"/>
  <c r="AE9" i="8"/>
  <c r="AD9" i="8"/>
  <c r="AC9" i="8"/>
  <c r="AB9" i="8"/>
  <c r="AA9" i="8"/>
  <c r="Z9" i="8"/>
  <c r="Y9" i="8"/>
  <c r="X9" i="8"/>
  <c r="W9" i="8"/>
  <c r="V9" i="8"/>
  <c r="U9" i="8"/>
  <c r="T9" i="8"/>
  <c r="S9" i="8"/>
  <c r="R9" i="8"/>
  <c r="Q9" i="8"/>
  <c r="P9" i="8"/>
  <c r="O9" i="8"/>
  <c r="N9" i="8"/>
  <c r="M9" i="8"/>
  <c r="L9" i="8"/>
  <c r="K9" i="8"/>
  <c r="J9" i="8"/>
  <c r="I9" i="8"/>
  <c r="H9" i="8"/>
  <c r="G9" i="8"/>
  <c r="F9" i="8"/>
  <c r="AH9" i="8" s="1"/>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F10" i="7"/>
  <c r="AI10" i="7" s="1"/>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K11" i="7"/>
  <c r="AL11" i="7"/>
  <c r="AK12" i="7"/>
  <c r="AL12" i="7"/>
  <c r="AK13" i="7"/>
  <c r="AL13" i="7"/>
  <c r="AK14" i="7"/>
  <c r="AL14" i="7"/>
  <c r="AK15" i="7"/>
  <c r="AL15" i="7"/>
  <c r="AK16" i="7"/>
  <c r="AL16" i="7"/>
  <c r="AK17" i="7"/>
  <c r="AL17" i="7"/>
  <c r="AK18" i="7"/>
  <c r="AL18" i="7"/>
  <c r="AK19" i="7"/>
  <c r="AL19" i="7"/>
  <c r="AK20" i="7"/>
  <c r="AL20" i="7"/>
  <c r="AK21" i="7"/>
  <c r="AL21" i="7"/>
  <c r="AK22" i="7"/>
  <c r="AL22" i="7"/>
  <c r="AK23" i="7"/>
  <c r="AL23" i="7"/>
  <c r="AK24" i="7"/>
  <c r="AL24" i="7"/>
  <c r="AK25" i="7"/>
  <c r="AL25" i="7"/>
  <c r="AK26" i="7"/>
  <c r="AL26" i="7"/>
  <c r="AK27" i="7"/>
  <c r="AL27" i="7"/>
  <c r="AK28" i="7"/>
  <c r="AL28" i="7"/>
  <c r="AK29" i="7"/>
  <c r="AL29" i="7"/>
  <c r="AK30" i="7"/>
  <c r="AL30" i="7"/>
  <c r="F31" i="7"/>
  <c r="G31" i="7"/>
  <c r="AK31" i="7" s="1"/>
  <c r="AL31" i="7" s="1"/>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C42" i="7"/>
  <c r="E42" i="7"/>
  <c r="C45" i="7"/>
  <c r="D47" i="7" s="1"/>
  <c r="E45" i="7"/>
  <c r="F47" i="7" s="1"/>
  <c r="I45" i="7"/>
  <c r="I47" i="7" s="1"/>
  <c r="O45" i="7"/>
  <c r="U45" i="7"/>
  <c r="U47" i="7" s="1"/>
  <c r="AA45" i="7"/>
  <c r="AA47" i="7" s="1"/>
  <c r="AG45" i="7"/>
  <c r="AG47" i="7" s="1"/>
  <c r="AL45" i="7"/>
  <c r="C47" i="7"/>
  <c r="E47" i="7"/>
  <c r="O47" i="7"/>
  <c r="R47" i="7"/>
  <c r="AD47" i="7"/>
  <c r="AL47" i="7"/>
  <c r="AM47" i="7"/>
  <c r="C48" i="7"/>
  <c r="E48" i="7"/>
  <c r="F48" i="7"/>
  <c r="O48" i="7"/>
  <c r="R48" i="7"/>
  <c r="AA48" i="7"/>
  <c r="AD48" i="7"/>
  <c r="AL48" i="7"/>
  <c r="AM48" i="7"/>
  <c r="C49" i="7"/>
  <c r="E49" i="7"/>
  <c r="I49" i="7"/>
  <c r="O49" i="7"/>
  <c r="U49" i="7"/>
  <c r="AA49" i="7"/>
  <c r="AG49" i="7"/>
  <c r="AL49" i="7"/>
  <c r="AL41" i="6"/>
  <c r="AG41" i="6"/>
  <c r="AA41" i="6"/>
  <c r="U41" i="6"/>
  <c r="O41" i="6"/>
  <c r="I41" i="6"/>
  <c r="E41" i="6"/>
  <c r="C41" i="6"/>
  <c r="AJ40" i="6"/>
  <c r="AJ39" i="6"/>
  <c r="AL37" i="6"/>
  <c r="AM40" i="6" s="1"/>
  <c r="AG37" i="6"/>
  <c r="AG40" i="6" s="1"/>
  <c r="AA37" i="6"/>
  <c r="AD40" i="6" s="1"/>
  <c r="U37" i="6"/>
  <c r="X40" i="6" s="1"/>
  <c r="O37" i="6"/>
  <c r="R40" i="6" s="1"/>
  <c r="I37" i="6"/>
  <c r="L40" i="6" s="1"/>
  <c r="E37" i="6"/>
  <c r="F40" i="6" s="1"/>
  <c r="C37" i="6"/>
  <c r="D40" i="6" s="1"/>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AK31" i="6" s="1"/>
  <c r="AK30" i="6"/>
  <c r="AK29" i="6"/>
  <c r="AK28" i="6"/>
  <c r="AK27" i="6"/>
  <c r="AK26" i="6"/>
  <c r="AK25" i="6"/>
  <c r="AK24" i="6"/>
  <c r="AK23" i="6"/>
  <c r="AK22" i="6"/>
  <c r="AK21" i="6"/>
  <c r="AK20" i="6"/>
  <c r="AK19" i="6"/>
  <c r="AK18" i="6"/>
  <c r="AK17" i="6"/>
  <c r="AK16" i="6"/>
  <c r="AK15" i="6"/>
  <c r="AK14" i="6"/>
  <c r="AK13" i="6"/>
  <c r="AK12" i="6"/>
  <c r="AK11"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AI10" i="6" s="1"/>
  <c r="AG9" i="6"/>
  <c r="AF9" i="6"/>
  <c r="AE9" i="6"/>
  <c r="AD9" i="6"/>
  <c r="AC9" i="6"/>
  <c r="AB9" i="6"/>
  <c r="AA9" i="6"/>
  <c r="Z9" i="6"/>
  <c r="Y9" i="6"/>
  <c r="X9" i="6"/>
  <c r="W9" i="6"/>
  <c r="V9" i="6"/>
  <c r="U9" i="6"/>
  <c r="T9" i="6"/>
  <c r="S9" i="6"/>
  <c r="R9" i="6"/>
  <c r="Q9" i="6"/>
  <c r="P9" i="6"/>
  <c r="O9" i="6"/>
  <c r="N9" i="6"/>
  <c r="M9" i="6"/>
  <c r="L9" i="6"/>
  <c r="K9" i="6"/>
  <c r="J9" i="6"/>
  <c r="I9" i="6"/>
  <c r="H9" i="6"/>
  <c r="G9" i="6"/>
  <c r="F9" i="6"/>
  <c r="AJ9" i="6" s="1"/>
  <c r="AL41" i="5"/>
  <c r="AG41" i="5"/>
  <c r="AA41" i="5"/>
  <c r="U41" i="5"/>
  <c r="O41" i="5"/>
  <c r="I41" i="5"/>
  <c r="E41" i="5"/>
  <c r="C41" i="5"/>
  <c r="AL37" i="5"/>
  <c r="AM40" i="5" s="1"/>
  <c r="AG37" i="5"/>
  <c r="AJ40" i="5" s="1"/>
  <c r="AA37" i="5"/>
  <c r="AD40" i="5" s="1"/>
  <c r="U37" i="5"/>
  <c r="X40" i="5" s="1"/>
  <c r="O37" i="5"/>
  <c r="R40" i="5" s="1"/>
  <c r="I37" i="5"/>
  <c r="L39" i="5" s="1"/>
  <c r="E37" i="5"/>
  <c r="F40" i="5" s="1"/>
  <c r="C37" i="5"/>
  <c r="D40"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AK31" i="5" s="1"/>
  <c r="F31" i="5"/>
  <c r="AK30" i="5"/>
  <c r="AL30" i="5" s="1"/>
  <c r="AK29" i="5"/>
  <c r="AK28" i="5"/>
  <c r="AL28" i="5" s="1"/>
  <c r="AL27" i="5"/>
  <c r="AK27" i="5"/>
  <c r="AK26" i="5"/>
  <c r="AL25" i="5"/>
  <c r="AK25" i="5"/>
  <c r="AK24" i="5"/>
  <c r="AK23" i="5"/>
  <c r="AK22" i="5"/>
  <c r="AL22" i="5" s="1"/>
  <c r="AK21" i="5"/>
  <c r="AK20" i="5"/>
  <c r="AL20" i="5" s="1"/>
  <c r="AL19" i="5"/>
  <c r="AK19" i="5"/>
  <c r="AK18" i="5"/>
  <c r="AL17" i="5"/>
  <c r="AK17" i="5"/>
  <c r="AK16" i="5"/>
  <c r="AK15" i="5"/>
  <c r="AK14" i="5"/>
  <c r="AL14" i="5" s="1"/>
  <c r="AK13" i="5"/>
  <c r="AK12" i="5"/>
  <c r="AL12" i="5" s="1"/>
  <c r="AL11"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J9" i="5" s="1"/>
  <c r="AL42" i="4"/>
  <c r="AG42" i="4"/>
  <c r="AA42" i="4"/>
  <c r="U42" i="4"/>
  <c r="O42" i="4"/>
  <c r="I42" i="4"/>
  <c r="E42" i="4"/>
  <c r="C42" i="4"/>
  <c r="AL38" i="4"/>
  <c r="AM41" i="4" s="1"/>
  <c r="AG38" i="4"/>
  <c r="AG41" i="4" s="1"/>
  <c r="AA38" i="4"/>
  <c r="AD41" i="4" s="1"/>
  <c r="U38" i="4"/>
  <c r="X41" i="4" s="1"/>
  <c r="O38" i="4"/>
  <c r="R41" i="4" s="1"/>
  <c r="I38" i="4"/>
  <c r="I41" i="4" s="1"/>
  <c r="E38" i="4"/>
  <c r="F41" i="4" s="1"/>
  <c r="C38" i="4"/>
  <c r="D41" i="4" s="1"/>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AK32" i="4" s="1"/>
  <c r="AL32" i="4" s="1"/>
  <c r="AK31" i="4"/>
  <c r="AK30" i="4"/>
  <c r="AK29" i="4"/>
  <c r="AL29" i="4" s="1"/>
  <c r="AK28" i="4"/>
  <c r="AK27" i="4"/>
  <c r="AK26" i="4"/>
  <c r="AK25" i="4"/>
  <c r="AK24" i="4"/>
  <c r="AK23" i="4"/>
  <c r="AK22" i="4"/>
  <c r="AK21" i="4"/>
  <c r="AK20" i="4"/>
  <c r="AK19" i="4"/>
  <c r="AK18" i="4"/>
  <c r="AK17" i="4"/>
  <c r="AK16" i="4"/>
  <c r="AK15" i="4"/>
  <c r="AK14" i="4"/>
  <c r="AL14" i="4" s="1"/>
  <c r="AK13" i="4"/>
  <c r="AK12"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I11" i="4"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L41" i="3"/>
  <c r="AG41" i="3"/>
  <c r="AA41" i="3"/>
  <c r="U41" i="3"/>
  <c r="O41" i="3"/>
  <c r="I41" i="3"/>
  <c r="E41" i="3"/>
  <c r="C41" i="3"/>
  <c r="I40" i="3"/>
  <c r="AL37" i="3"/>
  <c r="AM40" i="3" s="1"/>
  <c r="AG37" i="3"/>
  <c r="AJ40" i="3" s="1"/>
  <c r="AA37" i="3"/>
  <c r="AD40" i="3" s="1"/>
  <c r="U37" i="3"/>
  <c r="X40" i="3" s="1"/>
  <c r="O37" i="3"/>
  <c r="R40" i="3" s="1"/>
  <c r="I37" i="3"/>
  <c r="L40" i="3" s="1"/>
  <c r="E37" i="3"/>
  <c r="F40" i="3" s="1"/>
  <c r="C37" i="3"/>
  <c r="D39" i="3" s="1"/>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I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43" i="2"/>
  <c r="AA43" i="2"/>
  <c r="AL39" i="2"/>
  <c r="AM42" i="2" s="1"/>
  <c r="AG39" i="2"/>
  <c r="AJ42" i="2" s="1"/>
  <c r="AA39" i="2"/>
  <c r="AD42" i="2" s="1"/>
  <c r="U39" i="2"/>
  <c r="X42" i="2" s="1"/>
  <c r="O39" i="2"/>
  <c r="R42" i="2" s="1"/>
  <c r="I39" i="2"/>
  <c r="L42" i="2" s="1"/>
  <c r="E39" i="2"/>
  <c r="F42" i="2" s="1"/>
  <c r="C39" i="2"/>
  <c r="D42" i="2" s="1"/>
  <c r="AJ32"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AK31" i="2"/>
  <c r="AK30" i="2"/>
  <c r="AK29" i="2"/>
  <c r="AK28" i="2"/>
  <c r="AK27" i="2"/>
  <c r="AK26" i="2"/>
  <c r="AK25" i="2"/>
  <c r="AK24" i="2"/>
  <c r="AK23" i="2"/>
  <c r="AK22" i="2"/>
  <c r="AK21" i="2"/>
  <c r="AK20" i="2"/>
  <c r="AK19" i="2"/>
  <c r="O43"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AJ11" i="2" s="1"/>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AJ10" i="2" s="1"/>
  <c r="AL28" i="8" l="1"/>
  <c r="AJ10" i="8"/>
  <c r="AL18" i="8"/>
  <c r="AL26" i="8"/>
  <c r="AL12" i="8"/>
  <c r="AL20" i="8"/>
  <c r="AL16" i="8"/>
  <c r="AL24" i="8"/>
  <c r="AI9" i="8"/>
  <c r="AL14" i="8"/>
  <c r="AL22" i="8"/>
  <c r="AL30" i="8"/>
  <c r="AL31" i="8"/>
  <c r="AL13" i="6"/>
  <c r="AL16" i="6"/>
  <c r="AL21" i="6"/>
  <c r="AL24" i="6"/>
  <c r="AL29" i="6"/>
  <c r="AL11" i="6"/>
  <c r="AL14" i="6"/>
  <c r="AL19" i="6"/>
  <c r="AL22" i="6"/>
  <c r="AL27" i="6"/>
  <c r="AL30" i="6"/>
  <c r="AL12" i="6"/>
  <c r="AL17" i="6"/>
  <c r="AL20" i="6"/>
  <c r="AL25" i="6"/>
  <c r="AL28" i="6"/>
  <c r="AL31" i="6"/>
  <c r="AL15" i="6"/>
  <c r="AL18" i="6"/>
  <c r="AL23" i="6"/>
  <c r="AL26" i="6"/>
  <c r="AL15" i="5"/>
  <c r="AL18" i="5"/>
  <c r="AL23" i="5"/>
  <c r="AL26" i="5"/>
  <c r="AL31" i="5"/>
  <c r="AL13" i="5"/>
  <c r="AL16" i="5"/>
  <c r="AL21" i="5"/>
  <c r="AL24" i="5"/>
  <c r="AL29" i="5"/>
  <c r="AL20" i="4"/>
  <c r="AL26" i="4"/>
  <c r="AL13" i="4"/>
  <c r="AL17" i="4"/>
  <c r="AL21" i="4"/>
  <c r="AL24" i="4"/>
  <c r="AL27" i="4"/>
  <c r="AL15" i="4"/>
  <c r="AL18" i="4"/>
  <c r="AL22" i="4"/>
  <c r="AL25" i="4"/>
  <c r="AL30" i="4"/>
  <c r="AL12" i="4"/>
  <c r="AL16" i="4"/>
  <c r="AL19" i="4"/>
  <c r="AL23" i="4"/>
  <c r="AL28" i="4"/>
  <c r="AL31" i="4"/>
  <c r="AG43" i="2"/>
  <c r="AL13" i="3"/>
  <c r="AL16" i="3"/>
  <c r="AL19" i="3"/>
  <c r="AL24" i="3"/>
  <c r="AL27" i="3"/>
  <c r="AL17" i="3"/>
  <c r="AL22" i="3"/>
  <c r="AL25" i="3"/>
  <c r="AL30" i="3"/>
  <c r="AL14" i="3"/>
  <c r="AL20" i="3"/>
  <c r="AL23" i="3"/>
  <c r="AL28" i="3"/>
  <c r="AL31" i="3"/>
  <c r="AL12" i="3"/>
  <c r="AL15" i="3"/>
  <c r="AL18" i="3"/>
  <c r="AL21" i="3"/>
  <c r="AL26" i="3"/>
  <c r="AL29" i="3"/>
  <c r="AJ41" i="4"/>
  <c r="L41" i="4"/>
  <c r="E43" i="2"/>
  <c r="L40" i="4"/>
  <c r="C43" i="2"/>
  <c r="U43" i="2"/>
  <c r="I39" i="3"/>
  <c r="AJ40" i="4"/>
  <c r="AK32" i="3"/>
  <c r="AL32" i="3" s="1"/>
  <c r="I43" i="2"/>
  <c r="AK32" i="2"/>
  <c r="AL32" i="2" s="1"/>
  <c r="AG39" i="5"/>
  <c r="L39" i="3"/>
  <c r="I40" i="4"/>
  <c r="I40" i="5"/>
  <c r="I39" i="6"/>
  <c r="I40" i="6"/>
  <c r="X48" i="7"/>
  <c r="X47" i="7"/>
  <c r="AG48" i="8"/>
  <c r="I48" i="8"/>
  <c r="AG39" i="3"/>
  <c r="AG40" i="3"/>
  <c r="I39" i="5"/>
  <c r="L40" i="5"/>
  <c r="L39" i="6"/>
  <c r="U48" i="7"/>
  <c r="I47" i="8"/>
  <c r="AJ39" i="3"/>
  <c r="AG40" i="4"/>
  <c r="AG40" i="5"/>
  <c r="AG39" i="6"/>
  <c r="D48" i="7"/>
  <c r="AG47" i="8"/>
  <c r="AL20" i="2"/>
  <c r="AL24" i="2"/>
  <c r="AL28" i="2"/>
  <c r="AL22" i="2"/>
  <c r="AL30" i="2"/>
  <c r="AI10" i="2"/>
  <c r="AL19" i="2"/>
  <c r="AL21" i="2"/>
  <c r="AL26" i="2"/>
  <c r="AL31" i="2"/>
  <c r="U47" i="8"/>
  <c r="U48" i="8"/>
  <c r="AJ9" i="8"/>
  <c r="D47" i="8"/>
  <c r="L47" i="8"/>
  <c r="X47" i="8"/>
  <c r="AJ47" i="8"/>
  <c r="D48" i="8"/>
  <c r="C48" i="8"/>
  <c r="AH10" i="8"/>
  <c r="AL11" i="8"/>
  <c r="AL13" i="8"/>
  <c r="AL15" i="8"/>
  <c r="AL17" i="8"/>
  <c r="AL19" i="8"/>
  <c r="AL21" i="8"/>
  <c r="AL23" i="8"/>
  <c r="AL25" i="8"/>
  <c r="AL27" i="8"/>
  <c r="AL29" i="8"/>
  <c r="E47" i="8"/>
  <c r="O47" i="8"/>
  <c r="AA47" i="8"/>
  <c r="AL47" i="8"/>
  <c r="E48" i="8"/>
  <c r="O48" i="8"/>
  <c r="AA48" i="8"/>
  <c r="AL48" i="8"/>
  <c r="F47" i="8"/>
  <c r="R47" i="8"/>
  <c r="AD47" i="8"/>
  <c r="AM47" i="8"/>
  <c r="AJ48" i="7"/>
  <c r="L48" i="7"/>
  <c r="AJ47" i="7"/>
  <c r="L47" i="7"/>
  <c r="AG48" i="7"/>
  <c r="I48" i="7"/>
  <c r="AJ10" i="7"/>
  <c r="AH10" i="6"/>
  <c r="C39" i="6"/>
  <c r="C40" i="6"/>
  <c r="AH9" i="6"/>
  <c r="D39" i="6"/>
  <c r="AI9" i="6"/>
  <c r="AJ10" i="6"/>
  <c r="E39" i="6"/>
  <c r="O39" i="6"/>
  <c r="AA39" i="6"/>
  <c r="AL39" i="6"/>
  <c r="E40" i="6"/>
  <c r="O40" i="6"/>
  <c r="AA40" i="6"/>
  <c r="AL40" i="6"/>
  <c r="U39" i="6"/>
  <c r="U40" i="6"/>
  <c r="X39" i="6"/>
  <c r="F39" i="6"/>
  <c r="R39" i="6"/>
  <c r="AD39" i="6"/>
  <c r="AM39" i="6"/>
  <c r="AH10" i="5"/>
  <c r="U39" i="5"/>
  <c r="E39" i="5"/>
  <c r="O39" i="5"/>
  <c r="AA39" i="5"/>
  <c r="AL39" i="5"/>
  <c r="E40" i="5"/>
  <c r="O40" i="5"/>
  <c r="AA40" i="5"/>
  <c r="AL40" i="5"/>
  <c r="C39" i="5"/>
  <c r="C40" i="5"/>
  <c r="U40" i="5"/>
  <c r="AH9" i="5"/>
  <c r="AI10" i="5"/>
  <c r="D39" i="5"/>
  <c r="X39" i="5"/>
  <c r="AJ39" i="5"/>
  <c r="AI9" i="5"/>
  <c r="F39" i="5"/>
  <c r="R39" i="5"/>
  <c r="AD39" i="5"/>
  <c r="AM39" i="5"/>
  <c r="AH11" i="4"/>
  <c r="C40" i="4"/>
  <c r="C41" i="4"/>
  <c r="D40" i="4"/>
  <c r="X40" i="4"/>
  <c r="AI10" i="4"/>
  <c r="AJ11" i="4"/>
  <c r="E40" i="4"/>
  <c r="O40" i="4"/>
  <c r="AA40" i="4"/>
  <c r="AL40" i="4"/>
  <c r="E41" i="4"/>
  <c r="O41" i="4"/>
  <c r="AA41" i="4"/>
  <c r="AL41" i="4"/>
  <c r="U40" i="4"/>
  <c r="U41" i="4"/>
  <c r="AH10" i="4"/>
  <c r="F40" i="4"/>
  <c r="R40" i="4"/>
  <c r="AD40" i="4"/>
  <c r="AM40" i="4"/>
  <c r="AH11" i="3"/>
  <c r="C39" i="3"/>
  <c r="AH10" i="3"/>
  <c r="X39" i="3"/>
  <c r="D40" i="3"/>
  <c r="AI10" i="3"/>
  <c r="AJ11" i="3"/>
  <c r="E39" i="3"/>
  <c r="O39" i="3"/>
  <c r="AA39" i="3"/>
  <c r="AL39" i="3"/>
  <c r="E40" i="3"/>
  <c r="O40" i="3"/>
  <c r="AA40" i="3"/>
  <c r="AL40" i="3"/>
  <c r="U39" i="3"/>
  <c r="C40" i="3"/>
  <c r="U40" i="3"/>
  <c r="F39" i="3"/>
  <c r="R39" i="3"/>
  <c r="AD39" i="3"/>
  <c r="AM39" i="3"/>
  <c r="C41" i="2"/>
  <c r="I41" i="2"/>
  <c r="U41" i="2"/>
  <c r="AG41" i="2"/>
  <c r="C42" i="2"/>
  <c r="I42" i="2"/>
  <c r="U42" i="2"/>
  <c r="AG42" i="2"/>
  <c r="AH11" i="2"/>
  <c r="AH10" i="2"/>
  <c r="AI11" i="2"/>
  <c r="D41" i="2"/>
  <c r="L41" i="2"/>
  <c r="X41" i="2"/>
  <c r="AJ41" i="2"/>
  <c r="E41" i="2"/>
  <c r="O41" i="2"/>
  <c r="AA41" i="2"/>
  <c r="AL41" i="2"/>
  <c r="E42" i="2"/>
  <c r="O42" i="2"/>
  <c r="AA42" i="2"/>
  <c r="AL42" i="2"/>
  <c r="AL23" i="2"/>
  <c r="AL25" i="2"/>
  <c r="AL27" i="2"/>
  <c r="AL29" i="2"/>
  <c r="F41" i="2"/>
  <c r="R41" i="2"/>
  <c r="AD41" i="2"/>
  <c r="AM41" i="2"/>
</calcChain>
</file>

<file path=xl/sharedStrings.xml><?xml version="1.0" encoding="utf-8"?>
<sst xmlns="http://schemas.openxmlformats.org/spreadsheetml/2006/main" count="1033" uniqueCount="178">
  <si>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</si>
  <si>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10"/>
  </si>
  <si>
    <t>児童発達支援・放課後等デイサービス</t>
    <rPh sb="0" eb="2">
      <t>ジドウ</t>
    </rPh>
    <rPh sb="2" eb="4">
      <t>ハッタツ</t>
    </rPh>
    <rPh sb="4" eb="6">
      <t>シエン</t>
    </rPh>
    <rPh sb="7" eb="11">
      <t>ホウカゴトウ</t>
    </rPh>
    <phoneticPr fontId="10"/>
  </si>
  <si>
    <t>年</t>
    <rPh sb="0" eb="1">
      <t>ネン</t>
    </rPh>
    <phoneticPr fontId="4"/>
  </si>
  <si>
    <t>月</t>
    <rPh sb="0" eb="1">
      <t>ゲツ</t>
    </rPh>
    <phoneticPr fontId="4"/>
  </si>
  <si>
    <t>事業所名</t>
    <rPh sb="0" eb="3">
      <t>ジギョウショ</t>
    </rPh>
    <rPh sb="3" eb="4">
      <t>メイ</t>
    </rPh>
    <phoneticPr fontId="10"/>
  </si>
  <si>
    <t>(1)記載する期間</t>
    <rPh sb="3" eb="5">
      <t>キサイ</t>
    </rPh>
    <rPh sb="7" eb="9">
      <t>キカン</t>
    </rPh>
    <phoneticPr fontId="4"/>
  </si>
  <si>
    <t>(2)予定/実績の別</t>
    <rPh sb="3" eb="5">
      <t>ヨテイ</t>
    </rPh>
    <rPh sb="6" eb="8">
      <t>ジッセキ</t>
    </rPh>
    <rPh sb="9" eb="10">
      <t>ベツ</t>
    </rPh>
    <phoneticPr fontId="4"/>
  </si>
  <si>
    <t>(2)-2　定員</t>
    <rPh sb="6" eb="8">
      <t>テイイン</t>
    </rPh>
    <phoneticPr fontId="1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</si>
  <si>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</si>
  <si>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</si>
  <si>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</si>
  <si>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</si>
  <si>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</si>
  <si>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</si>
  <si>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</si>
  <si>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</si>
  <si>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</si>
  <si>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</si>
  <si>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</si>
  <si>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</si>
  <si>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</si>
  <si>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</si>
  <si>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</si>
  <si>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</si>
  <si>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</si>
  <si>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サービス管理責任者</t>
    <rPh sb="4" eb="6">
      <t>カンリ</t>
    </rPh>
    <rPh sb="6" eb="9">
      <t>セキニンシャ</t>
    </rPh>
    <phoneticPr fontId="13"/>
  </si>
  <si>
    <t>A</t>
  </si>
  <si>
    <t>B</t>
  </si>
  <si>
    <t>C</t>
  </si>
  <si>
    <t>D</t>
  </si>
  <si>
    <t>合計</t>
    <rPh sb="0" eb="2">
      <t>ゴウケイ</t>
    </rPh>
    <phoneticPr fontId="4"/>
  </si>
  <si>
    <t>サービス提供時間</t>
    <rPh sb="4" eb="6">
      <t>テイキョウ</t>
    </rPh>
    <rPh sb="6" eb="8">
      <t>ジカン</t>
    </rPh>
    <phoneticPr fontId="4"/>
  </si>
  <si>
    <t>＜実人数集計＞</t>
    <rPh sb="1" eb="2">
      <t>ジツ</t>
    </rPh>
    <rPh sb="2" eb="4">
      <t>ニンズウ</t>
    </rPh>
    <rPh sb="4" eb="6">
      <t>シュウケイ</t>
    </rPh>
    <phoneticPr fontId="4"/>
  </si>
  <si>
    <t>専従</t>
    <rPh sb="0" eb="2">
      <t>センジュウ</t>
    </rPh>
    <phoneticPr fontId="16"/>
  </si>
  <si>
    <t>兼務</t>
    <rPh sb="0" eb="2">
      <t>ケンム</t>
    </rPh>
    <phoneticPr fontId="16"/>
  </si>
  <si>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</si>
  <si>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</si>
  <si>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</si>
  <si>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</si>
  <si>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常勤換算数</t>
    <rPh sb="0" eb="5">
      <t>ジョウキンカンサンスウ</t>
    </rPh>
    <phoneticPr fontId="1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</si>
  <si>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0"/>
  </si>
  <si>
    <t>　(1) 「４週」・「暦月」のいずれかを選択してください。</t>
    <rPh sb="7" eb="8">
      <t>シュウ</t>
    </rPh>
    <rPh sb="11" eb="12">
      <t>レキ</t>
    </rPh>
    <rPh sb="12" eb="13">
      <t>ツキ</t>
    </rPh>
    <rPh sb="20" eb="22">
      <t>センタク</t>
    </rPh>
    <phoneticPr fontId="10"/>
  </si>
  <si>
    <t>　(2) 「予定」・「実績」のいずれかを選択してください。</t>
    <rPh sb="6" eb="8">
      <t>ヨテイ</t>
    </rPh>
    <rPh sb="11" eb="13">
      <t>ジッセキ</t>
    </rPh>
    <rPh sb="20" eb="22">
      <t>センタク</t>
    </rPh>
    <phoneticPr fontId="10"/>
  </si>
  <si>
    <t>　(2) -2　定員数を入力してください。</t>
    <rPh sb="8" eb="11">
      <t>テイインスウ</t>
    </rPh>
    <rPh sb="12" eb="14">
      <t>ニュウリョク</t>
    </rPh>
    <phoneticPr fontId="1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</si>
  <si>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</si>
  <si>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(4) 従業者の職種を入力してください。</t>
    <rPh sb="5" eb="8">
      <t>ジュウギョウシャ</t>
    </rPh>
    <rPh sb="9" eb="11">
      <t>ショクシュ</t>
    </rPh>
    <rPh sb="12" eb="14">
      <t>ニュウリョク</t>
    </rPh>
    <phoneticPr fontId="10"/>
  </si>
  <si>
    <t xml:space="preserve"> 　　 記入の順序は、職種ごとにまとめてください。</t>
    <rPh sb="4" eb="6">
      <t>キニュウ</t>
    </rPh>
    <rPh sb="7" eb="9">
      <t>ジュンジョ</t>
    </rPh>
    <rPh sb="11" eb="13">
      <t>ショクシュ</t>
    </rPh>
    <phoneticPr fontId="1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</si>
  <si>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</si>
  <si>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10"/>
  </si>
  <si>
    <t>区分</t>
    <rPh sb="0" eb="2">
      <t>クブン</t>
    </rPh>
    <phoneticPr fontId="10"/>
  </si>
  <si>
    <t>常勤で専従</t>
    <rPh sb="0" eb="2">
      <t>ジョウキン</t>
    </rPh>
    <rPh sb="3" eb="5">
      <t>センジュウ</t>
    </rPh>
    <phoneticPr fontId="10"/>
  </si>
  <si>
    <t>常勤で兼務</t>
    <rPh sb="0" eb="2">
      <t>ジョウキン</t>
    </rPh>
    <rPh sb="3" eb="5">
      <t>ケンム</t>
    </rPh>
    <phoneticPr fontId="10"/>
  </si>
  <si>
    <t>非常勤で専従</t>
    <rPh sb="0" eb="3">
      <t>ヒジョウキン</t>
    </rPh>
    <rPh sb="4" eb="6">
      <t>センジュウ</t>
    </rPh>
    <phoneticPr fontId="10"/>
  </si>
  <si>
    <t>非常勤で兼務</t>
    <rPh sb="0" eb="3">
      <t>ヒジョウキン</t>
    </rPh>
    <rPh sb="4" eb="6">
      <t>ケンム</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</si>
  <si>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</si>
  <si>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</si>
  <si>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</si>
  <si>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(6) 従業者の保有する資格を入力してください。</t>
    <rPh sb="5" eb="8">
      <t>ジュウギョウシャ</t>
    </rPh>
    <rPh sb="9" eb="11">
      <t>ホユウ</t>
    </rPh>
    <rPh sb="13" eb="15">
      <t>シカク</t>
    </rPh>
    <rPh sb="16" eb="18">
      <t>ニュウリョク</t>
    </rPh>
    <phoneticPr fontId="10"/>
  </si>
  <si>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</si>
  <si>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</si>
  <si>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(7) 従業者の氏名を記入してください。</t>
    <rPh sb="5" eb="8">
      <t>ジュウギョウシャ</t>
    </rPh>
    <rPh sb="9" eb="11">
      <t>シメイ</t>
    </rPh>
    <rPh sb="12" eb="14">
      <t>キニュウ</t>
    </rPh>
    <phoneticPr fontId="1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</si>
  <si>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</si>
  <si>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</si>
  <si>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</si>
  <si>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</si>
  <si>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</si>
  <si>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</si>
  <si>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</si>
  <si>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</si>
  <si>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</si>
  <si>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13"/>
  </si>
  <si>
    <t>児童発達支援・児童発達支援センターであるもの</t>
    <rPh sb="0" eb="6">
      <t>ジドウハッタツシエン</t>
    </rPh>
    <rPh sb="7" eb="11">
      <t>ジドウハッタツ</t>
    </rPh>
    <rPh sb="11" eb="13">
      <t>シエン</t>
    </rPh>
    <phoneticPr fontId="13"/>
  </si>
  <si>
    <t>居宅訪問型児童発達支援</t>
    <rPh sb="0" eb="2">
      <t>キョタク</t>
    </rPh>
    <rPh sb="2" eb="4">
      <t>ホウモン</t>
    </rPh>
    <rPh sb="4" eb="5">
      <t>ガタ</t>
    </rPh>
    <rPh sb="5" eb="7">
      <t>ジドウ</t>
    </rPh>
    <rPh sb="7" eb="9">
      <t>ハッタツ</t>
    </rPh>
    <rPh sb="9" eb="11">
      <t>シエン</t>
    </rPh>
    <phoneticPr fontId="1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</si>
  <si>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0"/>
  </si>
  <si>
    <t>保育所等訪問支援</t>
    <rPh sb="0" eb="3">
      <t>ホイクショ</t>
    </rPh>
    <rPh sb="3" eb="4">
      <t>トウ</t>
    </rPh>
    <rPh sb="4" eb="6">
      <t>ホウモン</t>
    </rPh>
    <rPh sb="6" eb="8">
      <t>シエン</t>
    </rPh>
    <phoneticPr fontId="10"/>
  </si>
  <si>
    <t>必要な配置数</t>
    <rPh sb="0" eb="2">
      <t>ヒツヨウ</t>
    </rPh>
    <rPh sb="3" eb="6">
      <t>ハイチスウ</t>
    </rPh>
    <phoneticPr fontId="16"/>
  </si>
  <si>
    <t>児童指導員及び保育士</t>
    <rPh sb="0" eb="2">
      <t>ジドウ</t>
    </rPh>
    <rPh sb="2" eb="5">
      <t>シドウイン</t>
    </rPh>
    <rPh sb="5" eb="6">
      <t>オヨ</t>
    </rPh>
    <rPh sb="7" eb="10">
      <t>ホイクシ</t>
    </rPh>
    <phoneticPr fontId="13"/>
  </si>
  <si>
    <t>看護職員</t>
    <rPh sb="0" eb="4">
      <t>カンゴショクイン</t>
    </rPh>
    <phoneticPr fontId="13"/>
  </si>
  <si>
    <t>区分</t>
    <rPh sb="0" eb="2">
      <t>クブン</t>
    </rPh>
    <phoneticPr fontId="16"/>
  </si>
  <si>
    <t>＜人員に関する基準＞</t>
    <rPh sb="1" eb="3">
      <t>ジンイン</t>
    </rPh>
    <rPh sb="4" eb="5">
      <t>カン</t>
    </rPh>
    <rPh sb="7" eb="9">
      <t>キジュン</t>
    </rPh>
    <phoneticPr fontId="4"/>
  </si>
  <si>
    <t>主として盲ろうあ児を入所させる福祉型障害児入所施設</t>
    <phoneticPr fontId="13"/>
  </si>
  <si>
    <t>障害児の数</t>
    <rPh sb="0" eb="3">
      <t>ショウガイジ</t>
    </rPh>
    <rPh sb="4" eb="5">
      <t>カズ</t>
    </rPh>
    <phoneticPr fontId="13"/>
  </si>
  <si>
    <t>主な対象者の区分</t>
    <rPh sb="0" eb="1">
      <t>オモ</t>
    </rPh>
    <rPh sb="2" eb="5">
      <t>タイショウシャ</t>
    </rPh>
    <rPh sb="6" eb="8">
      <t>クブン</t>
    </rPh>
    <phoneticPr fontId="13"/>
  </si>
  <si>
    <t>＜主な対象者及び障害児の数＞</t>
    <rPh sb="1" eb="2">
      <t>オモ</t>
    </rPh>
    <rPh sb="3" eb="5">
      <t>タイショウ</t>
    </rPh>
    <rPh sb="5" eb="6">
      <t>シャ</t>
    </rPh>
    <rPh sb="6" eb="7">
      <t>オヨ</t>
    </rPh>
    <rPh sb="8" eb="11">
      <t>ショウガイジ</t>
    </rPh>
    <rPh sb="12" eb="13">
      <t>カズ</t>
    </rPh>
    <phoneticPr fontId="4"/>
  </si>
  <si>
    <t>心理担当職員</t>
    <rPh sb="0" eb="6">
      <t>シンリタントウショクイン</t>
    </rPh>
    <phoneticPr fontId="13"/>
  </si>
  <si>
    <t>福祉型障害児入所施設</t>
    <rPh sb="0" eb="3">
      <t>フクシガタ</t>
    </rPh>
    <rPh sb="3" eb="6">
      <t>ショウガイジ</t>
    </rPh>
    <rPh sb="6" eb="8">
      <t>ニュウショ</t>
    </rPh>
    <rPh sb="8" eb="10">
      <t>シセツ</t>
    </rPh>
    <phoneticPr fontId="10"/>
  </si>
  <si>
    <t>医療型障害児入所施設</t>
    <rPh sb="0" eb="2">
      <t>イリョウ</t>
    </rPh>
    <rPh sb="2" eb="3">
      <t>ガタ</t>
    </rPh>
    <rPh sb="3" eb="6">
      <t>ショウガイジ</t>
    </rPh>
    <rPh sb="6" eb="8">
      <t>ニュウショ</t>
    </rPh>
    <rPh sb="8" eb="10">
      <t>シセツ</t>
    </rPh>
    <phoneticPr fontId="10"/>
  </si>
  <si>
    <t>障害児である乳幼児の数</t>
    <rPh sb="0" eb="3">
      <t>ショウガイジ</t>
    </rPh>
    <rPh sb="6" eb="9">
      <t>ニュウヨウジ</t>
    </rPh>
    <rPh sb="10" eb="11">
      <t>カズ</t>
    </rPh>
    <phoneticPr fontId="13"/>
  </si>
  <si>
    <t>障害児である少年の数</t>
    <rPh sb="0" eb="3">
      <t>ショウガイジ</t>
    </rPh>
    <rPh sb="6" eb="8">
      <t>ショウネン</t>
    </rPh>
    <rPh sb="9" eb="10">
      <t>カズ</t>
    </rPh>
    <phoneticPr fontId="13"/>
  </si>
  <si>
    <t>主として知的障害のある児童を入所させる福祉型障害児入所施設</t>
  </si>
  <si>
    <t>！申請するサービス類型を選択してください</t>
    <rPh sb="1" eb="3">
      <t>シンセイ</t>
    </rPh>
    <rPh sb="9" eb="11">
      <t>ルイケイ</t>
    </rPh>
    <rPh sb="12" eb="14">
      <t>センタク</t>
    </rPh>
    <phoneticPr fontId="13"/>
  </si>
  <si>
    <t>職種①</t>
    <rPh sb="0" eb="2">
      <t>ショクシュ</t>
    </rPh>
    <phoneticPr fontId="13"/>
  </si>
  <si>
    <t>職種②</t>
    <rPh sb="0" eb="2">
      <t>ショクシュ</t>
    </rPh>
    <phoneticPr fontId="13"/>
  </si>
  <si>
    <t>職種③</t>
    <rPh sb="0" eb="2">
      <t>ショクシュ</t>
    </rPh>
    <phoneticPr fontId="13"/>
  </si>
  <si>
    <t>職種④</t>
    <rPh sb="0" eb="2">
      <t>ショクシュ</t>
    </rPh>
    <phoneticPr fontId="13"/>
  </si>
  <si>
    <t>職種⑤</t>
    <rPh sb="0" eb="2">
      <t>ショクシュ</t>
    </rPh>
    <phoneticPr fontId="13"/>
  </si>
  <si>
    <t>職種⑥</t>
    <rPh sb="0" eb="2">
      <t>ショクシュ</t>
    </rPh>
    <phoneticPr fontId="13"/>
  </si>
  <si>
    <t>職種⑦</t>
    <rPh sb="0" eb="2">
      <t>ショクシュ</t>
    </rPh>
    <phoneticPr fontId="13"/>
  </si>
  <si>
    <t>職種⑧</t>
    <rPh sb="0" eb="2">
      <t>ショクシュ</t>
    </rPh>
    <phoneticPr fontId="13"/>
  </si>
  <si>
    <t>職種⑨</t>
    <phoneticPr fontId="13"/>
  </si>
  <si>
    <t>職種⑩</t>
    <phoneticPr fontId="13"/>
  </si>
  <si>
    <t>居宅介護</t>
    <phoneticPr fontId="4"/>
  </si>
  <si>
    <t>管理者</t>
    <rPh sb="0" eb="3">
      <t>カンリシャ</t>
    </rPh>
    <phoneticPr fontId="13"/>
  </si>
  <si>
    <t>サービス提供責任者</t>
    <rPh sb="4" eb="6">
      <t>テイキョウ</t>
    </rPh>
    <rPh sb="6" eb="9">
      <t>セキニンシャ</t>
    </rPh>
    <phoneticPr fontId="13"/>
  </si>
  <si>
    <t>従業者</t>
    <rPh sb="0" eb="3">
      <t>ジュウギョウシャ</t>
    </rPh>
    <phoneticPr fontId="13"/>
  </si>
  <si>
    <t>重度訪問介護</t>
    <rPh sb="0" eb="2">
      <t>ジュウド</t>
    </rPh>
    <rPh sb="2" eb="4">
      <t>ホウモン</t>
    </rPh>
    <rPh sb="4" eb="6">
      <t>カイゴ</t>
    </rPh>
    <phoneticPr fontId="13"/>
  </si>
  <si>
    <t>同行援護</t>
    <rPh sb="0" eb="2">
      <t>ドウコウ</t>
    </rPh>
    <rPh sb="2" eb="4">
      <t>エンゴ</t>
    </rPh>
    <phoneticPr fontId="13"/>
  </si>
  <si>
    <t>行動援護</t>
    <rPh sb="0" eb="4">
      <t>コウドウエンゴ</t>
    </rPh>
    <phoneticPr fontId="13"/>
  </si>
  <si>
    <t>療養介護</t>
    <rPh sb="0" eb="2">
      <t>リョウヨウ</t>
    </rPh>
    <rPh sb="2" eb="4">
      <t>カイゴ</t>
    </rPh>
    <phoneticPr fontId="4"/>
  </si>
  <si>
    <t>医師</t>
    <rPh sb="0" eb="2">
      <t>イシ</t>
    </rPh>
    <phoneticPr fontId="13"/>
  </si>
  <si>
    <t>生活支援員</t>
    <rPh sb="0" eb="5">
      <t>セイカツシエンイン</t>
    </rPh>
    <phoneticPr fontId="13"/>
  </si>
  <si>
    <t>生活介護</t>
    <rPh sb="0" eb="2">
      <t>セイカツ</t>
    </rPh>
    <rPh sb="2" eb="4">
      <t>カイゴ</t>
    </rPh>
    <phoneticPr fontId="4"/>
  </si>
  <si>
    <t>理学療法士</t>
    <rPh sb="0" eb="5">
      <t>リガクリョウホウシ</t>
    </rPh>
    <phoneticPr fontId="13"/>
  </si>
  <si>
    <t>作業療法士</t>
    <rPh sb="0" eb="5">
      <t>サギョウリョウホウシ</t>
    </rPh>
    <phoneticPr fontId="13"/>
  </si>
  <si>
    <t>言語聴覚士</t>
    <rPh sb="0" eb="2">
      <t>ゲンゴ</t>
    </rPh>
    <rPh sb="2" eb="5">
      <t>チョウカクシ</t>
    </rPh>
    <phoneticPr fontId="13"/>
  </si>
  <si>
    <t>その他職員</t>
    <rPh sb="2" eb="3">
      <t>タ</t>
    </rPh>
    <rPh sb="3" eb="5">
      <t>ショクイン</t>
    </rPh>
    <phoneticPr fontId="13"/>
  </si>
  <si>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</si>
  <si>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</si>
  <si>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</si>
  <si>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</si>
  <si>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</si>
  <si>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13"/>
  </si>
  <si>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</si>
  <si>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</si>
  <si>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13"/>
  </si>
  <si>
    <t>障害者支援施設</t>
    <rPh sb="0" eb="3">
      <t>ショウガイシャ</t>
    </rPh>
    <rPh sb="3" eb="5">
      <t>シエン</t>
    </rPh>
    <rPh sb="5" eb="7">
      <t>シセツ</t>
    </rPh>
    <phoneticPr fontId="4"/>
  </si>
  <si>
    <t>就労支援員</t>
    <rPh sb="0" eb="2">
      <t>シュウロウ</t>
    </rPh>
    <rPh sb="2" eb="5">
      <t>シエンイン</t>
    </rPh>
    <phoneticPr fontId="13"/>
  </si>
  <si>
    <t>職業指導員</t>
    <rPh sb="0" eb="2">
      <t>ショクギョウ</t>
    </rPh>
    <rPh sb="2" eb="4">
      <t>シドウ</t>
    </rPh>
    <rPh sb="4" eb="5">
      <t>イン</t>
    </rPh>
    <phoneticPr fontId="13"/>
  </si>
  <si>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</si>
  <si>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</si>
  <si>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13"/>
  </si>
  <si>
    <t>就労移行支援</t>
    <rPh sb="0" eb="2">
      <t>シュウロウ</t>
    </rPh>
    <rPh sb="2" eb="4">
      <t>イコウ</t>
    </rPh>
    <rPh sb="4" eb="6">
      <t>シエン</t>
    </rPh>
    <phoneticPr fontId="4"/>
  </si>
  <si>
    <t>就労支援員</t>
    <rPh sb="0" eb="5">
      <t>シュウロウシエンイン</t>
    </rPh>
    <phoneticPr fontId="13"/>
  </si>
  <si>
    <t>職業指導員</t>
    <rPh sb="0" eb="4">
      <t>ショクギョウシドウ</t>
    </rPh>
    <rPh sb="4" eb="5">
      <t>イン</t>
    </rPh>
    <phoneticPr fontId="13"/>
  </si>
  <si>
    <t>生活支援員</t>
    <rPh sb="0" eb="2">
      <t>セイカツ</t>
    </rPh>
    <rPh sb="2" eb="5">
      <t>シエンイン</t>
    </rPh>
    <phoneticPr fontId="13"/>
  </si>
  <si>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</si>
  <si>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</si>
  <si>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</si>
  <si>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</si>
  <si>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13"/>
  </si>
  <si>
    <t>自立生活援助</t>
    <rPh sb="0" eb="2">
      <t>ジリツ</t>
    </rPh>
    <rPh sb="2" eb="4">
      <t>セイカツ</t>
    </rPh>
    <rPh sb="4" eb="6">
      <t>エンジョ</t>
    </rPh>
    <phoneticPr fontId="4"/>
  </si>
  <si>
    <t>地域生活支援員</t>
    <rPh sb="0" eb="7">
      <t>チイキセイカツシエンイン</t>
    </rPh>
    <phoneticPr fontId="13"/>
  </si>
  <si>
    <t>特定相談支援・障害児相談支援</t>
    <rPh sb="0" eb="2">
      <t>トクテイ</t>
    </rPh>
    <rPh sb="2" eb="4">
      <t>ソウダン</t>
    </rPh>
    <rPh sb="4" eb="6">
      <t>シエン</t>
    </rPh>
    <rPh sb="7" eb="10">
      <t>ショウガイジ</t>
    </rPh>
    <rPh sb="10" eb="12">
      <t>ソウダン</t>
    </rPh>
    <rPh sb="12" eb="14">
      <t>シエン</t>
    </rPh>
    <phoneticPr fontId="10"/>
  </si>
  <si>
    <t>相談支援専門員</t>
    <rPh sb="0" eb="7">
      <t>ソウダンシエンセンモンイン</t>
    </rPh>
    <phoneticPr fontId="13"/>
  </si>
  <si>
    <t>相談支援員</t>
    <rPh sb="0" eb="2">
      <t>ソウダン</t>
    </rPh>
    <rPh sb="2" eb="5">
      <t>シエンイン</t>
    </rPh>
    <phoneticPr fontId="13"/>
  </si>
  <si>
    <t>児童発達支援管理責任者</t>
    <rPh sb="0" eb="2">
      <t>ジドウ</t>
    </rPh>
    <rPh sb="2" eb="6">
      <t>ハッタツシエン</t>
    </rPh>
    <rPh sb="6" eb="8">
      <t>カンリ</t>
    </rPh>
    <rPh sb="8" eb="11">
      <t>セキニンシャ</t>
    </rPh>
    <phoneticPr fontId="13"/>
  </si>
  <si>
    <t>児童指導員</t>
    <rPh sb="0" eb="2">
      <t>ジドウ</t>
    </rPh>
    <rPh sb="2" eb="5">
      <t>シドウイン</t>
    </rPh>
    <phoneticPr fontId="13"/>
  </si>
  <si>
    <t>保育士</t>
    <rPh sb="0" eb="3">
      <t>ホイクシ</t>
    </rPh>
    <phoneticPr fontId="13"/>
  </si>
  <si>
    <t>機能訓練担当職員</t>
    <rPh sb="0" eb="4">
      <t>キノウクンレン</t>
    </rPh>
    <rPh sb="4" eb="6">
      <t>タントウ</t>
    </rPh>
    <rPh sb="6" eb="8">
      <t>ショクイン</t>
    </rPh>
    <phoneticPr fontId="13"/>
  </si>
  <si>
    <t>嘱託医</t>
    <rPh sb="0" eb="2">
      <t>ショクタク</t>
    </rPh>
    <phoneticPr fontId="13"/>
  </si>
  <si>
    <t>栄養士</t>
    <rPh sb="0" eb="3">
      <t>エイヨウシ</t>
    </rPh>
    <phoneticPr fontId="13"/>
  </si>
  <si>
    <t>調理員</t>
    <rPh sb="0" eb="3">
      <t>チョウリイン</t>
    </rPh>
    <phoneticPr fontId="13"/>
  </si>
  <si>
    <t>訪問支援員</t>
    <rPh sb="0" eb="2">
      <t>ホウモン</t>
    </rPh>
    <rPh sb="2" eb="5">
      <t>シエンイン</t>
    </rPh>
    <phoneticPr fontId="13"/>
  </si>
  <si>
    <t>理学療法士又は作業療法士</t>
    <rPh sb="0" eb="5">
      <t>リガクリョウホウシ</t>
    </rPh>
    <rPh sb="5" eb="6">
      <t>マタ</t>
    </rPh>
    <rPh sb="7" eb="12">
      <t>サギョウリョウホウシ</t>
    </rPh>
    <phoneticPr fontId="13"/>
  </si>
  <si>
    <t>職業指導員</t>
    <rPh sb="0" eb="5">
      <t>ショクギョウシドウイン</t>
    </rPh>
    <phoneticPr fontId="13"/>
  </si>
  <si>
    <t>○○　■</t>
    <phoneticPr fontId="3"/>
  </si>
  <si>
    <t>○○　▼</t>
    <phoneticPr fontId="3"/>
  </si>
  <si>
    <t>○○　▲</t>
    <phoneticPr fontId="3"/>
  </si>
  <si>
    <t>○○　●</t>
    <phoneticPr fontId="3"/>
  </si>
  <si>
    <t>予定</t>
  </si>
  <si>
    <t>〇〇事業所</t>
    <rPh sb="2" eb="5">
      <t>ジギョウショ</t>
    </rPh>
    <phoneticPr fontId="3"/>
  </si>
  <si>
    <t>10名</t>
    <rPh sb="2" eb="3">
      <t>メイ</t>
    </rPh>
    <phoneticPr fontId="3"/>
  </si>
  <si>
    <t>教員免許</t>
    <rPh sb="0" eb="4">
      <t>キョウインメンキョ</t>
    </rPh>
    <phoneticPr fontId="3"/>
  </si>
  <si>
    <t>保育士</t>
    <rPh sb="0" eb="3">
      <t>ホイクシ</t>
    </rPh>
    <phoneticPr fontId="3"/>
  </si>
  <si>
    <t>作業療法士</t>
    <rPh sb="0" eb="5">
      <t>サギョウリョウホウシ</t>
    </rPh>
    <phoneticPr fontId="3"/>
  </si>
  <si>
    <t>○○　★</t>
    <phoneticPr fontId="3"/>
  </si>
  <si>
    <t>○○　◆</t>
    <phoneticPr fontId="3"/>
  </si>
  <si>
    <t>看護師</t>
    <rPh sb="0" eb="3">
      <t>カンゴシ</t>
    </rPh>
    <phoneticPr fontId="3"/>
  </si>
  <si>
    <t>△△（同法人他事業所）
との兼務</t>
    <rPh sb="3" eb="6">
      <t>ドウホウジン</t>
    </rPh>
    <rPh sb="6" eb="10">
      <t>タジギョウショ</t>
    </rPh>
    <rPh sb="14" eb="16">
      <t>ケンム</t>
    </rPh>
    <phoneticPr fontId="3"/>
  </si>
  <si>
    <t>□□（同法人他事業所）
との兼務</t>
    <rPh sb="3" eb="6">
      <t>ドウホウジン</t>
    </rPh>
    <rPh sb="6" eb="10">
      <t>タジギョウショ</t>
    </rPh>
    <rPh sb="14" eb="16">
      <t>ケンム</t>
    </rPh>
    <phoneticPr fontId="3"/>
  </si>
  <si>
    <t>育児短時間勤務</t>
    <rPh sb="0" eb="2">
      <t>イクジ</t>
    </rPh>
    <rPh sb="2" eb="7">
      <t>タンジカンキンム</t>
    </rPh>
    <phoneticPr fontId="3"/>
  </si>
  <si>
    <t>実務経験２年以上</t>
    <rPh sb="0" eb="4">
      <t>ジツムケイケン</t>
    </rPh>
    <rPh sb="5" eb="6">
      <t>ネン</t>
    </rPh>
    <rPh sb="6" eb="8">
      <t>イジョウ</t>
    </rPh>
    <phoneticPr fontId="3"/>
  </si>
  <si>
    <t>歴月</t>
  </si>
  <si>
    <t>休</t>
    <rPh sb="0" eb="1">
      <t>キュウ</t>
    </rPh>
    <phoneticPr fontId="3"/>
  </si>
  <si>
    <t>管理者と兼務</t>
    <rPh sb="0" eb="3">
      <t>カンリシャ</t>
    </rPh>
    <rPh sb="4" eb="6">
      <t>ケンム</t>
    </rPh>
    <phoneticPr fontId="3"/>
  </si>
  <si>
    <t>児童指導員と兼務</t>
    <rPh sb="0" eb="5">
      <t>ジドウシドウイン</t>
    </rPh>
    <rPh sb="6" eb="8">
      <t>ケンム</t>
    </rPh>
    <phoneticPr fontId="3"/>
  </si>
  <si>
    <t>強度行動障害支援者養成研修（基礎・実践）修了</t>
    <rPh sb="0" eb="6">
      <t>キョウドコウドウショウガイ</t>
    </rPh>
    <rPh sb="6" eb="9">
      <t>シエンシャ</t>
    </rPh>
    <rPh sb="9" eb="11">
      <t>ヨウセイ</t>
    </rPh>
    <rPh sb="11" eb="13">
      <t>ケンシュウ</t>
    </rPh>
    <rPh sb="14" eb="16">
      <t>キソ</t>
    </rPh>
    <rPh sb="17" eb="19">
      <t>ジッセン</t>
    </rPh>
    <rPh sb="20" eb="22">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</si>
</sst>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24">
    <font>
      <sz val="11"/>
      <color theme="1"/>
      <name val="Yu Gothic"/>
      <family val="2"/>
      <scheme val="minor"/>
    </font>
    <font>
      <sz val="11"/>
      <name val="ＭＳ Ｐゴシック"/>
      <family val="3"/>
      <charset val="128"/>
    </font>
    <font>
      <b/>
      <sz val="11"/>
      <name val="ＭＳ ゴシック"/>
      <family val="3"/>
      <charset val="128"/>
    </font>
    <font>
      <sz val="6"/>
      <name val="Yu Gothic"/>
      <family val="3"/>
      <charset val="128"/>
      <scheme val="minor"/>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1"/>
      <color theme="1"/>
      <name val="Yu Gothic"/>
      <family val="3"/>
      <charset val="128"/>
      <scheme val="minor"/>
    </font>
    <font>
      <sz val="10"/>
      <color theme="1"/>
      <name val="Yu Gothic"/>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9"/>
      <name val="ＭＳ ゴシック"/>
      <family val="3"/>
      <charset val="128"/>
    </font>
    <font>
      <sz val="8"/>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
      <sz val="7"/>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8" fillId="0" borderId="0">
      <alignment vertical="center"/>
    </xf>
    <xf numFmtId="0" fontId="12" fillId="0" borderId="0">
      <alignment vertical="center"/>
    </xf>
  </cellStyleXfs>
  <cellXfs count="100">
    <xf numFmtId="0" fontId="0" fillId="0" borderId="0" xfId="0"/>
    <xf numFmtId="0" fontId="2" fillId="0" borderId="0" xfId="1" applyFont="1" applyAlignment="1">
      <alignment horizontal="left" vertical="center"/>
    </xf>
    <xf numFmtId="0" fontId="5" fillId="0" borderId="0" xfId="1" applyFont="1" applyAlignment="1">
      <alignment vertical="center" textRotation="255" shrinkToFi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9" fillId="0" borderId="0" xfId="2" applyFont="1">
      <alignment vertical="center"/>
    </xf>
    <xf numFmtId="0" fontId="7" fillId="0" borderId="0" xfId="1" applyFont="1" applyAlignment="1">
      <alignment horizontal="right" vertical="center"/>
    </xf>
    <xf numFmtId="0" fontId="5" fillId="0" borderId="0" xfId="1" applyFont="1">
      <alignment vertical="center"/>
    </xf>
    <xf numFmtId="0" fontId="7" fillId="0" borderId="0" xfId="1" applyFont="1" applyAlignment="1">
      <alignment horizontal="center" vertical="center"/>
    </xf>
    <xf numFmtId="0" fontId="11" fillId="0" borderId="0" xfId="2" applyFont="1">
      <alignment vertical="center"/>
    </xf>
    <xf numFmtId="0" fontId="12" fillId="0" borderId="0" xfId="2" applyFont="1">
      <alignment vertical="center"/>
    </xf>
    <xf numFmtId="0" fontId="12" fillId="0" borderId="0" xfId="2" applyFont="1" applyAlignment="1">
      <alignment horizontal="right" vertical="center"/>
    </xf>
    <xf numFmtId="0" fontId="7" fillId="0" borderId="0" xfId="2" applyFont="1">
      <alignment vertical="center"/>
    </xf>
    <xf numFmtId="0" fontId="7" fillId="0" borderId="0" xfId="2" applyFont="1" applyAlignment="1">
      <alignment horizontal="right" vertical="center"/>
    </xf>
    <xf numFmtId="0" fontId="12" fillId="5" borderId="3" xfId="2" applyFont="1" applyFill="1" applyBorder="1">
      <alignment vertical="center"/>
    </xf>
    <xf numFmtId="0" fontId="14" fillId="0" borderId="0" xfId="1" applyFont="1" applyAlignment="1">
      <alignment horizontal="center" vertical="center"/>
    </xf>
    <xf numFmtId="176" fontId="14" fillId="0" borderId="1" xfId="1" applyNumberFormat="1" applyFont="1" applyBorder="1">
      <alignment vertical="center"/>
    </xf>
    <xf numFmtId="177" fontId="14" fillId="0" borderId="1" xfId="1" applyNumberFormat="1" applyFont="1" applyBorder="1">
      <alignment vertical="center"/>
    </xf>
    <xf numFmtId="0" fontId="7" fillId="0" borderId="1" xfId="1" applyFont="1" applyBorder="1">
      <alignment vertical="center"/>
    </xf>
    <xf numFmtId="0" fontId="14" fillId="2" borderId="1" xfId="1" applyFont="1" applyFill="1" applyBorder="1" applyAlignment="1">
      <alignment horizontal="left" vertical="center"/>
    </xf>
    <xf numFmtId="0" fontId="14" fillId="2" borderId="5" xfId="1" applyFont="1" applyFill="1" applyBorder="1" applyAlignment="1">
      <alignment horizontal="center" vertical="center"/>
    </xf>
    <xf numFmtId="0" fontId="14" fillId="4" borderId="1" xfId="1" applyFont="1" applyFill="1" applyBorder="1">
      <alignment vertical="center"/>
    </xf>
    <xf numFmtId="0" fontId="14" fillId="4" borderId="5" xfId="1" applyFont="1" applyFill="1" applyBorder="1">
      <alignment vertical="center"/>
    </xf>
    <xf numFmtId="0" fontId="14" fillId="3" borderId="1" xfId="1" applyFont="1" applyFill="1" applyBorder="1" applyAlignment="1">
      <alignment horizontal="right" vertical="center"/>
    </xf>
    <xf numFmtId="0" fontId="14" fillId="0" borderId="6" xfId="1" applyFont="1" applyBorder="1" applyAlignment="1">
      <alignment horizontal="right" vertical="center"/>
    </xf>
    <xf numFmtId="178" fontId="14" fillId="0" borderId="1" xfId="1" applyNumberFormat="1" applyFont="1" applyBorder="1" applyAlignment="1">
      <alignment horizontal="right" vertical="center"/>
    </xf>
    <xf numFmtId="0" fontId="14" fillId="0" borderId="1" xfId="1" applyFont="1" applyBorder="1" applyAlignment="1">
      <alignment horizontal="right" vertical="center"/>
    </xf>
    <xf numFmtId="0" fontId="14" fillId="3" borderId="3" xfId="1" applyFont="1" applyFill="1" applyBorder="1" applyAlignment="1">
      <alignment horizontal="right" vertical="center"/>
    </xf>
    <xf numFmtId="0" fontId="14" fillId="0" borderId="10" xfId="1" applyFont="1" applyBorder="1" applyAlignment="1">
      <alignment horizontal="right" vertical="center"/>
    </xf>
    <xf numFmtId="0" fontId="14" fillId="0" borderId="0" xfId="1" applyFont="1">
      <alignment vertical="center"/>
    </xf>
    <xf numFmtId="0" fontId="14" fillId="0" borderId="0" xfId="1" applyFont="1" applyAlignment="1">
      <alignment horizontal="left" vertical="center"/>
    </xf>
    <xf numFmtId="0" fontId="15" fillId="0" borderId="0" xfId="1" applyFont="1">
      <alignment vertical="center"/>
    </xf>
    <xf numFmtId="0" fontId="8" fillId="0" borderId="0" xfId="2">
      <alignment vertical="center"/>
    </xf>
    <xf numFmtId="0" fontId="14" fillId="0" borderId="5" xfId="3" applyFont="1" applyBorder="1" applyAlignment="1">
      <alignment horizontal="center" vertical="center"/>
    </xf>
    <xf numFmtId="0" fontId="14" fillId="0" borderId="1" xfId="3" applyFont="1" applyBorder="1" applyAlignment="1">
      <alignment horizontal="center" vertical="center"/>
    </xf>
    <xf numFmtId="0" fontId="14" fillId="0" borderId="1" xfId="1" applyFont="1" applyBorder="1" applyAlignment="1">
      <alignment horizontal="center" vertical="center"/>
    </xf>
    <xf numFmtId="0" fontId="14" fillId="0" borderId="1" xfId="1" applyFont="1" applyBorder="1" applyAlignment="1">
      <alignment horizontal="center" vertical="center" wrapText="1"/>
    </xf>
    <xf numFmtId="0" fontId="17" fillId="0" borderId="0" xfId="3" applyFont="1" applyAlignment="1">
      <alignment horizontal="center" vertical="center"/>
    </xf>
    <xf numFmtId="0" fontId="7" fillId="0" borderId="0" xfId="3" applyFont="1" applyAlignment="1">
      <alignment horizontal="center" vertical="center"/>
    </xf>
    <xf numFmtId="0" fontId="18" fillId="0" borderId="0" xfId="1" applyFont="1" applyAlignment="1">
      <alignment horizontal="center" vertical="center"/>
    </xf>
    <xf numFmtId="0" fontId="18" fillId="0" borderId="0" xfId="3" applyFont="1" applyAlignment="1">
      <alignment horizontal="center" vertical="center"/>
    </xf>
    <xf numFmtId="0" fontId="18" fillId="0" borderId="0" xfId="1" applyFont="1">
      <alignment vertical="center"/>
    </xf>
    <xf numFmtId="0" fontId="17" fillId="0" borderId="0" xfId="1" applyFont="1">
      <alignment vertical="center"/>
    </xf>
    <xf numFmtId="0" fontId="17" fillId="0" borderId="0" xfId="1" applyFont="1" applyAlignment="1">
      <alignment horizontal="center" vertical="center"/>
    </xf>
    <xf numFmtId="0" fontId="14" fillId="0" borderId="0" xfId="1" applyFont="1" applyAlignment="1">
      <alignment vertical="center" textRotation="255" shrinkToFit="1"/>
    </xf>
    <xf numFmtId="0" fontId="14" fillId="0" borderId="1" xfId="1" applyFont="1" applyBorder="1" applyAlignment="1">
      <alignment vertical="center" textRotation="255" shrinkToFit="1"/>
    </xf>
    <xf numFmtId="0" fontId="12" fillId="5" borderId="1" xfId="2" applyFont="1" applyFill="1" applyBorder="1">
      <alignment vertical="center"/>
    </xf>
    <xf numFmtId="0" fontId="22" fillId="0" borderId="0" xfId="2" applyFont="1">
      <alignment vertical="center"/>
    </xf>
    <xf numFmtId="0" fontId="12" fillId="5" borderId="0" xfId="2" applyFont="1" applyFill="1">
      <alignment vertical="center"/>
    </xf>
    <xf numFmtId="0" fontId="14" fillId="2" borderId="1" xfId="1" applyFont="1" applyFill="1" applyBorder="1" applyAlignment="1">
      <alignment horizontal="center" vertical="center"/>
    </xf>
    <xf numFmtId="0" fontId="14" fillId="4" borderId="1" xfId="1" applyFont="1" applyFill="1" applyBorder="1" applyAlignment="1">
      <alignment horizontal="left" vertical="center"/>
    </xf>
    <xf numFmtId="0" fontId="14" fillId="4" borderId="5" xfId="1" applyFont="1" applyFill="1" applyBorder="1" applyAlignment="1">
      <alignment horizontal="left" vertical="center"/>
    </xf>
    <xf numFmtId="0" fontId="15" fillId="4" borderId="1" xfId="1" applyFont="1" applyFill="1" applyBorder="1">
      <alignment vertical="center"/>
    </xf>
    <xf numFmtId="0" fontId="23" fillId="2" borderId="1" xfId="1" applyFont="1" applyFill="1" applyBorder="1" applyAlignment="1">
      <alignment horizontal="left" vertical="center"/>
    </xf>
    <xf numFmtId="0" fontId="23" fillId="4" borderId="1" xfId="1" applyFont="1" applyFill="1" applyBorder="1">
      <alignment vertical="center"/>
    </xf>
    <xf numFmtId="0" fontId="7" fillId="4" borderId="1" xfId="1" applyFont="1" applyFill="1" applyBorder="1">
      <alignment vertical="center"/>
    </xf>
    <xf numFmtId="0" fontId="14" fillId="0" borderId="6" xfId="1" applyFont="1" applyBorder="1" applyAlignment="1">
      <alignment horizontal="right" vertical="center"/>
    </xf>
    <xf numFmtId="0" fontId="14" fillId="0" borderId="1" xfId="1" applyFont="1" applyBorder="1">
      <alignment vertical="center"/>
    </xf>
    <xf numFmtId="0" fontId="14" fillId="0" borderId="5"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1" xfId="1" applyFont="1" applyBorder="1" applyAlignment="1">
      <alignment horizontal="center" vertical="center"/>
    </xf>
    <xf numFmtId="0" fontId="14" fillId="0" borderId="5" xfId="3" applyFont="1" applyBorder="1" applyAlignment="1">
      <alignment horizontal="center" vertical="center"/>
    </xf>
    <xf numFmtId="0" fontId="14" fillId="0" borderId="9" xfId="3" applyFont="1" applyBorder="1" applyAlignment="1">
      <alignment horizontal="center" vertical="center"/>
    </xf>
    <xf numFmtId="0" fontId="14" fillId="0" borderId="6" xfId="3" applyFont="1" applyBorder="1" applyAlignment="1">
      <alignment horizontal="center" vertical="center"/>
    </xf>
    <xf numFmtId="0" fontId="7" fillId="4" borderId="1" xfId="1" applyFont="1" applyFill="1" applyBorder="1">
      <alignment vertical="center"/>
    </xf>
    <xf numFmtId="0" fontId="14" fillId="0" borderId="1" xfId="3" applyFont="1" applyBorder="1" applyAlignment="1">
      <alignment horizontal="center" vertical="center"/>
    </xf>
    <xf numFmtId="0" fontId="14" fillId="0" borderId="5" xfId="1" applyFont="1" applyBorder="1" applyAlignment="1">
      <alignment horizontal="center" vertical="center"/>
    </xf>
    <xf numFmtId="0" fontId="14" fillId="0" borderId="9" xfId="1" applyFont="1" applyBorder="1" applyAlignment="1">
      <alignment horizontal="center" vertical="center"/>
    </xf>
    <xf numFmtId="0" fontId="7" fillId="0" borderId="1" xfId="1" applyFont="1" applyBorder="1">
      <alignment vertical="center"/>
    </xf>
    <xf numFmtId="0" fontId="14" fillId="0" borderId="6" xfId="1" applyFont="1" applyBorder="1" applyAlignment="1">
      <alignment horizontal="center" vertical="center"/>
    </xf>
    <xf numFmtId="0" fontId="14" fillId="0" borderId="1" xfId="3" applyFont="1" applyBorder="1" applyAlignment="1">
      <alignment horizontal="center" vertical="center" wrapText="1"/>
    </xf>
    <xf numFmtId="0" fontId="14" fillId="0" borderId="6" xfId="1" applyFont="1" applyBorder="1" applyAlignment="1">
      <alignment horizontal="center" vertical="center" wrapText="1"/>
    </xf>
    <xf numFmtId="0" fontId="14"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49" fontId="14" fillId="0" borderId="1" xfId="1" applyNumberFormat="1" applyFont="1" applyBorder="1" applyAlignment="1">
      <alignment horizontal="center" vertical="center"/>
    </xf>
    <xf numFmtId="0" fontId="7" fillId="2" borderId="1" xfId="1" applyFont="1" applyFill="1" applyBorder="1" applyAlignment="1">
      <alignment horizontal="center" vertical="center" wrapText="1"/>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4" borderId="1" xfId="1" applyFont="1" applyFill="1" applyBorder="1" applyAlignment="1">
      <alignment horizontal="center" vertical="center"/>
    </xf>
    <xf numFmtId="0" fontId="7" fillId="2" borderId="1" xfId="1" applyFont="1" applyFill="1" applyBorder="1" applyAlignment="1">
      <alignment horizontal="center" vertical="center"/>
    </xf>
    <xf numFmtId="0" fontId="12" fillId="5" borderId="1" xfId="2" applyFont="1" applyFill="1" applyBorder="1">
      <alignment vertical="center"/>
    </xf>
    <xf numFmtId="0" fontId="12" fillId="5" borderId="0" xfId="2" applyFont="1" applyFill="1">
      <alignment vertical="center"/>
    </xf>
    <xf numFmtId="0" fontId="14" fillId="2" borderId="5" xfId="1" applyFont="1" applyFill="1" applyBorder="1" applyAlignment="1">
      <alignment horizontal="left" vertical="center"/>
    </xf>
    <xf numFmtId="0" fontId="14" fillId="2" borderId="9" xfId="1" applyFont="1" applyFill="1" applyBorder="1" applyAlignment="1">
      <alignment horizontal="left" vertical="center"/>
    </xf>
    <xf numFmtId="0" fontId="14" fillId="2" borderId="6" xfId="1" applyFont="1" applyFill="1" applyBorder="1" applyAlignment="1">
      <alignment horizontal="left" vertical="center"/>
    </xf>
    <xf numFmtId="0" fontId="14" fillId="0" borderId="1" xfId="1" applyFont="1" applyBorder="1" applyAlignment="1">
      <alignment horizontal="right" vertical="center"/>
    </xf>
    <xf numFmtId="179" fontId="14" fillId="0" borderId="1" xfId="1" applyNumberFormat="1" applyFont="1" applyBorder="1" applyAlignment="1">
      <alignment horizontal="center" vertical="center"/>
    </xf>
    <xf numFmtId="0" fontId="14" fillId="5" borderId="1" xfId="1" applyFont="1" applyFill="1" applyBorder="1" applyAlignment="1">
      <alignment horizontal="right" vertical="center"/>
    </xf>
    <xf numFmtId="0" fontId="14" fillId="0" borderId="5" xfId="1" applyFont="1" applyBorder="1" applyAlignment="1">
      <alignment horizontal="right" vertical="center"/>
    </xf>
    <xf numFmtId="0" fontId="14" fillId="0" borderId="6" xfId="1" applyFont="1" applyBorder="1" applyAlignment="1">
      <alignment horizontal="right" vertical="center"/>
    </xf>
    <xf numFmtId="0" fontId="14" fillId="0" borderId="5" xfId="1" applyFont="1" applyBorder="1" applyAlignment="1">
      <alignment horizontal="center" vertical="center" wrapText="1"/>
    </xf>
    <xf numFmtId="179" fontId="14" fillId="0" borderId="1" xfId="1" applyNumberFormat="1" applyFont="1" applyBorder="1" applyAlignment="1">
      <alignment horizontal="center" vertical="center" wrapText="1"/>
    </xf>
    <xf numFmtId="0" fontId="15" fillId="4" borderId="1" xfId="1" applyFont="1" applyFill="1" applyBorder="1" applyAlignment="1">
      <alignment vertical="center" wrapText="1"/>
    </xf>
    <xf numFmtId="0" fontId="16" fillId="4" borderId="5" xfId="1" applyFont="1" applyFill="1" applyBorder="1" applyAlignment="1">
      <alignment horizontal="left" vertical="center" wrapText="1"/>
    </xf>
    <xf numFmtId="0" fontId="16" fillId="4" borderId="6" xfId="1" applyFont="1" applyFill="1" applyBorder="1" applyAlignment="1">
      <alignment horizontal="left" vertical="center" wrapText="1"/>
    </xf>
  </cellXfs>
  <cellStyles count="4">
    <cellStyle name="標準" xfId="0" builtinId="0"/>
    <cellStyle name="標準 2" xfId="2" xr:uid="{C2C31E22-6173-4A8B-B0C1-12A845FDC6C1}"/>
    <cellStyle name="標準 2 2" xfId="3" xr:uid="{515E469A-92E8-4F80-8644-36214AD6675F}"/>
    <cellStyle name="標準_③-２加算様式（就労）" xfId="1" xr:uid="{7D78EFE2-A76E-4239-824C-D0FC6B623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82550</xdr:colOff>
      <xdr:row>0</xdr:row>
      <xdr:rowOff>57150</xdr:rowOff>
    </xdr:from>
    <xdr:to>
      <xdr:col>51</xdr:col>
      <xdr:colOff>190500</xdr:colOff>
      <xdr:row>8</xdr:row>
      <xdr:rowOff>82550</xdr:rowOff>
    </xdr:to>
    <xdr:sp macro="" textlink="">
      <xdr:nvSpPr>
        <xdr:cNvPr id="2" name="テキスト ボックス 1">
          <a:extLst>
            <a:ext uri="{FF2B5EF4-FFF2-40B4-BE49-F238E27FC236}">
              <a16:creationId xmlns:a16="http://schemas.microsoft.com/office/drawing/2014/main" id="{78590815-FE59-46D0-B628-C05143DBB347}"/>
            </a:ext>
          </a:extLst>
        </xdr:cNvPr>
        <xdr:cNvSpPr txBox="1"/>
      </xdr:nvSpPr>
      <xdr:spPr>
        <a:xfrm>
          <a:off x="11407775" y="57150"/>
          <a:ext cx="7023100"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twoCellAnchor>
    <xdr:from>
      <xdr:col>0</xdr:col>
      <xdr:colOff>161925</xdr:colOff>
      <xdr:row>3</xdr:row>
      <xdr:rowOff>120650</xdr:rowOff>
    </xdr:from>
    <xdr:to>
      <xdr:col>2</xdr:col>
      <xdr:colOff>57150</xdr:colOff>
      <xdr:row>5</xdr:row>
      <xdr:rowOff>104775</xdr:rowOff>
    </xdr:to>
    <xdr:sp macro="" textlink="">
      <xdr:nvSpPr>
        <xdr:cNvPr id="3" name="正方形/長方形 2">
          <a:extLst>
            <a:ext uri="{FF2B5EF4-FFF2-40B4-BE49-F238E27FC236}">
              <a16:creationId xmlns:a16="http://schemas.microsoft.com/office/drawing/2014/main" id="{EE0BF36D-D80F-D778-F2EE-282A3742DB31}"/>
            </a:ext>
          </a:extLst>
        </xdr:cNvPr>
        <xdr:cNvSpPr/>
      </xdr:nvSpPr>
      <xdr:spPr>
        <a:xfrm>
          <a:off x="161925" y="835025"/>
          <a:ext cx="1257300" cy="441325"/>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b="1"/>
            <a:t>記</a:t>
          </a:r>
          <a:r>
            <a:rPr kumimoji="1" lang="ja-JP" altLang="en-US" sz="1600" b="1" baseline="0"/>
            <a:t> </a:t>
          </a:r>
          <a:r>
            <a:rPr kumimoji="1" lang="ja-JP" altLang="en-US" sz="1600" b="1"/>
            <a:t>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152400</xdr:colOff>
      <xdr:row>0</xdr:row>
      <xdr:rowOff>123825</xdr:rowOff>
    </xdr:from>
    <xdr:to>
      <xdr:col>51</xdr:col>
      <xdr:colOff>257175</xdr:colOff>
      <xdr:row>9</xdr:row>
      <xdr:rowOff>28575</xdr:rowOff>
    </xdr:to>
    <xdr:sp macro="" textlink="">
      <xdr:nvSpPr>
        <xdr:cNvPr id="2" name="テキスト ボックス 1">
          <a:extLst>
            <a:ext uri="{FF2B5EF4-FFF2-40B4-BE49-F238E27FC236}">
              <a16:creationId xmlns:a16="http://schemas.microsoft.com/office/drawing/2014/main" id="{9046DD44-DC1F-4E67-B6F7-B5CE9289D6A8}"/>
            </a:ext>
          </a:extLst>
        </xdr:cNvPr>
        <xdr:cNvSpPr txBox="1"/>
      </xdr:nvSpPr>
      <xdr:spPr>
        <a:xfrm>
          <a:off x="10744200" y="123825"/>
          <a:ext cx="701992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76200</xdr:colOff>
      <xdr:row>0</xdr:row>
      <xdr:rowOff>57150</xdr:rowOff>
    </xdr:from>
    <xdr:to>
      <xdr:col>51</xdr:col>
      <xdr:colOff>180975</xdr:colOff>
      <xdr:row>8</xdr:row>
      <xdr:rowOff>82550</xdr:rowOff>
    </xdr:to>
    <xdr:sp macro="" textlink="">
      <xdr:nvSpPr>
        <xdr:cNvPr id="2" name="テキスト ボックス 1">
          <a:extLst>
            <a:ext uri="{FF2B5EF4-FFF2-40B4-BE49-F238E27FC236}">
              <a16:creationId xmlns:a16="http://schemas.microsoft.com/office/drawing/2014/main" id="{7AD7D96E-6F76-49BE-BDAB-078B8D878D2B}"/>
            </a:ext>
          </a:extLst>
        </xdr:cNvPr>
        <xdr:cNvSpPr txBox="1"/>
      </xdr:nvSpPr>
      <xdr:spPr>
        <a:xfrm>
          <a:off x="11401425" y="57150"/>
          <a:ext cx="7019925"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139700</xdr:colOff>
      <xdr:row>0</xdr:row>
      <xdr:rowOff>9525</xdr:rowOff>
    </xdr:from>
    <xdr:to>
      <xdr:col>51</xdr:col>
      <xdr:colOff>247650</xdr:colOff>
      <xdr:row>8</xdr:row>
      <xdr:rowOff>38100</xdr:rowOff>
    </xdr:to>
    <xdr:sp macro="" textlink="">
      <xdr:nvSpPr>
        <xdr:cNvPr id="2" name="テキスト ボックス 1">
          <a:extLst>
            <a:ext uri="{FF2B5EF4-FFF2-40B4-BE49-F238E27FC236}">
              <a16:creationId xmlns:a16="http://schemas.microsoft.com/office/drawing/2014/main" id="{38F42A30-4757-4098-9613-D6B08498C498}"/>
            </a:ext>
          </a:extLst>
        </xdr:cNvPr>
        <xdr:cNvSpPr txBox="1"/>
      </xdr:nvSpPr>
      <xdr:spPr>
        <a:xfrm>
          <a:off x="11407775" y="9525"/>
          <a:ext cx="702310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133350</xdr:colOff>
      <xdr:row>0</xdr:row>
      <xdr:rowOff>104775</xdr:rowOff>
    </xdr:from>
    <xdr:to>
      <xdr:col>51</xdr:col>
      <xdr:colOff>238125</xdr:colOff>
      <xdr:row>8</xdr:row>
      <xdr:rowOff>130175</xdr:rowOff>
    </xdr:to>
    <xdr:sp macro="" textlink="">
      <xdr:nvSpPr>
        <xdr:cNvPr id="3" name="テキスト ボックス 2">
          <a:extLst>
            <a:ext uri="{FF2B5EF4-FFF2-40B4-BE49-F238E27FC236}">
              <a16:creationId xmlns:a16="http://schemas.microsoft.com/office/drawing/2014/main" id="{5CABE55F-B65C-49EE-A9C9-2FF195D34BAD}"/>
            </a:ext>
          </a:extLst>
        </xdr:cNvPr>
        <xdr:cNvSpPr txBox="1"/>
      </xdr:nvSpPr>
      <xdr:spPr>
        <a:xfrm>
          <a:off x="11391900" y="104775"/>
          <a:ext cx="7019925"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85725</xdr:colOff>
      <xdr:row>0</xdr:row>
      <xdr:rowOff>47625</xdr:rowOff>
    </xdr:from>
    <xdr:to>
      <xdr:col>51</xdr:col>
      <xdr:colOff>190500</xdr:colOff>
      <xdr:row>8</xdr:row>
      <xdr:rowOff>114300</xdr:rowOff>
    </xdr:to>
    <xdr:sp macro="" textlink="">
      <xdr:nvSpPr>
        <xdr:cNvPr id="2" name="テキスト ボックス 1">
          <a:extLst>
            <a:ext uri="{FF2B5EF4-FFF2-40B4-BE49-F238E27FC236}">
              <a16:creationId xmlns:a16="http://schemas.microsoft.com/office/drawing/2014/main" id="{1FCBFD9E-B2A6-4C98-9B8C-29E66216345D}"/>
            </a:ext>
          </a:extLst>
        </xdr:cNvPr>
        <xdr:cNvSpPr txBox="1"/>
      </xdr:nvSpPr>
      <xdr:spPr>
        <a:xfrm>
          <a:off x="11334750" y="47625"/>
          <a:ext cx="701992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40</xdr:col>
      <xdr:colOff>119063</xdr:colOff>
      <xdr:row>0</xdr:row>
      <xdr:rowOff>178594</xdr:rowOff>
    </xdr:from>
    <xdr:to>
      <xdr:col>51</xdr:col>
      <xdr:colOff>203994</xdr:colOff>
      <xdr:row>9</xdr:row>
      <xdr:rowOff>64294</xdr:rowOff>
    </xdr:to>
    <xdr:sp macro="" textlink="">
      <xdr:nvSpPr>
        <xdr:cNvPr id="2" name="テキスト ボックス 1">
          <a:extLst>
            <a:ext uri="{FF2B5EF4-FFF2-40B4-BE49-F238E27FC236}">
              <a16:creationId xmlns:a16="http://schemas.microsoft.com/office/drawing/2014/main" id="{ECC580B9-9475-4FF6-9CFB-B383872D6073}"/>
            </a:ext>
          </a:extLst>
        </xdr:cNvPr>
        <xdr:cNvSpPr txBox="1"/>
      </xdr:nvSpPr>
      <xdr:spPr>
        <a:xfrm>
          <a:off x="11501438" y="178594"/>
          <a:ext cx="702627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40</xdr:col>
      <xdr:colOff>104775</xdr:colOff>
      <xdr:row>0</xdr:row>
      <xdr:rowOff>76200</xdr:rowOff>
    </xdr:from>
    <xdr:to>
      <xdr:col>51</xdr:col>
      <xdr:colOff>209550</xdr:colOff>
      <xdr:row>8</xdr:row>
      <xdr:rowOff>139700</xdr:rowOff>
    </xdr:to>
    <xdr:sp macro="" textlink="">
      <xdr:nvSpPr>
        <xdr:cNvPr id="2" name="テキスト ボックス 1">
          <a:extLst>
            <a:ext uri="{FF2B5EF4-FFF2-40B4-BE49-F238E27FC236}">
              <a16:creationId xmlns:a16="http://schemas.microsoft.com/office/drawing/2014/main" id="{22256331-BFD5-4C01-A211-E2E3409EF163}"/>
            </a:ext>
          </a:extLst>
        </xdr:cNvPr>
        <xdr:cNvSpPr txBox="1"/>
      </xdr:nvSpPr>
      <xdr:spPr>
        <a:xfrm>
          <a:off x="11382375" y="76200"/>
          <a:ext cx="7019925"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40</xdr:col>
      <xdr:colOff>104775</xdr:colOff>
      <xdr:row>0</xdr:row>
      <xdr:rowOff>76200</xdr:rowOff>
    </xdr:from>
    <xdr:to>
      <xdr:col>51</xdr:col>
      <xdr:colOff>209550</xdr:colOff>
      <xdr:row>8</xdr:row>
      <xdr:rowOff>139700</xdr:rowOff>
    </xdr:to>
    <xdr:sp macro="" textlink="">
      <xdr:nvSpPr>
        <xdr:cNvPr id="2" name="テキスト ボックス 1">
          <a:extLst>
            <a:ext uri="{FF2B5EF4-FFF2-40B4-BE49-F238E27FC236}">
              <a16:creationId xmlns:a16="http://schemas.microsoft.com/office/drawing/2014/main" id="{6791BC0B-9608-4B3A-9FC4-577F44299C92}"/>
            </a:ext>
          </a:extLst>
        </xdr:cNvPr>
        <xdr:cNvSpPr txBox="1"/>
      </xdr:nvSpPr>
      <xdr:spPr>
        <a:xfrm>
          <a:off x="11325225" y="76200"/>
          <a:ext cx="7019925"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⑴～⑿の注意事項をよく確認してから作成してください。</a:t>
          </a:r>
        </a:p>
        <a:p>
          <a:endParaRPr kumimoji="1" lang="en-US" altLang="ja-JP" sz="1100"/>
        </a:p>
        <a:p>
          <a:r>
            <a:rPr kumimoji="1" lang="ja-JP" altLang="en-US" sz="1100"/>
            <a:t>入力にあたっては、下記の点に注意してください。</a:t>
          </a:r>
          <a:endParaRPr kumimoji="1" lang="en-US" altLang="ja-JP" sz="1100"/>
        </a:p>
        <a:p>
          <a:r>
            <a:rPr kumimoji="1" lang="ja-JP" altLang="en-US" sz="1100"/>
            <a:t>・入力が必要なセルには色を付けてあります。</a:t>
          </a:r>
          <a:endParaRPr kumimoji="1" lang="en-US" altLang="ja-JP" sz="1100"/>
        </a:p>
        <a:p>
          <a:r>
            <a:rPr kumimoji="1" lang="ja-JP" altLang="en-US" sz="1100"/>
            <a:t>・選択肢が設定されているセルがあるため、「選択肢」のシートは削除しないでください。</a:t>
          </a:r>
        </a:p>
        <a:p>
          <a:r>
            <a:rPr kumimoji="1" lang="ja-JP" altLang="en-US" sz="1100"/>
            <a:t>・計算式が設定されているセルがあります。計算式は原則削除または変更等はしないでください。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73540\Downloads\20240705_policies_shougaijishien_shisaku_hoshukaitei_kimmutaisei_03.xlsx" TargetMode="External"/><Relationship Id="rId1" Type="http://schemas.openxmlformats.org/officeDocument/2006/relationships/externalLinkPath" Target="file:///C:\Users\573540\Downloads\20240705_policies_shougaijishien_shisaku_hoshukaitei_kimmutaisei_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ECEE2-C863-45FC-991D-EA7EB5031A9B}">
  <dimension ref="A1:AN73"/>
  <sheetViews>
    <sheetView showGridLines="0" tabSelected="1" view="pageBreakPreview" zoomScaleNormal="100" zoomScaleSheetLayoutView="100" workbookViewId="0">
      <selection activeCell="AP16" sqref="AP16"/>
    </sheetView>
  </sheetViews>
  <sheetFormatPr defaultColWidth="8.25" defaultRowHeight="21" customHeight="1"/>
  <cols>
    <col min="1" max="1" width="2.58203125" style="8" customWidth="1"/>
    <col min="2" max="2" width="15.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2</v>
      </c>
      <c r="AL1" s="80"/>
      <c r="AM1" s="80"/>
      <c r="AN1" s="80"/>
    </row>
    <row r="2" spans="1:40" ht="18" customHeight="1">
      <c r="A2" s="5"/>
      <c r="B2" s="9"/>
      <c r="C2" s="9"/>
      <c r="D2" s="9"/>
      <c r="E2" s="9"/>
      <c r="F2" s="9"/>
      <c r="G2" s="9"/>
      <c r="H2" s="9"/>
      <c r="I2" s="9"/>
      <c r="J2" s="9"/>
      <c r="K2" s="9"/>
      <c r="L2" s="9"/>
      <c r="M2" s="81">
        <v>2025</v>
      </c>
      <c r="N2" s="81"/>
      <c r="O2" s="81"/>
      <c r="P2" s="81"/>
      <c r="Q2" s="82" t="s">
        <v>3</v>
      </c>
      <c r="R2" s="82"/>
      <c r="S2" s="81">
        <v>5</v>
      </c>
      <c r="T2" s="81"/>
      <c r="U2" s="82" t="s">
        <v>4</v>
      </c>
      <c r="V2" s="82"/>
      <c r="W2" s="9"/>
      <c r="X2" s="9"/>
      <c r="Y2" s="9"/>
      <c r="Z2" s="5"/>
      <c r="AA2" s="5"/>
      <c r="AC2" s="7"/>
      <c r="AD2" s="9"/>
      <c r="AE2" s="9"/>
      <c r="AF2" s="9"/>
      <c r="AG2" s="9"/>
      <c r="AH2" s="9"/>
      <c r="AI2" s="7" t="s">
        <v>5</v>
      </c>
      <c r="AJ2" s="7"/>
      <c r="AK2" s="83" t="s">
        <v>161</v>
      </c>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t="s">
        <v>173</v>
      </c>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t="s">
        <v>160</v>
      </c>
      <c r="AL4" s="84"/>
      <c r="AM4" s="84"/>
      <c r="AN4" s="84"/>
    </row>
    <row r="5" spans="1:40" ht="18" customHeight="1">
      <c r="A5" s="10"/>
      <c r="B5" s="10"/>
      <c r="C5" s="10"/>
      <c r="D5" s="10"/>
      <c r="E5" s="10"/>
      <c r="F5" s="10"/>
      <c r="G5" s="10"/>
      <c r="H5" s="10"/>
      <c r="I5" s="10"/>
      <c r="J5" s="10"/>
      <c r="K5" s="10"/>
      <c r="L5" s="10"/>
      <c r="M5" s="10"/>
      <c r="N5" s="10"/>
      <c r="O5" s="10"/>
      <c r="P5" s="10"/>
      <c r="Q5" s="10"/>
      <c r="R5" s="10"/>
      <c r="S5" s="10"/>
      <c r="T5" s="10"/>
      <c r="U5" s="10"/>
      <c r="V5" s="10"/>
      <c r="W5" s="10"/>
      <c r="Y5" s="11"/>
      <c r="Z5" s="11"/>
      <c r="AA5" s="11"/>
      <c r="AB5" s="5"/>
      <c r="AC5" s="11"/>
      <c r="AD5" s="11"/>
      <c r="AE5" s="13"/>
      <c r="AF5" s="13"/>
      <c r="AG5" s="13"/>
      <c r="AH5" s="13"/>
      <c r="AI5" s="14" t="s">
        <v>8</v>
      </c>
      <c r="AJ5" s="7"/>
      <c r="AK5" s="84" t="s">
        <v>162</v>
      </c>
      <c r="AL5" s="84"/>
      <c r="AM5" s="84"/>
      <c r="AN5" s="84"/>
    </row>
    <row r="6" spans="1:40" ht="18" customHeight="1">
      <c r="A6" s="10"/>
      <c r="B6" s="10"/>
      <c r="C6" s="10"/>
      <c r="D6" s="10"/>
      <c r="E6" s="10"/>
      <c r="F6" s="10"/>
      <c r="G6" s="10"/>
      <c r="H6" s="10"/>
      <c r="I6" s="10"/>
      <c r="J6" s="10"/>
      <c r="K6" s="10"/>
      <c r="L6" s="10"/>
      <c r="M6" s="10"/>
      <c r="N6" s="10"/>
      <c r="O6" s="10"/>
      <c r="P6" s="10"/>
      <c r="Q6" s="10"/>
      <c r="R6" s="10"/>
      <c r="S6" s="10"/>
      <c r="U6" s="10"/>
      <c r="V6" s="10"/>
      <c r="W6" s="10"/>
      <c r="Y6" s="11"/>
      <c r="Z6" s="11"/>
      <c r="AA6" s="11"/>
      <c r="AB6" s="5"/>
      <c r="AC6" s="11"/>
      <c r="AD6" s="11"/>
      <c r="AE6" s="11"/>
      <c r="AF6" s="11"/>
      <c r="AG6" s="12" t="s">
        <v>9</v>
      </c>
      <c r="AH6" s="85">
        <v>40</v>
      </c>
      <c r="AI6" s="85"/>
      <c r="AJ6" s="85"/>
      <c r="AK6" s="11" t="s">
        <v>10</v>
      </c>
      <c r="AL6" s="15">
        <v>160</v>
      </c>
      <c r="AM6" s="11" t="s">
        <v>11</v>
      </c>
      <c r="AN6" s="5"/>
    </row>
    <row r="7" spans="1:40" ht="10" customHeight="1">
      <c r="A7" s="5"/>
      <c r="B7" s="16"/>
      <c r="C7" s="16"/>
      <c r="D7" s="16"/>
      <c r="E7" s="16"/>
      <c r="F7" s="16"/>
      <c r="G7" s="16"/>
      <c r="H7" s="16"/>
      <c r="I7" s="16"/>
      <c r="J7" s="16"/>
      <c r="K7" s="16"/>
      <c r="L7" s="16"/>
      <c r="M7" s="16"/>
      <c r="N7" s="16"/>
      <c r="O7" s="16"/>
      <c r="P7" s="16"/>
      <c r="Q7" s="16"/>
      <c r="R7" s="16"/>
      <c r="S7" s="16"/>
      <c r="T7" s="16"/>
      <c r="U7" s="16"/>
      <c r="V7" s="16"/>
      <c r="W7" s="16"/>
      <c r="X7" s="9"/>
      <c r="Y7" s="9"/>
      <c r="Z7" s="9"/>
      <c r="AA7" s="9"/>
      <c r="AB7" s="9"/>
      <c r="AC7" s="9"/>
      <c r="AD7" s="9"/>
      <c r="AE7" s="9"/>
      <c r="AF7" s="9"/>
      <c r="AG7" s="9"/>
      <c r="AH7" s="9"/>
      <c r="AI7" s="9"/>
      <c r="AJ7" s="9"/>
      <c r="AK7" s="9"/>
      <c r="AL7" s="9"/>
      <c r="AM7" s="5"/>
      <c r="AN7" s="5"/>
    </row>
    <row r="8" spans="1:40" ht="15" customHeight="1">
      <c r="A8" s="70" t="s">
        <v>12</v>
      </c>
      <c r="B8" s="62" t="s">
        <v>13</v>
      </c>
      <c r="C8" s="76" t="s">
        <v>14</v>
      </c>
      <c r="D8" s="62" t="s">
        <v>15</v>
      </c>
      <c r="E8" s="68" t="s">
        <v>16</v>
      </c>
      <c r="F8" s="79" t="s">
        <v>17</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3" t="s">
        <v>18</v>
      </c>
      <c r="AL8" s="74" t="s">
        <v>19</v>
      </c>
      <c r="AM8" s="75" t="s">
        <v>20</v>
      </c>
      <c r="AN8" s="75"/>
    </row>
    <row r="9" spans="1:40" ht="15" customHeight="1">
      <c r="A9" s="70"/>
      <c r="B9" s="62"/>
      <c r="C9" s="77"/>
      <c r="D9" s="62"/>
      <c r="E9" s="68"/>
      <c r="F9" s="62" t="s">
        <v>21</v>
      </c>
      <c r="G9" s="62"/>
      <c r="H9" s="62"/>
      <c r="I9" s="62"/>
      <c r="J9" s="62"/>
      <c r="K9" s="62"/>
      <c r="L9" s="62"/>
      <c r="M9" s="62" t="s">
        <v>22</v>
      </c>
      <c r="N9" s="62"/>
      <c r="O9" s="62"/>
      <c r="P9" s="62"/>
      <c r="Q9" s="62"/>
      <c r="R9" s="62"/>
      <c r="S9" s="62"/>
      <c r="T9" s="62" t="s">
        <v>23</v>
      </c>
      <c r="U9" s="62"/>
      <c r="V9" s="62"/>
      <c r="W9" s="62"/>
      <c r="X9" s="62"/>
      <c r="Y9" s="62"/>
      <c r="Z9" s="62"/>
      <c r="AA9" s="62" t="s">
        <v>24</v>
      </c>
      <c r="AB9" s="62"/>
      <c r="AC9" s="62"/>
      <c r="AD9" s="62"/>
      <c r="AE9" s="62"/>
      <c r="AF9" s="62"/>
      <c r="AG9" s="62"/>
      <c r="AH9" s="62" t="s">
        <v>25</v>
      </c>
      <c r="AI9" s="62"/>
      <c r="AJ9" s="62"/>
      <c r="AK9" s="73"/>
      <c r="AL9" s="74"/>
      <c r="AM9" s="75"/>
      <c r="AN9" s="75"/>
    </row>
    <row r="10" spans="1:40" ht="15" customHeight="1">
      <c r="A10" s="70"/>
      <c r="B10" s="62"/>
      <c r="C10" s="77"/>
      <c r="D10" s="62"/>
      <c r="E10" s="68"/>
      <c r="F10" s="17">
        <f>DATE($M$2,$S$2,1)</f>
        <v>45778</v>
      </c>
      <c r="G10" s="17">
        <f>DATE($M$2,$S$2,2)</f>
        <v>45779</v>
      </c>
      <c r="H10" s="17">
        <f>DATE($M$2,$S$2,3)</f>
        <v>45780</v>
      </c>
      <c r="I10" s="17">
        <f>DATE($M$2,$S$2,4)</f>
        <v>45781</v>
      </c>
      <c r="J10" s="17">
        <f>DATE($M$2,$S$2,5)</f>
        <v>45782</v>
      </c>
      <c r="K10" s="17">
        <f>DATE($M$2,$S$2,6)</f>
        <v>45783</v>
      </c>
      <c r="L10" s="17">
        <f>DATE($M$2,$S$2,7)</f>
        <v>45784</v>
      </c>
      <c r="M10" s="17">
        <f>DATE($M$2,$S$2,8)</f>
        <v>45785</v>
      </c>
      <c r="N10" s="17">
        <f>DATE($M$2,$S$2,9)</f>
        <v>45786</v>
      </c>
      <c r="O10" s="17">
        <f>DATE($M$2,$S$2,10)</f>
        <v>45787</v>
      </c>
      <c r="P10" s="17">
        <f>DATE($M$2,$S$2,11)</f>
        <v>45788</v>
      </c>
      <c r="Q10" s="17">
        <f>DATE($M$2,$S$2,12)</f>
        <v>45789</v>
      </c>
      <c r="R10" s="17">
        <f>DATE($M$2,$S$2,13)</f>
        <v>45790</v>
      </c>
      <c r="S10" s="17">
        <f>DATE($M$2,$S$2,14)</f>
        <v>45791</v>
      </c>
      <c r="T10" s="17">
        <f>DATE($M$2,$S$2,15)</f>
        <v>45792</v>
      </c>
      <c r="U10" s="17">
        <f>DATE($M$2,$S$2,16)</f>
        <v>45793</v>
      </c>
      <c r="V10" s="17">
        <f>DATE($M$2,$S$2,17)</f>
        <v>45794</v>
      </c>
      <c r="W10" s="17">
        <f>DATE($M$2,$S$2,18)</f>
        <v>45795</v>
      </c>
      <c r="X10" s="17">
        <f>DATE($M$2,$S$2,19)</f>
        <v>45796</v>
      </c>
      <c r="Y10" s="17">
        <f>DATE($M$2,$S$2,20)</f>
        <v>45797</v>
      </c>
      <c r="Z10" s="17">
        <f>DATE($M$2,$S$2,21)</f>
        <v>45798</v>
      </c>
      <c r="AA10" s="17">
        <f>DATE($M$2,$S$2,22)</f>
        <v>45799</v>
      </c>
      <c r="AB10" s="17">
        <f>DATE($M$2,$S$2,23)</f>
        <v>45800</v>
      </c>
      <c r="AC10" s="17">
        <f>DATE($M$2,$S$2,24)</f>
        <v>45801</v>
      </c>
      <c r="AD10" s="17">
        <f>DATE($M$2,$S$2,25)</f>
        <v>45802</v>
      </c>
      <c r="AE10" s="17">
        <f>DATE($M$2,$S$2,26)</f>
        <v>45803</v>
      </c>
      <c r="AF10" s="17">
        <f>DATE($M$2,$S$2,27)</f>
        <v>45804</v>
      </c>
      <c r="AG10" s="17">
        <f>DATE($M$2,$S$2,28)</f>
        <v>45805</v>
      </c>
      <c r="AH10" s="17">
        <f>IF(DAY(EOMONTH(F10,0))&lt;29,"",DATE($M$2,$S$2,29))</f>
        <v>45806</v>
      </c>
      <c r="AI10" s="17">
        <f>IF(DAY(EOMONTH(F10,0))&lt;30,"",DATE($M$2,$S$2,30))</f>
        <v>45807</v>
      </c>
      <c r="AJ10" s="17">
        <f>IF(DAY(EOMONTH(F10,0))&lt;31,"",DATE($M$2,$S$2,31))</f>
        <v>45808</v>
      </c>
      <c r="AK10" s="73"/>
      <c r="AL10" s="74"/>
      <c r="AM10" s="75"/>
      <c r="AN10" s="75"/>
    </row>
    <row r="11" spans="1:40" ht="15" customHeight="1">
      <c r="A11" s="70"/>
      <c r="B11" s="62"/>
      <c r="C11" s="78"/>
      <c r="D11" s="62"/>
      <c r="E11" s="68"/>
      <c r="F11" s="18">
        <f>DATE($M$2,$S$2,1)</f>
        <v>45778</v>
      </c>
      <c r="G11" s="18">
        <f>DATE($M$2,$S$2,2)</f>
        <v>45779</v>
      </c>
      <c r="H11" s="18">
        <f>DATE($M$2,$S$2,3)</f>
        <v>45780</v>
      </c>
      <c r="I11" s="18">
        <f>DATE($M$2,$S$2,4)</f>
        <v>45781</v>
      </c>
      <c r="J11" s="18">
        <f>DATE($M$2,$S$2,5)</f>
        <v>45782</v>
      </c>
      <c r="K11" s="18">
        <f>DATE($M$2,$S$2,6)</f>
        <v>45783</v>
      </c>
      <c r="L11" s="18">
        <f>DATE($M$2,$S$2,7)</f>
        <v>45784</v>
      </c>
      <c r="M11" s="18">
        <f>DATE($M$2,$S$2,8)</f>
        <v>45785</v>
      </c>
      <c r="N11" s="18">
        <f>DATE($M$2,$S$2,9)</f>
        <v>45786</v>
      </c>
      <c r="O11" s="18">
        <f>DATE($M$2,$S$2,10)</f>
        <v>45787</v>
      </c>
      <c r="P11" s="18">
        <f>DATE($M$2,$S$2,11)</f>
        <v>45788</v>
      </c>
      <c r="Q11" s="18">
        <f>DATE($M$2,$S$2,12)</f>
        <v>45789</v>
      </c>
      <c r="R11" s="18">
        <f>DATE($M$2,$S$2,13)</f>
        <v>45790</v>
      </c>
      <c r="S11" s="18">
        <f>DATE($M$2,$S$2,14)</f>
        <v>45791</v>
      </c>
      <c r="T11" s="18">
        <f>DATE($M$2,$S$2,15)</f>
        <v>45792</v>
      </c>
      <c r="U11" s="18">
        <f>DATE($M$2,$S$2,16)</f>
        <v>45793</v>
      </c>
      <c r="V11" s="18">
        <f>DATE($M$2,$S$2,17)</f>
        <v>45794</v>
      </c>
      <c r="W11" s="18">
        <f>DATE($M$2,$S$2,18)</f>
        <v>45795</v>
      </c>
      <c r="X11" s="18">
        <f>DATE($M$2,$S$2,19)</f>
        <v>45796</v>
      </c>
      <c r="Y11" s="18">
        <f>DATE($M$2,$S$2,20)</f>
        <v>45797</v>
      </c>
      <c r="Z11" s="18">
        <f>DATE($M$2,$S$2,21)</f>
        <v>45798</v>
      </c>
      <c r="AA11" s="18">
        <f>DATE($M$2,$S$2,22)</f>
        <v>45799</v>
      </c>
      <c r="AB11" s="18">
        <f>DATE($M$2,$S$2,23)</f>
        <v>45800</v>
      </c>
      <c r="AC11" s="18">
        <f>DATE($M$2,$S$2,24)</f>
        <v>45801</v>
      </c>
      <c r="AD11" s="18">
        <f>DATE($M$2,$S$2,25)</f>
        <v>45802</v>
      </c>
      <c r="AE11" s="18">
        <f>DATE($M$2,$S$2,26)</f>
        <v>45803</v>
      </c>
      <c r="AF11" s="18">
        <f>DATE($M$2,$S$2,27)</f>
        <v>45804</v>
      </c>
      <c r="AG11" s="18">
        <f>DATE($M$2,$S$2,28)</f>
        <v>45805</v>
      </c>
      <c r="AH11" s="18">
        <f>IF(DAY(EOMONTH(F11,0))&lt;29,"",DATE($M$2,$S$2,29))</f>
        <v>45806</v>
      </c>
      <c r="AI11" s="18">
        <f>IF(DAY(EOMONTH(F11,0))&lt;30,"",DATE($M$2,$S$2,30))</f>
        <v>45807</v>
      </c>
      <c r="AJ11" s="18">
        <f>IF(DAY(EOMONTH(F11,0))&lt;31,"",DATE($M$2,$S$2,31))</f>
        <v>45808</v>
      </c>
      <c r="AK11" s="73"/>
      <c r="AL11" s="74"/>
      <c r="AM11" s="75"/>
      <c r="AN11" s="75"/>
    </row>
    <row r="12" spans="1:40" ht="18" customHeight="1">
      <c r="A12" s="19">
        <v>1</v>
      </c>
      <c r="B12" s="20" t="s">
        <v>103</v>
      </c>
      <c r="C12" s="21" t="s">
        <v>28</v>
      </c>
      <c r="D12" s="53" t="s">
        <v>163</v>
      </c>
      <c r="E12" s="23" t="s">
        <v>159</v>
      </c>
      <c r="F12" s="24">
        <v>4</v>
      </c>
      <c r="G12" s="24">
        <v>4</v>
      </c>
      <c r="H12" s="24">
        <v>4</v>
      </c>
      <c r="I12" s="24" t="s">
        <v>174</v>
      </c>
      <c r="J12" s="24" t="s">
        <v>174</v>
      </c>
      <c r="K12" s="24" t="s">
        <v>174</v>
      </c>
      <c r="L12" s="24" t="s">
        <v>174</v>
      </c>
      <c r="M12" s="24">
        <v>4</v>
      </c>
      <c r="N12" s="24">
        <v>4</v>
      </c>
      <c r="O12" s="24">
        <v>4</v>
      </c>
      <c r="P12" s="24" t="s">
        <v>174</v>
      </c>
      <c r="Q12" s="24">
        <v>4</v>
      </c>
      <c r="R12" s="24">
        <v>4</v>
      </c>
      <c r="S12" s="24" t="s">
        <v>174</v>
      </c>
      <c r="T12" s="24">
        <v>4</v>
      </c>
      <c r="U12" s="24">
        <v>4</v>
      </c>
      <c r="V12" s="24">
        <v>4</v>
      </c>
      <c r="W12" s="24" t="s">
        <v>174</v>
      </c>
      <c r="X12" s="24">
        <v>4</v>
      </c>
      <c r="Y12" s="24">
        <v>4</v>
      </c>
      <c r="Z12" s="24" t="s">
        <v>174</v>
      </c>
      <c r="AA12" s="24">
        <v>4</v>
      </c>
      <c r="AB12" s="24">
        <v>4</v>
      </c>
      <c r="AC12" s="24">
        <v>4</v>
      </c>
      <c r="AD12" s="24" t="s">
        <v>174</v>
      </c>
      <c r="AE12" s="24">
        <v>4</v>
      </c>
      <c r="AF12" s="24">
        <v>4</v>
      </c>
      <c r="AG12" s="24" t="s">
        <v>174</v>
      </c>
      <c r="AH12" s="24">
        <v>4</v>
      </c>
      <c r="AI12" s="24">
        <v>4</v>
      </c>
      <c r="AJ12" s="24">
        <v>4</v>
      </c>
      <c r="AK12" s="57">
        <f t="shared" ref="AK12:AK17" si="0">+SUM(F12:AJ12)</f>
        <v>84</v>
      </c>
      <c r="AL12" s="26">
        <f t="shared" ref="AL12:AL17" si="1">IF($AK$3="４週",AK12/4,AK12/(DAY(EOMONTH($F$10,0))/7))</f>
        <v>18.967741935483868</v>
      </c>
      <c r="AM12" s="22" t="s">
        <v>176</v>
      </c>
      <c r="AN12" s="55"/>
    </row>
    <row r="13" spans="1:40" ht="18" customHeight="1">
      <c r="A13" s="19">
        <v>2</v>
      </c>
      <c r="B13" s="20" t="s">
        <v>147</v>
      </c>
      <c r="C13" s="21" t="s">
        <v>28</v>
      </c>
      <c r="D13" s="53" t="s">
        <v>163</v>
      </c>
      <c r="E13" s="23" t="s">
        <v>159</v>
      </c>
      <c r="F13" s="24">
        <v>4</v>
      </c>
      <c r="G13" s="24">
        <v>4</v>
      </c>
      <c r="H13" s="24">
        <v>4</v>
      </c>
      <c r="I13" s="24" t="s">
        <v>174</v>
      </c>
      <c r="J13" s="24" t="s">
        <v>174</v>
      </c>
      <c r="K13" s="24" t="s">
        <v>174</v>
      </c>
      <c r="L13" s="24" t="s">
        <v>174</v>
      </c>
      <c r="M13" s="24">
        <v>4</v>
      </c>
      <c r="N13" s="24">
        <v>4</v>
      </c>
      <c r="O13" s="24">
        <v>4</v>
      </c>
      <c r="P13" s="24" t="s">
        <v>174</v>
      </c>
      <c r="Q13" s="24">
        <v>4</v>
      </c>
      <c r="R13" s="24">
        <v>4</v>
      </c>
      <c r="S13" s="24" t="s">
        <v>174</v>
      </c>
      <c r="T13" s="24">
        <v>4</v>
      </c>
      <c r="U13" s="24">
        <v>4</v>
      </c>
      <c r="V13" s="24">
        <v>4</v>
      </c>
      <c r="W13" s="24" t="s">
        <v>174</v>
      </c>
      <c r="X13" s="24">
        <v>4</v>
      </c>
      <c r="Y13" s="24">
        <v>4</v>
      </c>
      <c r="Z13" s="24" t="s">
        <v>174</v>
      </c>
      <c r="AA13" s="24">
        <v>4</v>
      </c>
      <c r="AB13" s="24">
        <v>4</v>
      </c>
      <c r="AC13" s="24">
        <v>4</v>
      </c>
      <c r="AD13" s="24" t="s">
        <v>174</v>
      </c>
      <c r="AE13" s="24">
        <v>4</v>
      </c>
      <c r="AF13" s="24">
        <v>4</v>
      </c>
      <c r="AG13" s="24" t="s">
        <v>174</v>
      </c>
      <c r="AH13" s="24">
        <v>4</v>
      </c>
      <c r="AI13" s="24">
        <v>4</v>
      </c>
      <c r="AJ13" s="24">
        <v>4</v>
      </c>
      <c r="AK13" s="57">
        <f t="shared" si="0"/>
        <v>84</v>
      </c>
      <c r="AL13" s="26">
        <f t="shared" si="1"/>
        <v>18.967741935483868</v>
      </c>
      <c r="AM13" s="56" t="s">
        <v>175</v>
      </c>
      <c r="AN13" s="55"/>
    </row>
    <row r="14" spans="1:40" ht="18" customHeight="1">
      <c r="A14" s="19">
        <v>3</v>
      </c>
      <c r="B14" s="54" t="s">
        <v>146</v>
      </c>
      <c r="C14" s="21" t="s">
        <v>27</v>
      </c>
      <c r="D14" s="53" t="s">
        <v>168</v>
      </c>
      <c r="E14" s="23" t="s">
        <v>158</v>
      </c>
      <c r="F14" s="24">
        <v>8</v>
      </c>
      <c r="G14" s="24">
        <v>8</v>
      </c>
      <c r="H14" s="24" t="s">
        <v>174</v>
      </c>
      <c r="I14" s="24" t="s">
        <v>174</v>
      </c>
      <c r="J14" s="24" t="s">
        <v>174</v>
      </c>
      <c r="K14" s="24" t="s">
        <v>174</v>
      </c>
      <c r="L14" s="24">
        <v>8</v>
      </c>
      <c r="M14" s="24">
        <v>8</v>
      </c>
      <c r="N14" s="24">
        <v>8</v>
      </c>
      <c r="O14" s="24" t="s">
        <v>174</v>
      </c>
      <c r="P14" s="24" t="s">
        <v>174</v>
      </c>
      <c r="Q14" s="24">
        <v>8</v>
      </c>
      <c r="R14" s="24">
        <v>8</v>
      </c>
      <c r="S14" s="24">
        <v>8</v>
      </c>
      <c r="T14" s="24">
        <v>8</v>
      </c>
      <c r="U14" s="24">
        <v>8</v>
      </c>
      <c r="V14" s="24" t="s">
        <v>174</v>
      </c>
      <c r="W14" s="24" t="s">
        <v>174</v>
      </c>
      <c r="X14" s="24">
        <v>8</v>
      </c>
      <c r="Y14" s="24">
        <v>8</v>
      </c>
      <c r="Z14" s="24">
        <v>8</v>
      </c>
      <c r="AA14" s="24">
        <v>8</v>
      </c>
      <c r="AB14" s="24">
        <v>8</v>
      </c>
      <c r="AC14" s="24" t="s">
        <v>174</v>
      </c>
      <c r="AD14" s="24" t="s">
        <v>174</v>
      </c>
      <c r="AE14" s="24">
        <v>8</v>
      </c>
      <c r="AF14" s="24">
        <v>8</v>
      </c>
      <c r="AG14" s="24">
        <v>8</v>
      </c>
      <c r="AH14" s="24">
        <v>8</v>
      </c>
      <c r="AI14" s="24">
        <v>8</v>
      </c>
      <c r="AJ14" s="24" t="s">
        <v>174</v>
      </c>
      <c r="AK14" s="57">
        <f t="shared" si="0"/>
        <v>160</v>
      </c>
      <c r="AL14" s="26">
        <f t="shared" si="1"/>
        <v>36.129032258064512</v>
      </c>
      <c r="AM14" s="98" t="s">
        <v>177</v>
      </c>
      <c r="AN14" s="99"/>
    </row>
    <row r="15" spans="1:40" ht="18" customHeight="1">
      <c r="A15" s="19">
        <v>4</v>
      </c>
      <c r="B15" s="20" t="s">
        <v>147</v>
      </c>
      <c r="C15" s="21" t="s">
        <v>27</v>
      </c>
      <c r="D15" s="97" t="s">
        <v>172</v>
      </c>
      <c r="E15" s="23" t="s">
        <v>157</v>
      </c>
      <c r="F15" s="24">
        <v>7</v>
      </c>
      <c r="G15" s="24">
        <v>7</v>
      </c>
      <c r="H15" s="24" t="s">
        <v>174</v>
      </c>
      <c r="I15" s="24" t="s">
        <v>174</v>
      </c>
      <c r="J15" s="24" t="s">
        <v>174</v>
      </c>
      <c r="K15" s="24" t="s">
        <v>174</v>
      </c>
      <c r="L15" s="24">
        <v>7</v>
      </c>
      <c r="M15" s="24">
        <v>7</v>
      </c>
      <c r="N15" s="24">
        <v>7</v>
      </c>
      <c r="O15" s="24" t="s">
        <v>174</v>
      </c>
      <c r="P15" s="24" t="s">
        <v>174</v>
      </c>
      <c r="Q15" s="24">
        <v>7</v>
      </c>
      <c r="R15" s="24">
        <v>7</v>
      </c>
      <c r="S15" s="24">
        <v>7</v>
      </c>
      <c r="T15" s="24">
        <v>7</v>
      </c>
      <c r="U15" s="24">
        <v>7</v>
      </c>
      <c r="V15" s="24" t="s">
        <v>174</v>
      </c>
      <c r="W15" s="24" t="s">
        <v>174</v>
      </c>
      <c r="X15" s="24">
        <v>7</v>
      </c>
      <c r="Y15" s="24">
        <v>7</v>
      </c>
      <c r="Z15" s="24">
        <v>7</v>
      </c>
      <c r="AA15" s="24">
        <v>7</v>
      </c>
      <c r="AB15" s="24">
        <v>7</v>
      </c>
      <c r="AC15" s="24" t="s">
        <v>174</v>
      </c>
      <c r="AD15" s="24" t="s">
        <v>174</v>
      </c>
      <c r="AE15" s="24">
        <v>7</v>
      </c>
      <c r="AF15" s="24">
        <v>7</v>
      </c>
      <c r="AG15" s="24">
        <v>7</v>
      </c>
      <c r="AH15" s="24">
        <v>7</v>
      </c>
      <c r="AI15" s="24">
        <v>7</v>
      </c>
      <c r="AJ15" s="24" t="s">
        <v>174</v>
      </c>
      <c r="AK15" s="57">
        <f t="shared" si="0"/>
        <v>140</v>
      </c>
      <c r="AL15" s="26">
        <f t="shared" si="1"/>
        <v>31.612903225806448</v>
      </c>
      <c r="AM15" s="56" t="s">
        <v>171</v>
      </c>
      <c r="AN15" s="56"/>
    </row>
    <row r="16" spans="1:40" ht="18" customHeight="1">
      <c r="A16" s="19">
        <v>5</v>
      </c>
      <c r="B16" s="20" t="s">
        <v>148</v>
      </c>
      <c r="C16" s="21" t="s">
        <v>29</v>
      </c>
      <c r="D16" s="53" t="s">
        <v>164</v>
      </c>
      <c r="E16" s="23" t="s">
        <v>156</v>
      </c>
      <c r="F16" s="24">
        <v>6</v>
      </c>
      <c r="G16" s="24">
        <v>6</v>
      </c>
      <c r="H16" s="24">
        <v>6</v>
      </c>
      <c r="I16" s="24" t="s">
        <v>174</v>
      </c>
      <c r="J16" s="24" t="s">
        <v>174</v>
      </c>
      <c r="K16" s="24" t="s">
        <v>174</v>
      </c>
      <c r="L16" s="24">
        <v>6</v>
      </c>
      <c r="M16" s="24">
        <v>6</v>
      </c>
      <c r="N16" s="24">
        <v>6</v>
      </c>
      <c r="O16" s="24">
        <v>6</v>
      </c>
      <c r="P16" s="24" t="s">
        <v>174</v>
      </c>
      <c r="Q16" s="24" t="s">
        <v>174</v>
      </c>
      <c r="R16" s="24">
        <v>6</v>
      </c>
      <c r="S16" s="24">
        <v>6</v>
      </c>
      <c r="T16" s="24">
        <v>6</v>
      </c>
      <c r="U16" s="24">
        <v>6</v>
      </c>
      <c r="V16" s="24">
        <v>6</v>
      </c>
      <c r="W16" s="24" t="s">
        <v>174</v>
      </c>
      <c r="X16" s="24" t="s">
        <v>174</v>
      </c>
      <c r="Y16" s="24">
        <v>6</v>
      </c>
      <c r="Z16" s="24">
        <v>6</v>
      </c>
      <c r="AA16" s="24">
        <v>6</v>
      </c>
      <c r="AB16" s="24">
        <v>6</v>
      </c>
      <c r="AC16" s="24">
        <v>6</v>
      </c>
      <c r="AD16" s="24" t="s">
        <v>174</v>
      </c>
      <c r="AE16" s="24" t="s">
        <v>174</v>
      </c>
      <c r="AF16" s="24">
        <v>6</v>
      </c>
      <c r="AG16" s="24">
        <v>6</v>
      </c>
      <c r="AH16" s="24">
        <v>6</v>
      </c>
      <c r="AI16" s="24">
        <v>6</v>
      </c>
      <c r="AJ16" s="24">
        <v>6</v>
      </c>
      <c r="AK16" s="57">
        <f t="shared" si="0"/>
        <v>132</v>
      </c>
      <c r="AL16" s="26">
        <f t="shared" si="1"/>
        <v>29.806451612903224</v>
      </c>
      <c r="AM16" s="98"/>
      <c r="AN16" s="99"/>
    </row>
    <row r="17" spans="1:40" ht="18" customHeight="1">
      <c r="A17" s="19">
        <v>6</v>
      </c>
      <c r="B17" s="20" t="s">
        <v>149</v>
      </c>
      <c r="C17" s="21" t="s">
        <v>29</v>
      </c>
      <c r="D17" s="53" t="s">
        <v>165</v>
      </c>
      <c r="E17" s="23" t="s">
        <v>167</v>
      </c>
      <c r="F17" s="24">
        <v>3</v>
      </c>
      <c r="G17" s="24">
        <v>3</v>
      </c>
      <c r="H17" s="24" t="s">
        <v>174</v>
      </c>
      <c r="I17" s="24" t="s">
        <v>174</v>
      </c>
      <c r="J17" s="24" t="s">
        <v>174</v>
      </c>
      <c r="K17" s="24" t="s">
        <v>174</v>
      </c>
      <c r="L17" s="24">
        <v>3</v>
      </c>
      <c r="M17" s="24">
        <v>3</v>
      </c>
      <c r="N17" s="24">
        <v>3</v>
      </c>
      <c r="O17" s="24" t="s">
        <v>174</v>
      </c>
      <c r="P17" s="24" t="s">
        <v>174</v>
      </c>
      <c r="Q17" s="24">
        <v>3</v>
      </c>
      <c r="R17" s="24">
        <v>3</v>
      </c>
      <c r="S17" s="24">
        <v>3</v>
      </c>
      <c r="T17" s="24">
        <v>3</v>
      </c>
      <c r="U17" s="24">
        <v>3</v>
      </c>
      <c r="V17" s="24" t="s">
        <v>174</v>
      </c>
      <c r="W17" s="24" t="s">
        <v>174</v>
      </c>
      <c r="X17" s="24">
        <v>3</v>
      </c>
      <c r="Y17" s="24">
        <v>3</v>
      </c>
      <c r="Z17" s="24">
        <v>3</v>
      </c>
      <c r="AA17" s="24">
        <v>3</v>
      </c>
      <c r="AB17" s="24">
        <v>3</v>
      </c>
      <c r="AC17" s="24" t="s">
        <v>174</v>
      </c>
      <c r="AD17" s="24" t="s">
        <v>174</v>
      </c>
      <c r="AE17" s="24">
        <v>3</v>
      </c>
      <c r="AF17" s="24">
        <v>3</v>
      </c>
      <c r="AG17" s="24">
        <v>3</v>
      </c>
      <c r="AH17" s="24">
        <v>3</v>
      </c>
      <c r="AI17" s="24">
        <v>3</v>
      </c>
      <c r="AJ17" s="24" t="s">
        <v>174</v>
      </c>
      <c r="AK17" s="57">
        <f t="shared" si="0"/>
        <v>60</v>
      </c>
      <c r="AL17" s="26">
        <f t="shared" si="1"/>
        <v>13.548387096774192</v>
      </c>
      <c r="AM17" s="98" t="s">
        <v>169</v>
      </c>
      <c r="AN17" s="99"/>
    </row>
    <row r="18" spans="1:40" ht="18" customHeight="1">
      <c r="A18" s="19">
        <v>7</v>
      </c>
      <c r="B18" s="20" t="s">
        <v>116</v>
      </c>
      <c r="C18" s="21" t="s">
        <v>30</v>
      </c>
      <c r="D18" s="22"/>
      <c r="E18" s="23" t="s">
        <v>166</v>
      </c>
      <c r="F18" s="24" t="s">
        <v>174</v>
      </c>
      <c r="G18" s="24" t="s">
        <v>174</v>
      </c>
      <c r="H18" s="24">
        <v>4</v>
      </c>
      <c r="I18" s="24" t="s">
        <v>174</v>
      </c>
      <c r="J18" s="24" t="s">
        <v>174</v>
      </c>
      <c r="K18" s="24" t="s">
        <v>174</v>
      </c>
      <c r="L18" s="24">
        <v>5</v>
      </c>
      <c r="M18" s="24" t="s">
        <v>174</v>
      </c>
      <c r="N18" s="24" t="s">
        <v>174</v>
      </c>
      <c r="O18" s="24">
        <v>4</v>
      </c>
      <c r="P18" s="24" t="s">
        <v>174</v>
      </c>
      <c r="Q18" s="24">
        <v>4</v>
      </c>
      <c r="R18" s="24" t="s">
        <v>174</v>
      </c>
      <c r="S18" s="24">
        <v>5</v>
      </c>
      <c r="T18" s="24" t="s">
        <v>174</v>
      </c>
      <c r="U18" s="24" t="s">
        <v>174</v>
      </c>
      <c r="V18" s="24">
        <v>4</v>
      </c>
      <c r="W18" s="24" t="s">
        <v>174</v>
      </c>
      <c r="X18" s="24">
        <v>4</v>
      </c>
      <c r="Y18" s="24" t="s">
        <v>174</v>
      </c>
      <c r="Z18" s="24">
        <v>5</v>
      </c>
      <c r="AA18" s="24" t="s">
        <v>174</v>
      </c>
      <c r="AB18" s="24" t="s">
        <v>174</v>
      </c>
      <c r="AC18" s="24">
        <v>4</v>
      </c>
      <c r="AD18" s="24" t="s">
        <v>174</v>
      </c>
      <c r="AE18" s="24">
        <v>4</v>
      </c>
      <c r="AF18" s="24" t="s">
        <v>174</v>
      </c>
      <c r="AG18" s="24">
        <v>5</v>
      </c>
      <c r="AH18" s="24" t="s">
        <v>174</v>
      </c>
      <c r="AI18" s="24" t="s">
        <v>174</v>
      </c>
      <c r="AJ18" s="24">
        <v>4</v>
      </c>
      <c r="AK18" s="57">
        <f t="shared" ref="AK13:AK32" si="2">+SUM(F18:AJ18)</f>
        <v>52</v>
      </c>
      <c r="AL18" s="26">
        <f t="shared" ref="AL12:AL32" si="3">IF($AK$3="４週",AK18/4,AK18/(DAY(EOMONTH($F$10,0))/7))</f>
        <v>11.741935483870966</v>
      </c>
      <c r="AM18" s="98" t="s">
        <v>170</v>
      </c>
      <c r="AN18" s="99"/>
    </row>
    <row r="19" spans="1:40" ht="18" customHeight="1">
      <c r="A19" s="19">
        <v>8</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2"/>
        <v>0</v>
      </c>
      <c r="AL19" s="26">
        <f t="shared" si="3"/>
        <v>0</v>
      </c>
      <c r="AM19" s="66"/>
      <c r="AN19" s="66"/>
    </row>
    <row r="20" spans="1:40" ht="18" customHeight="1">
      <c r="A20" s="19">
        <v>9</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2"/>
        <v>0</v>
      </c>
      <c r="AL20" s="26">
        <f t="shared" si="3"/>
        <v>0</v>
      </c>
      <c r="AM20" s="66"/>
      <c r="AN20" s="66"/>
    </row>
    <row r="21" spans="1:40" ht="18" customHeight="1">
      <c r="A21" s="19">
        <v>10</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2"/>
        <v>0</v>
      </c>
      <c r="AL21" s="26">
        <f t="shared" si="3"/>
        <v>0</v>
      </c>
      <c r="AM21" s="66"/>
      <c r="AN21" s="66"/>
    </row>
    <row r="22" spans="1:40" ht="18" customHeight="1">
      <c r="A22" s="19">
        <v>11</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2"/>
        <v>0</v>
      </c>
      <c r="AL22" s="26">
        <f t="shared" si="3"/>
        <v>0</v>
      </c>
      <c r="AM22" s="66"/>
      <c r="AN22" s="66"/>
    </row>
    <row r="23" spans="1:40" ht="18" customHeight="1">
      <c r="A23" s="19">
        <v>12</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2"/>
        <v>0</v>
      </c>
      <c r="AL23" s="26">
        <f t="shared" si="3"/>
        <v>0</v>
      </c>
      <c r="AM23" s="66"/>
      <c r="AN23" s="66"/>
    </row>
    <row r="24" spans="1:40" ht="18" customHeight="1">
      <c r="A24" s="19">
        <v>13</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2"/>
        <v>0</v>
      </c>
      <c r="AL24" s="26">
        <f t="shared" si="3"/>
        <v>0</v>
      </c>
      <c r="AM24" s="66"/>
      <c r="AN24" s="66"/>
    </row>
    <row r="25" spans="1:40" ht="18" customHeight="1">
      <c r="A25" s="19">
        <v>14</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2"/>
        <v>0</v>
      </c>
      <c r="AL25" s="26">
        <f t="shared" si="3"/>
        <v>0</v>
      </c>
      <c r="AM25" s="66"/>
      <c r="AN25" s="66"/>
    </row>
    <row r="26" spans="1:40" ht="18" customHeight="1">
      <c r="A26" s="19">
        <v>15</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2"/>
        <v>0</v>
      </c>
      <c r="AL26" s="26">
        <f t="shared" si="3"/>
        <v>0</v>
      </c>
      <c r="AM26" s="66"/>
      <c r="AN26" s="66"/>
    </row>
    <row r="27" spans="1:40" ht="18" customHeight="1">
      <c r="A27" s="19">
        <v>16</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2"/>
        <v>0</v>
      </c>
      <c r="AL27" s="26">
        <f t="shared" si="3"/>
        <v>0</v>
      </c>
      <c r="AM27" s="66"/>
      <c r="AN27" s="66"/>
    </row>
    <row r="28" spans="1:40" ht="18" customHeight="1">
      <c r="A28" s="19">
        <v>17</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2"/>
        <v>0</v>
      </c>
      <c r="AL28" s="26">
        <f t="shared" si="3"/>
        <v>0</v>
      </c>
      <c r="AM28" s="66"/>
      <c r="AN28" s="66"/>
    </row>
    <row r="29" spans="1:40" ht="18" customHeight="1">
      <c r="A29" s="19">
        <v>18</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2"/>
        <v>0</v>
      </c>
      <c r="AL29" s="26">
        <f t="shared" si="3"/>
        <v>0</v>
      </c>
      <c r="AM29" s="66"/>
      <c r="AN29" s="66"/>
    </row>
    <row r="30" spans="1:40" ht="18" customHeight="1">
      <c r="A30" s="19">
        <v>19</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2"/>
        <v>0</v>
      </c>
      <c r="AL30" s="26">
        <f t="shared" si="3"/>
        <v>0</v>
      </c>
      <c r="AM30" s="66"/>
      <c r="AN30" s="66"/>
    </row>
    <row r="31" spans="1:40" ht="18" customHeight="1">
      <c r="A31" s="19">
        <v>20</v>
      </c>
      <c r="B31" s="20"/>
      <c r="C31" s="21"/>
      <c r="D31" s="22"/>
      <c r="E31" s="23"/>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5">
        <f t="shared" si="2"/>
        <v>0</v>
      </c>
      <c r="AL31" s="26">
        <f t="shared" si="3"/>
        <v>0</v>
      </c>
      <c r="AM31" s="66"/>
      <c r="AN31" s="66"/>
    </row>
    <row r="32" spans="1:40" ht="18" customHeight="1">
      <c r="A32" s="68" t="s">
        <v>31</v>
      </c>
      <c r="B32" s="69"/>
      <c r="C32" s="69"/>
      <c r="D32" s="69"/>
      <c r="E32" s="69"/>
      <c r="F32" s="27">
        <f>+SUM(F12:F31)</f>
        <v>32</v>
      </c>
      <c r="G32" s="27">
        <f t="shared" ref="G32:AJ32" si="4">+SUM(G12:G31)</f>
        <v>32</v>
      </c>
      <c r="H32" s="27">
        <f t="shared" si="4"/>
        <v>18</v>
      </c>
      <c r="I32" s="27">
        <f t="shared" si="4"/>
        <v>0</v>
      </c>
      <c r="J32" s="27">
        <f t="shared" si="4"/>
        <v>0</v>
      </c>
      <c r="K32" s="27">
        <f t="shared" si="4"/>
        <v>0</v>
      </c>
      <c r="L32" s="27">
        <f t="shared" si="4"/>
        <v>29</v>
      </c>
      <c r="M32" s="27">
        <f t="shared" si="4"/>
        <v>32</v>
      </c>
      <c r="N32" s="27">
        <f t="shared" si="4"/>
        <v>32</v>
      </c>
      <c r="O32" s="27">
        <f t="shared" si="4"/>
        <v>18</v>
      </c>
      <c r="P32" s="27">
        <f t="shared" si="4"/>
        <v>0</v>
      </c>
      <c r="Q32" s="27">
        <f t="shared" si="4"/>
        <v>30</v>
      </c>
      <c r="R32" s="27">
        <f t="shared" si="4"/>
        <v>32</v>
      </c>
      <c r="S32" s="27">
        <f t="shared" si="4"/>
        <v>29</v>
      </c>
      <c r="T32" s="27">
        <f t="shared" si="4"/>
        <v>32</v>
      </c>
      <c r="U32" s="27">
        <f t="shared" si="4"/>
        <v>32</v>
      </c>
      <c r="V32" s="27">
        <f t="shared" si="4"/>
        <v>18</v>
      </c>
      <c r="W32" s="27">
        <f t="shared" si="4"/>
        <v>0</v>
      </c>
      <c r="X32" s="27">
        <f t="shared" si="4"/>
        <v>30</v>
      </c>
      <c r="Y32" s="27">
        <f t="shared" si="4"/>
        <v>32</v>
      </c>
      <c r="Z32" s="27">
        <f t="shared" si="4"/>
        <v>29</v>
      </c>
      <c r="AA32" s="27">
        <f t="shared" si="4"/>
        <v>32</v>
      </c>
      <c r="AB32" s="27">
        <f t="shared" si="4"/>
        <v>32</v>
      </c>
      <c r="AC32" s="27">
        <f t="shared" si="4"/>
        <v>18</v>
      </c>
      <c r="AD32" s="27">
        <f t="shared" si="4"/>
        <v>0</v>
      </c>
      <c r="AE32" s="27">
        <f t="shared" si="4"/>
        <v>30</v>
      </c>
      <c r="AF32" s="27">
        <f t="shared" si="4"/>
        <v>32</v>
      </c>
      <c r="AG32" s="27">
        <f t="shared" si="4"/>
        <v>29</v>
      </c>
      <c r="AH32" s="27">
        <f t="shared" si="4"/>
        <v>32</v>
      </c>
      <c r="AI32" s="27">
        <f t="shared" si="4"/>
        <v>32</v>
      </c>
      <c r="AJ32" s="27">
        <f t="shared" si="4"/>
        <v>18</v>
      </c>
      <c r="AK32" s="25">
        <f t="shared" si="2"/>
        <v>712</v>
      </c>
      <c r="AL32" s="26">
        <f t="shared" si="3"/>
        <v>160.77419354838707</v>
      </c>
      <c r="AM32" s="70"/>
      <c r="AN32" s="70"/>
    </row>
    <row r="33" spans="1:40" ht="18" customHeight="1">
      <c r="A33" s="69" t="s">
        <v>32</v>
      </c>
      <c r="B33" s="69"/>
      <c r="C33" s="69"/>
      <c r="D33" s="69"/>
      <c r="E33" s="71"/>
      <c r="F33" s="28">
        <v>7</v>
      </c>
      <c r="G33" s="28">
        <v>7</v>
      </c>
      <c r="H33" s="28">
        <v>6</v>
      </c>
      <c r="I33" s="28"/>
      <c r="J33" s="28">
        <v>6</v>
      </c>
      <c r="K33" s="28">
        <v>6</v>
      </c>
      <c r="L33" s="28">
        <v>7</v>
      </c>
      <c r="M33" s="28">
        <v>7</v>
      </c>
      <c r="N33" s="28">
        <v>7</v>
      </c>
      <c r="O33" s="28">
        <v>6</v>
      </c>
      <c r="P33" s="28"/>
      <c r="Q33" s="28">
        <v>7</v>
      </c>
      <c r="R33" s="28">
        <v>7</v>
      </c>
      <c r="S33" s="28">
        <v>7</v>
      </c>
      <c r="T33" s="28">
        <v>7</v>
      </c>
      <c r="U33" s="28">
        <v>7</v>
      </c>
      <c r="V33" s="28">
        <v>6</v>
      </c>
      <c r="W33" s="28"/>
      <c r="X33" s="28">
        <v>7</v>
      </c>
      <c r="Y33" s="28">
        <v>7</v>
      </c>
      <c r="Z33" s="28">
        <v>7</v>
      </c>
      <c r="AA33" s="28">
        <v>7</v>
      </c>
      <c r="AB33" s="28">
        <v>7</v>
      </c>
      <c r="AC33" s="28">
        <v>6</v>
      </c>
      <c r="AD33" s="28"/>
      <c r="AE33" s="28">
        <v>7</v>
      </c>
      <c r="AF33" s="28">
        <v>7</v>
      </c>
      <c r="AG33" s="28">
        <v>7</v>
      </c>
      <c r="AH33" s="28">
        <v>7</v>
      </c>
      <c r="AI33" s="28">
        <v>7</v>
      </c>
      <c r="AJ33" s="28">
        <v>6</v>
      </c>
      <c r="AK33" s="27"/>
      <c r="AL33" s="29"/>
      <c r="AM33" s="70"/>
      <c r="AN33" s="70"/>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15" customHeight="1">
      <c r="A36" s="16"/>
      <c r="B36" s="16"/>
      <c r="C36" s="16"/>
      <c r="D36" s="16"/>
      <c r="E36" s="16"/>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16"/>
      <c r="AL36" s="16"/>
      <c r="AM36" s="5"/>
    </row>
    <row r="37" spans="1:40" ht="5.15" customHeight="1">
      <c r="A37" s="31"/>
      <c r="B37" s="31"/>
      <c r="C37" s="31"/>
      <c r="D37" s="31"/>
      <c r="E37" s="31"/>
      <c r="F37" s="31"/>
      <c r="G37" s="31"/>
      <c r="H37" s="31"/>
      <c r="I37" s="31"/>
      <c r="J37" s="30"/>
      <c r="K37" s="30"/>
      <c r="L37" s="30"/>
      <c r="M37" s="32"/>
      <c r="N37" s="30"/>
      <c r="O37" s="30"/>
      <c r="P37" s="30"/>
      <c r="Q37" s="33"/>
      <c r="W37" s="16"/>
      <c r="X37" s="30"/>
      <c r="Y37" s="30"/>
      <c r="Z37" s="30"/>
      <c r="AA37" s="30"/>
      <c r="AB37" s="30"/>
      <c r="AC37" s="30"/>
      <c r="AD37" s="30"/>
      <c r="AE37" s="30"/>
      <c r="AF37" s="30"/>
      <c r="AG37" s="30"/>
      <c r="AH37" s="30"/>
      <c r="AI37" s="30"/>
      <c r="AJ37" s="32"/>
      <c r="AK37" s="30"/>
      <c r="AL37" s="16"/>
      <c r="AM37" s="16"/>
      <c r="AN37" s="5"/>
    </row>
    <row r="38" spans="1:40" ht="21" customHeight="1">
      <c r="A38" s="4" t="s">
        <v>33</v>
      </c>
      <c r="B38" s="8"/>
      <c r="C38" s="9"/>
      <c r="D38" s="9"/>
      <c r="E38" s="9"/>
      <c r="F38" s="9"/>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9"/>
      <c r="AM38" s="9"/>
      <c r="AN38" s="5"/>
    </row>
    <row r="39" spans="1:40" ht="25" customHeight="1">
      <c r="A39" s="5"/>
      <c r="B39" s="16"/>
      <c r="C39" s="59" t="str">
        <f>IF(VLOOKUP($AK$1,[1]選択肢!$A$1:$J$31,C44,FALSE)=0,"-",VLOOKUP($AK$1,[1]選択肢!$A$1:$J$31,C44,FALSE))</f>
        <v>管理者</v>
      </c>
      <c r="D39" s="60"/>
      <c r="E39" s="72" t="str">
        <f>IF(VLOOKUP($AK$1,[1]選択肢!$A$1:$J$31,E44,FALSE)=0,"-",VLOOKUP($AK$1,[1]選択肢!$A$1:$J$31,E44,FALSE))</f>
        <v>児童発達支援管理責任者</v>
      </c>
      <c r="F39" s="72"/>
      <c r="G39" s="72"/>
      <c r="H39" s="72"/>
      <c r="I39" s="59" t="str">
        <f>IF(VLOOKUP($AK$1,[1]選択肢!$A$1:$J$31,I44,FALSE)=0,"-",VLOOKUP($AK$1,[1]選択肢!$A$1:$J$31,I44,FALSE))</f>
        <v>児童指導員</v>
      </c>
      <c r="J39" s="60"/>
      <c r="K39" s="60"/>
      <c r="L39" s="60"/>
      <c r="M39" s="60"/>
      <c r="N39" s="61"/>
      <c r="O39" s="59" t="str">
        <f>IF(VLOOKUP($AK$1,[1]選択肢!$A$1:$J$31,O44,FALSE)=0,"-",VLOOKUP($AK$1,[1]選択肢!$A$1:$J$31,O44,FALSE))</f>
        <v>保育士</v>
      </c>
      <c r="P39" s="60"/>
      <c r="Q39" s="60"/>
      <c r="R39" s="60"/>
      <c r="S39" s="60"/>
      <c r="T39" s="61"/>
      <c r="U39" s="59" t="str">
        <f>IF(VLOOKUP($AK$1,[1]選択肢!$A$1:$J$31,U44,FALSE)=0,"-",VLOOKUP($AK$1,[1]選択肢!$A$1:$J$31,U44,FALSE))</f>
        <v>機能訓練担当職員</v>
      </c>
      <c r="V39" s="60"/>
      <c r="W39" s="60"/>
      <c r="X39" s="60"/>
      <c r="Y39" s="60"/>
      <c r="Z39" s="61"/>
      <c r="AA39" s="59" t="str">
        <f>IF(VLOOKUP($AK$1,[1]選択肢!$A$1:$J$31,AA44,FALSE)=0,"-",VLOOKUP($AK$1,[1]選択肢!$A$1:$J$31,AA44,FALSE))</f>
        <v>看護職員</v>
      </c>
      <c r="AB39" s="60"/>
      <c r="AC39" s="60"/>
      <c r="AD39" s="60"/>
      <c r="AE39" s="60"/>
      <c r="AF39" s="61"/>
      <c r="AG39" s="72" t="str">
        <f>IF(VLOOKUP($AK$1,[1]選択肢!$A$1:$J$31,AG44,FALSE)=0,"-",VLOOKUP($AK$1,[1]選択肢!$A$1:$J$31,AG44,FALSE))</f>
        <v>その他職員</v>
      </c>
      <c r="AH39" s="72"/>
      <c r="AI39" s="72"/>
      <c r="AJ39" s="72"/>
      <c r="AK39" s="72"/>
      <c r="AL39" s="72" t="str">
        <f>IF(VLOOKUP($AK$1,[1]選択肢!$A$1:$J$31,AL44,FALSE)=0,"-",VLOOKUP($AK$1,[1]選択肢!$A$1:$J$31,AL44,FALSE))</f>
        <v>-</v>
      </c>
      <c r="AM39" s="72"/>
      <c r="AN39" s="5"/>
    </row>
    <row r="40" spans="1:40" ht="18" customHeight="1">
      <c r="A40" s="5"/>
      <c r="B40" s="16"/>
      <c r="C40" s="34" t="s">
        <v>34</v>
      </c>
      <c r="D40" s="34" t="s">
        <v>35</v>
      </c>
      <c r="E40" s="35" t="s">
        <v>34</v>
      </c>
      <c r="F40" s="67" t="s">
        <v>35</v>
      </c>
      <c r="G40" s="67"/>
      <c r="H40" s="67"/>
      <c r="I40" s="63" t="s">
        <v>34</v>
      </c>
      <c r="J40" s="64"/>
      <c r="K40" s="65"/>
      <c r="L40" s="63" t="s">
        <v>35</v>
      </c>
      <c r="M40" s="64"/>
      <c r="N40" s="65"/>
      <c r="O40" s="63" t="s">
        <v>34</v>
      </c>
      <c r="P40" s="64"/>
      <c r="Q40" s="65"/>
      <c r="R40" s="63" t="s">
        <v>35</v>
      </c>
      <c r="S40" s="64"/>
      <c r="T40" s="65"/>
      <c r="U40" s="63" t="s">
        <v>34</v>
      </c>
      <c r="V40" s="64"/>
      <c r="W40" s="65"/>
      <c r="X40" s="63" t="s">
        <v>35</v>
      </c>
      <c r="Y40" s="64"/>
      <c r="Z40" s="65"/>
      <c r="AA40" s="63" t="s">
        <v>34</v>
      </c>
      <c r="AB40" s="64"/>
      <c r="AC40" s="65"/>
      <c r="AD40" s="63" t="s">
        <v>35</v>
      </c>
      <c r="AE40" s="64"/>
      <c r="AF40" s="65"/>
      <c r="AG40" s="63" t="s">
        <v>34</v>
      </c>
      <c r="AH40" s="64"/>
      <c r="AI40" s="65"/>
      <c r="AJ40" s="63" t="s">
        <v>35</v>
      </c>
      <c r="AK40" s="65"/>
      <c r="AL40" s="35" t="s">
        <v>36</v>
      </c>
      <c r="AM40" s="35" t="s">
        <v>37</v>
      </c>
      <c r="AN40" s="5"/>
    </row>
    <row r="41" spans="1:40" ht="18" customHeight="1">
      <c r="A41" s="5"/>
      <c r="B41" s="36" t="s">
        <v>38</v>
      </c>
      <c r="C41" s="35">
        <f>COUNTIFS($B$12:$B$31,C$39,$C$12:$C$31,"A",$E$12:$E$31,"*")</f>
        <v>0</v>
      </c>
      <c r="D41" s="35">
        <f>COUNTIFS($B$12:$B$31,C$39,$C$12:$C$31,"B",$E$12:$E$31,"*")</f>
        <v>1</v>
      </c>
      <c r="E41" s="35">
        <f>COUNTIFS($B$12:$B$31,E$39,$C$12:$C$31,"A",$E$12:$E$31,"*")</f>
        <v>1</v>
      </c>
      <c r="F41" s="63">
        <f>COUNTIFS($B$12:$B$31,E$39,$C$12:$C$31,"B",$E$12:$E$31,"*")</f>
        <v>0</v>
      </c>
      <c r="G41" s="64"/>
      <c r="H41" s="65"/>
      <c r="I41" s="63">
        <f>COUNTIFS($B$12:$B$31,I$39,$C$12:$C$31,"A",$E$12:$E$31,"*")</f>
        <v>1</v>
      </c>
      <c r="J41" s="64"/>
      <c r="K41" s="65"/>
      <c r="L41" s="63">
        <f>COUNTIFS($B$12:$B$31,I$39,$C$12:$C$31,"B",$E$12:$E$31,"*")</f>
        <v>1</v>
      </c>
      <c r="M41" s="64"/>
      <c r="N41" s="65"/>
      <c r="O41" s="63">
        <f>COUNTIFS($B$12:$B$31,O$39,$C$12:$C$31,"A",$E$12:$E$31,"*")</f>
        <v>0</v>
      </c>
      <c r="P41" s="64"/>
      <c r="Q41" s="65"/>
      <c r="R41" s="63">
        <f>COUNTIFS($B$12:$B$31,O$39,$C$12:$C$31,"B",$E$12:$E$31,"*")</f>
        <v>0</v>
      </c>
      <c r="S41" s="64"/>
      <c r="T41" s="65"/>
      <c r="U41" s="63">
        <f>COUNTIFS($B$12:$B$31,U$39,$C$12:$C$31,"A",$E$12:$E$31,"*")</f>
        <v>0</v>
      </c>
      <c r="V41" s="64"/>
      <c r="W41" s="65"/>
      <c r="X41" s="63">
        <f>COUNTIFS($B$12:$B$31,U$39,$C$12:$C$31,"B",$E$12:$E$31,"*")</f>
        <v>0</v>
      </c>
      <c r="Y41" s="64"/>
      <c r="Z41" s="65"/>
      <c r="AA41" s="63">
        <f>COUNTIFS($B$12:$B$31,AA$39,$C$12:$C$31,"A",$E$12:$E$31,"*")</f>
        <v>0</v>
      </c>
      <c r="AB41" s="64"/>
      <c r="AC41" s="65"/>
      <c r="AD41" s="63">
        <f>COUNTIFS($B$12:$B$31,AA$39,$C$12:$C$31,"B",$E$12:$E$31,"*")</f>
        <v>0</v>
      </c>
      <c r="AE41" s="64"/>
      <c r="AF41" s="65"/>
      <c r="AG41" s="63">
        <f>COUNTIFS($B$12:$B$31,AG$39,$C$12:$C$31,"A",$E$12:$E$31,"*")</f>
        <v>0</v>
      </c>
      <c r="AH41" s="64"/>
      <c r="AI41" s="65"/>
      <c r="AJ41" s="63">
        <f>COUNTIFS($B$12:$B$31,AG$39,$C$12:$C$31,"B",$E$12:$E$31,"*")</f>
        <v>0</v>
      </c>
      <c r="AK41" s="65"/>
      <c r="AL41" s="35">
        <f>COUNTIFS($B$12:$B$31,AL$39,$C$12:$C$31,"A",$E$12:$E$31,"*")</f>
        <v>0</v>
      </c>
      <c r="AM41" s="35">
        <f>COUNTIFS($B$12:$B$31,AL$39,$C$12:$C$31,"B",$E$12:$E$31,"*")</f>
        <v>0</v>
      </c>
      <c r="AN41" s="5"/>
    </row>
    <row r="42" spans="1:40" ht="18" customHeight="1">
      <c r="A42" s="5"/>
      <c r="B42" s="37" t="s">
        <v>39</v>
      </c>
      <c r="C42" s="35">
        <f>COUNTIFS($B$12:$B$31,C$39,$C$12:$C$31,"C",$E$12:$E$31,"*")</f>
        <v>0</v>
      </c>
      <c r="D42" s="35">
        <f>COUNTIFS($B$12:$B$31,C$39,$C$12:$C$31,"D",$E$12:$E$31,"*")</f>
        <v>0</v>
      </c>
      <c r="E42" s="35">
        <f>COUNTIFS($B$12:$B$31,E$39,$C$12:$C$31,"C",$E$12:$E$31,"*")</f>
        <v>0</v>
      </c>
      <c r="F42" s="63">
        <f>COUNTIFS($B$12:$B$31,E$39,$C$12:$C$31,"D",$E$12:$E$31,"*")</f>
        <v>0</v>
      </c>
      <c r="G42" s="64"/>
      <c r="H42" s="65"/>
      <c r="I42" s="63">
        <f>COUNTIFS($B$12:$B$31,I$39,$C$12:$C$31,"C",$E$12:$E$31,"*")</f>
        <v>0</v>
      </c>
      <c r="J42" s="64"/>
      <c r="K42" s="65"/>
      <c r="L42" s="63">
        <f>COUNTIFS($B$12:$B$31,I$39,$C$12:$C$31,"D",$E$12:$E$31,"*")</f>
        <v>0</v>
      </c>
      <c r="M42" s="64"/>
      <c r="N42" s="65"/>
      <c r="O42" s="63">
        <f>COUNTIFS($B$12:$B$31,O$39,$C$12:$C$31,"C",$E$12:$E$31,"*")</f>
        <v>1</v>
      </c>
      <c r="P42" s="64"/>
      <c r="Q42" s="65"/>
      <c r="R42" s="63">
        <f>COUNTIFS($B$12:$B$31,O$39,$C$12:$C$31,"D",$E$12:$E$31,"*")</f>
        <v>0</v>
      </c>
      <c r="S42" s="64"/>
      <c r="T42" s="65"/>
      <c r="U42" s="63">
        <f>COUNTIFS($B$12:$B$31,U$39,$C$12:$C$31,"C",$E$12:$E$31,"*")</f>
        <v>1</v>
      </c>
      <c r="V42" s="64"/>
      <c r="W42" s="65"/>
      <c r="X42" s="63">
        <f>COUNTIFS($B$12:$B$31,U$39,$C$12:$C$31,"D",$E$12:$E$31,"*")</f>
        <v>0</v>
      </c>
      <c r="Y42" s="64"/>
      <c r="Z42" s="65"/>
      <c r="AA42" s="63">
        <f>COUNTIFS($B$12:$B$31,AA$39,$C$12:$C$31,"C",$E$12:$E$31,"*")</f>
        <v>0</v>
      </c>
      <c r="AB42" s="64"/>
      <c r="AC42" s="65"/>
      <c r="AD42" s="63">
        <f>COUNTIFS($B$12:$B$31,AA$39,$C$12:$C$31,"D",$E$12:$E$31,"*")</f>
        <v>0</v>
      </c>
      <c r="AE42" s="64"/>
      <c r="AF42" s="65"/>
      <c r="AG42" s="63">
        <f>COUNTIFS($B$12:$B$31,AG$39,$C$12:$C$31,"C",$E$12:$E$31,"*")</f>
        <v>0</v>
      </c>
      <c r="AH42" s="64"/>
      <c r="AI42" s="65"/>
      <c r="AJ42" s="63">
        <f>COUNTIFS($B$12:$B$31,AG$39,$C$12:$C$31,"D",$E$12:$E$31,"*")</f>
        <v>1</v>
      </c>
      <c r="AK42" s="65"/>
      <c r="AL42" s="35">
        <f>COUNTIFS($B$12:$B$31,AL$39,$C$12:$C$31,"C",$E$12:$E$31,"*")</f>
        <v>0</v>
      </c>
      <c r="AM42" s="35">
        <f>COUNTIFS($B$12:$B$31,AL$39,$C$12:$C$31,"D",$E$12:$E$31,"*")</f>
        <v>0</v>
      </c>
      <c r="AN42" s="5"/>
    </row>
    <row r="43" spans="1:40" ht="25" customHeight="1">
      <c r="A43" s="5"/>
      <c r="B43" s="37" t="s">
        <v>40</v>
      </c>
      <c r="C43" s="59">
        <f>IF($AK$3="４週",SUMIFS($AK$12:$AK$31,$B$12:$B$31,C39)/4/$AH$6,IF($AK$3="歴月",SUMIFS($AK$12:$AK$31,$B$12:$B$31,C39)/$AL$6,"記載する期間を選択してください"))</f>
        <v>0.52500000000000002</v>
      </c>
      <c r="D43" s="61"/>
      <c r="E43" s="59">
        <f>IF($AK$3="４週",SUMIFS($AK$12:$AK$31,$B$12:$B$31,E39)/4/$AH$6,IF($AK$3="歴月",SUMIFS($AK$12:$AK$31,$B$12:$B$31,E39)/$AL$6,"記載する期間を選択してください"))</f>
        <v>1</v>
      </c>
      <c r="F43" s="60"/>
      <c r="G43" s="60"/>
      <c r="H43" s="61"/>
      <c r="I43" s="59">
        <f>IF($AK$3="４週",SUMIFS($AK$12:$AK$31,$B$12:$B$31,I39)/4/$AH$6,IF($AK$3="歴月",SUMIFS($AK$12:$AK$31,$B$12:$B$31,I39)/$AL$6,"記載する期間を選択してください"))</f>
        <v>1.4</v>
      </c>
      <c r="J43" s="60"/>
      <c r="K43" s="60"/>
      <c r="L43" s="60"/>
      <c r="M43" s="60"/>
      <c r="N43" s="61"/>
      <c r="O43" s="59">
        <f>IF($AK$3="４週",SUMIFS($AK$12:$AK$31,$B$12:$B$31,O39)/4/$AH$6,IF($AK$3="歴月",SUMIFS($AK$12:$AK$31,$B$12:$B$31,O39)/$AL$6,"記載する期間を選択してください"))</f>
        <v>0.82499999999999996</v>
      </c>
      <c r="P43" s="60"/>
      <c r="Q43" s="60"/>
      <c r="R43" s="60"/>
      <c r="S43" s="60"/>
      <c r="T43" s="61"/>
      <c r="U43" s="59">
        <f>IF($AK$3="４週",SUMIFS($AK$12:$AK$31,$B$12:$B$31,U39)/4/$AH$6,IF($AK$3="歴月",SUMIFS($AK$12:$AK$31,$B$12:$B$31,U39)/$AL$6,"記載する期間を選択してください"))</f>
        <v>0.375</v>
      </c>
      <c r="V43" s="60"/>
      <c r="W43" s="60"/>
      <c r="X43" s="60"/>
      <c r="Y43" s="60"/>
      <c r="Z43" s="61"/>
      <c r="AA43" s="59">
        <f>IF($AK$3="４週",SUMIFS($AK$12:$AK$31,$B$12:$B$31,AA39)/4/$AH$6,IF($AK$3="歴月",SUMIFS($AK$12:$AK$31,$B$12:$B$31,AA39)/$AL$6,"記載する期間を選択してください"))</f>
        <v>0</v>
      </c>
      <c r="AB43" s="60"/>
      <c r="AC43" s="60"/>
      <c r="AD43" s="60"/>
      <c r="AE43" s="60"/>
      <c r="AF43" s="61"/>
      <c r="AG43" s="59">
        <f>IF($AK$3="４週",SUMIFS($AK$12:$AK$31,$B$12:$B$31,AG39)/4/$AH$6,IF($AK$3="歴月",SUMIFS($AK$12:$AK$31,$B$12:$B$31,AG39)/$AL$6,"記載する期間を選択してください"))</f>
        <v>0.32500000000000001</v>
      </c>
      <c r="AH43" s="60"/>
      <c r="AI43" s="60"/>
      <c r="AJ43" s="60"/>
      <c r="AK43" s="61"/>
      <c r="AL43" s="59">
        <f>IF($AK$3="４週",SUMIFS($AK$12:$AK$31,$B$12:$B$31,AL39)/4/$AH$6,IF($AK$3="歴月",SUMIFS($AK$12:$AK$31,$B$12:$B$31,AL39)/$AL$6,"記載する期間を選択してください"))</f>
        <v>0</v>
      </c>
      <c r="AM43" s="61"/>
      <c r="AN43" s="5"/>
    </row>
    <row r="44" spans="1:40" ht="5.15" customHeight="1">
      <c r="A44" s="5"/>
      <c r="B44" s="8"/>
      <c r="C44" s="38">
        <v>2</v>
      </c>
      <c r="D44" s="38"/>
      <c r="E44" s="38">
        <v>3</v>
      </c>
      <c r="F44" s="38"/>
      <c r="G44" s="38"/>
      <c r="H44" s="38"/>
      <c r="I44" s="38">
        <v>4</v>
      </c>
      <c r="J44" s="38"/>
      <c r="K44" s="38"/>
      <c r="L44" s="38"/>
      <c r="M44" s="38"/>
      <c r="N44" s="38"/>
      <c r="O44" s="38">
        <v>5</v>
      </c>
      <c r="P44" s="38"/>
      <c r="Q44" s="38"/>
      <c r="R44" s="38"/>
      <c r="S44" s="38"/>
      <c r="T44" s="38"/>
      <c r="U44" s="38">
        <v>6</v>
      </c>
      <c r="V44" s="38"/>
      <c r="W44" s="38"/>
      <c r="X44" s="38"/>
      <c r="Y44" s="38"/>
      <c r="Z44" s="38"/>
      <c r="AA44" s="38">
        <v>7</v>
      </c>
      <c r="AB44" s="38"/>
      <c r="AC44" s="38"/>
      <c r="AD44" s="38"/>
      <c r="AE44" s="38"/>
      <c r="AF44" s="38"/>
      <c r="AG44" s="38">
        <v>8</v>
      </c>
      <c r="AH44" s="38"/>
      <c r="AI44" s="38"/>
      <c r="AJ44" s="38"/>
      <c r="AK44" s="38"/>
      <c r="AL44" s="38">
        <v>9</v>
      </c>
      <c r="AM44" s="39"/>
      <c r="AN44" s="5"/>
    </row>
    <row r="45" spans="1:40" ht="15" customHeight="1">
      <c r="A45" s="30" t="s">
        <v>41</v>
      </c>
      <c r="B45" s="40"/>
      <c r="C45" s="41"/>
      <c r="D45" s="41"/>
      <c r="E45" s="41"/>
      <c r="F45" s="42"/>
      <c r="G45" s="41"/>
      <c r="H45" s="38"/>
      <c r="I45" s="38"/>
      <c r="J45" s="38"/>
      <c r="K45" s="38"/>
      <c r="L45" s="38"/>
      <c r="M45" s="38"/>
      <c r="N45" s="38"/>
      <c r="O45" s="38"/>
      <c r="P45" s="38"/>
      <c r="Q45" s="38"/>
      <c r="R45" s="38">
        <v>6</v>
      </c>
      <c r="S45" s="38"/>
      <c r="T45" s="38"/>
      <c r="U45" s="38"/>
      <c r="V45" s="38"/>
      <c r="W45" s="38"/>
      <c r="X45" s="38">
        <v>7</v>
      </c>
      <c r="Y45" s="38"/>
      <c r="Z45" s="38"/>
      <c r="AA45" s="38"/>
      <c r="AB45" s="38"/>
      <c r="AC45" s="38"/>
      <c r="AD45" s="38">
        <v>8</v>
      </c>
      <c r="AE45" s="38"/>
      <c r="AF45" s="38"/>
      <c r="AG45" s="43"/>
      <c r="AH45" s="43"/>
      <c r="AI45" s="43"/>
      <c r="AJ45" s="43">
        <v>9</v>
      </c>
      <c r="AK45" s="44"/>
      <c r="AL45" s="44"/>
      <c r="AM45" s="5"/>
    </row>
    <row r="46" spans="1:40" s="30" customFormat="1" ht="15" customHeight="1">
      <c r="A46" s="30" t="s">
        <v>42</v>
      </c>
      <c r="B46" s="31"/>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0" t="s">
        <v>43</v>
      </c>
      <c r="B47" s="31"/>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30" customFormat="1" ht="15" customHeight="1">
      <c r="A48" s="31" t="s">
        <v>44</v>
      </c>
      <c r="C48" s="31"/>
      <c r="D48" s="31"/>
      <c r="E48" s="31"/>
      <c r="F48" s="31"/>
      <c r="G48" s="31"/>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30" customFormat="1" ht="15" customHeight="1">
      <c r="A49" s="30" t="s">
        <v>45</v>
      </c>
      <c r="B49" s="31"/>
      <c r="C49" s="31"/>
      <c r="D49" s="31"/>
      <c r="E49" s="31"/>
      <c r="F49" s="31"/>
      <c r="G49" s="31"/>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s="30" customFormat="1" ht="15" customHeight="1">
      <c r="A50" s="30" t="s">
        <v>46</v>
      </c>
      <c r="B50" s="31"/>
      <c r="C50" s="31"/>
      <c r="D50" s="31"/>
      <c r="E50" s="31"/>
      <c r="F50" s="31"/>
      <c r="G50" s="31"/>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5" customHeight="1">
      <c r="A51" s="30" t="s">
        <v>47</v>
      </c>
      <c r="B51" s="45"/>
      <c r="C51" s="30"/>
      <c r="D51" s="30"/>
      <c r="E51" s="30"/>
      <c r="F51" s="30"/>
      <c r="G51" s="30"/>
    </row>
    <row r="52" spans="1:39" ht="15" customHeight="1">
      <c r="A52" s="30" t="s">
        <v>48</v>
      </c>
      <c r="B52" s="45"/>
      <c r="C52" s="30"/>
      <c r="D52" s="30"/>
      <c r="E52" s="30"/>
      <c r="F52" s="30"/>
      <c r="G52" s="30"/>
    </row>
    <row r="53" spans="1:39" ht="15" customHeight="1">
      <c r="A53" s="30"/>
      <c r="B53" s="36" t="s">
        <v>49</v>
      </c>
      <c r="C53" s="62" t="s">
        <v>50</v>
      </c>
      <c r="D53" s="62"/>
      <c r="E53" s="62"/>
      <c r="F53" s="30"/>
      <c r="G53" s="30"/>
    </row>
    <row r="54" spans="1:39" ht="15" customHeight="1">
      <c r="A54" s="30"/>
      <c r="B54" s="46" t="s">
        <v>27</v>
      </c>
      <c r="C54" s="58" t="s">
        <v>51</v>
      </c>
      <c r="D54" s="58"/>
      <c r="E54" s="58"/>
      <c r="F54" s="30"/>
      <c r="G54" s="30"/>
    </row>
    <row r="55" spans="1:39" ht="15" customHeight="1">
      <c r="A55" s="30"/>
      <c r="B55" s="46" t="s">
        <v>28</v>
      </c>
      <c r="C55" s="58" t="s">
        <v>52</v>
      </c>
      <c r="D55" s="58"/>
      <c r="E55" s="58"/>
      <c r="F55" s="30"/>
      <c r="G55" s="30"/>
    </row>
    <row r="56" spans="1:39" ht="15" customHeight="1">
      <c r="A56" s="30"/>
      <c r="B56" s="46" t="s">
        <v>29</v>
      </c>
      <c r="C56" s="58" t="s">
        <v>53</v>
      </c>
      <c r="D56" s="58"/>
      <c r="E56" s="58"/>
      <c r="F56" s="30"/>
      <c r="G56" s="30"/>
    </row>
    <row r="57" spans="1:39" ht="15" customHeight="1">
      <c r="A57" s="30"/>
      <c r="B57" s="46" t="s">
        <v>30</v>
      </c>
      <c r="C57" s="58" t="s">
        <v>54</v>
      </c>
      <c r="D57" s="58"/>
      <c r="E57" s="58"/>
      <c r="F57" s="30"/>
      <c r="G57" s="30"/>
    </row>
    <row r="58" spans="1:39" ht="15" customHeight="1">
      <c r="A58" s="30"/>
      <c r="B58" s="30" t="s">
        <v>55</v>
      </c>
      <c r="C58" s="30"/>
      <c r="D58" s="30"/>
      <c r="E58" s="30"/>
      <c r="F58" s="30"/>
      <c r="G58" s="30"/>
    </row>
    <row r="59" spans="1:39" ht="15" customHeight="1">
      <c r="A59" s="30"/>
      <c r="B59" s="30" t="s">
        <v>56</v>
      </c>
      <c r="C59" s="30"/>
      <c r="D59" s="30"/>
      <c r="E59" s="30"/>
      <c r="F59" s="30"/>
      <c r="G59" s="30"/>
    </row>
    <row r="60" spans="1:39" ht="15" customHeight="1">
      <c r="A60" s="30"/>
      <c r="B60" s="30" t="s">
        <v>57</v>
      </c>
      <c r="C60" s="30"/>
      <c r="D60" s="30"/>
      <c r="E60" s="30"/>
      <c r="F60" s="30"/>
      <c r="G60" s="30"/>
    </row>
    <row r="61" spans="1:39" ht="15" customHeight="1">
      <c r="A61" s="30" t="s">
        <v>58</v>
      </c>
      <c r="B61" s="45"/>
      <c r="C61" s="30"/>
      <c r="D61" s="30"/>
      <c r="E61" s="30"/>
      <c r="F61" s="30"/>
      <c r="G61" s="30"/>
    </row>
    <row r="62" spans="1:39" ht="15" customHeight="1">
      <c r="A62" s="30" t="s">
        <v>59</v>
      </c>
      <c r="B62" s="45"/>
      <c r="C62" s="30"/>
      <c r="D62" s="30"/>
      <c r="E62" s="30"/>
      <c r="F62" s="30"/>
      <c r="G62" s="30"/>
    </row>
    <row r="63" spans="1:39" ht="15" customHeight="1">
      <c r="A63" s="30" t="s">
        <v>60</v>
      </c>
      <c r="B63" s="45"/>
      <c r="C63" s="30"/>
      <c r="D63" s="30"/>
      <c r="E63" s="30"/>
      <c r="F63" s="30"/>
      <c r="G63" s="30"/>
    </row>
    <row r="64" spans="1:39" ht="15" customHeight="1">
      <c r="A64" s="30" t="s">
        <v>61</v>
      </c>
      <c r="B64" s="45"/>
      <c r="C64" s="30"/>
      <c r="D64" s="30"/>
      <c r="E64" s="30"/>
      <c r="F64" s="30"/>
      <c r="G64" s="30"/>
    </row>
    <row r="65" spans="1:7" ht="15" customHeight="1">
      <c r="A65" s="30" t="s">
        <v>62</v>
      </c>
      <c r="B65" s="45"/>
      <c r="C65" s="30"/>
      <c r="D65" s="30"/>
      <c r="E65" s="30"/>
      <c r="F65" s="30"/>
      <c r="G65" s="30"/>
    </row>
    <row r="66" spans="1:7" ht="15" customHeight="1">
      <c r="A66" s="30" t="s">
        <v>63</v>
      </c>
      <c r="B66" s="45"/>
      <c r="C66" s="30"/>
      <c r="D66" s="30"/>
      <c r="E66" s="30"/>
      <c r="F66" s="30"/>
      <c r="G66" s="30"/>
    </row>
    <row r="67" spans="1:7" ht="15" customHeight="1">
      <c r="A67" s="30" t="s">
        <v>64</v>
      </c>
      <c r="B67" s="45"/>
      <c r="C67" s="30"/>
      <c r="D67" s="30"/>
      <c r="E67" s="30"/>
      <c r="F67" s="30"/>
      <c r="G67" s="30"/>
    </row>
    <row r="68" spans="1:7" ht="15" customHeight="1">
      <c r="A68" s="30" t="s">
        <v>65</v>
      </c>
      <c r="B68" s="45"/>
      <c r="C68" s="30"/>
      <c r="D68" s="30"/>
      <c r="E68" s="30"/>
      <c r="F68" s="30"/>
      <c r="G68" s="30"/>
    </row>
    <row r="69" spans="1:7" ht="15" customHeight="1">
      <c r="A69" s="30" t="s">
        <v>66</v>
      </c>
      <c r="B69" s="45"/>
      <c r="C69" s="30"/>
      <c r="D69" s="30"/>
      <c r="E69" s="30"/>
      <c r="F69" s="30"/>
      <c r="G69" s="30"/>
    </row>
    <row r="70" spans="1:7" ht="15" customHeight="1">
      <c r="A70" s="30" t="s">
        <v>67</v>
      </c>
      <c r="B70" s="45"/>
      <c r="C70" s="30"/>
      <c r="D70" s="30"/>
      <c r="E70" s="30"/>
      <c r="F70" s="30"/>
      <c r="G70" s="30"/>
    </row>
    <row r="71" spans="1:7" ht="15" customHeight="1">
      <c r="A71" s="30" t="s">
        <v>68</v>
      </c>
      <c r="B71" s="45"/>
      <c r="C71" s="30"/>
      <c r="D71" s="30"/>
      <c r="E71" s="30"/>
      <c r="F71" s="30"/>
      <c r="G71" s="30"/>
    </row>
    <row r="72" spans="1:7" ht="15" customHeight="1">
      <c r="A72" s="30" t="s">
        <v>69</v>
      </c>
      <c r="B72" s="45"/>
      <c r="C72" s="30"/>
      <c r="D72" s="30"/>
      <c r="E72" s="30"/>
      <c r="F72" s="30"/>
      <c r="G72" s="30"/>
    </row>
    <row r="73" spans="1:7" ht="15" customHeight="1">
      <c r="A73" s="30" t="s">
        <v>70</v>
      </c>
      <c r="B73" s="45"/>
      <c r="C73" s="30"/>
      <c r="D73" s="30"/>
      <c r="E73" s="30"/>
      <c r="F73" s="30"/>
      <c r="G73" s="30"/>
    </row>
  </sheetData>
  <mergeCells count="98">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4:AN14"/>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9:D39"/>
    <mergeCell ref="E39:H39"/>
    <mergeCell ref="I39:N39"/>
    <mergeCell ref="O39:T39"/>
    <mergeCell ref="U39:Z39"/>
    <mergeCell ref="AA39:AF39"/>
    <mergeCell ref="AG39:AK39"/>
    <mergeCell ref="AL39:AM39"/>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U40:W40"/>
    <mergeCell ref="X40:Z40"/>
    <mergeCell ref="AA42:AC42"/>
    <mergeCell ref="AD42:AF42"/>
    <mergeCell ref="AG42:AI42"/>
    <mergeCell ref="AJ42:AK42"/>
    <mergeCell ref="X41:Z41"/>
    <mergeCell ref="AA41:AC41"/>
    <mergeCell ref="AD41:AF41"/>
    <mergeCell ref="AG41:AI41"/>
    <mergeCell ref="AJ41:AK41"/>
    <mergeCell ref="C57:E57"/>
    <mergeCell ref="AG43:AK43"/>
    <mergeCell ref="AL43:AM43"/>
    <mergeCell ref="C53:E53"/>
    <mergeCell ref="C54:E54"/>
    <mergeCell ref="C55:E55"/>
    <mergeCell ref="C56:E56"/>
    <mergeCell ref="C43:D43"/>
    <mergeCell ref="E43:H43"/>
    <mergeCell ref="I43:N43"/>
    <mergeCell ref="O43:T43"/>
    <mergeCell ref="U43:Z43"/>
    <mergeCell ref="AA43:AF43"/>
  </mergeCells>
  <phoneticPr fontId="3"/>
  <dataValidations count="5">
    <dataValidation type="list" allowBlank="1" showInputMessage="1" showErrorMessage="1" sqref="C12:C31" xr:uid="{7D28ED51-0E25-4F48-9C33-A40DDFC8879F}">
      <formula1>"A,B,C,D"</formula1>
    </dataValidation>
    <dataValidation operator="greaterThanOrEqual" allowBlank="1" showInputMessage="1" showErrorMessage="1" sqref="I37 L37" xr:uid="{C6D0038B-C277-4DFD-BC9D-576E626C0D74}"/>
    <dataValidation type="list" allowBlank="1" showInputMessage="1" showErrorMessage="1" sqref="AK4:AN4" xr:uid="{217C395D-0C20-4112-8889-7F4DA3BC76A0}">
      <formula1>"予定,実績"</formula1>
    </dataValidation>
    <dataValidation type="list" allowBlank="1" showInputMessage="1" showErrorMessage="1" sqref="AK3:AN3" xr:uid="{3FD6622D-69DA-4C2B-8662-824472A96D6B}">
      <formula1>"４週,歴月"</formula1>
    </dataValidation>
    <dataValidation type="list" allowBlank="1" showInputMessage="1" showErrorMessage="1" sqref="B12:B31" xr:uid="{E4085D7A-E833-46E4-8F38-189529D279B4}">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53" fitToWidth="0" fitToHeight="0" orientation="landscape" r:id="rId1"/>
  <headerFooter alignWithMargins="0">
    <oddHeader>&amp;L&amp;"ＭＳ ゴシック,標準"&amp;10（参考様式５）</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F985B-CF6C-4489-B7D0-E37F8CD76FAE}">
  <dimension ref="A1:L31"/>
  <sheetViews>
    <sheetView workbookViewId="0">
      <selection activeCell="B31" sqref="B31:J31"/>
    </sheetView>
  </sheetViews>
  <sheetFormatPr defaultRowHeight="18"/>
  <cols>
    <col min="1" max="1" width="26.33203125" style="33" customWidth="1"/>
    <col min="2" max="16384" width="8.6640625" style="33"/>
  </cols>
  <sheetData>
    <row r="1" spans="1:12">
      <c r="A1" s="33" t="s">
        <v>91</v>
      </c>
      <c r="B1" s="33" t="s">
        <v>92</v>
      </c>
      <c r="C1" s="33" t="s">
        <v>93</v>
      </c>
      <c r="D1" s="33" t="s">
        <v>94</v>
      </c>
      <c r="E1" s="33" t="s">
        <v>95</v>
      </c>
      <c r="F1" s="33" t="s">
        <v>96</v>
      </c>
      <c r="G1" s="33" t="s">
        <v>97</v>
      </c>
      <c r="H1" s="33" t="s">
        <v>98</v>
      </c>
      <c r="I1" s="33" t="s">
        <v>99</v>
      </c>
      <c r="J1" s="33" t="s">
        <v>100</v>
      </c>
      <c r="K1" s="33" t="s">
        <v>101</v>
      </c>
    </row>
    <row r="2" spans="1:12">
      <c r="A2" s="33" t="s">
        <v>102</v>
      </c>
      <c r="B2" s="33" t="s">
        <v>103</v>
      </c>
      <c r="C2" s="33" t="s">
        <v>104</v>
      </c>
      <c r="D2" s="33" t="s">
        <v>105</v>
      </c>
    </row>
    <row r="3" spans="1:12">
      <c r="A3" s="33" t="s">
        <v>106</v>
      </c>
      <c r="B3" s="33" t="s">
        <v>103</v>
      </c>
      <c r="C3" s="33" t="s">
        <v>104</v>
      </c>
      <c r="D3" s="33" t="s">
        <v>105</v>
      </c>
    </row>
    <row r="4" spans="1:12">
      <c r="A4" s="33" t="s">
        <v>107</v>
      </c>
      <c r="B4" s="33" t="s">
        <v>103</v>
      </c>
      <c r="C4" s="33" t="s">
        <v>104</v>
      </c>
      <c r="D4" s="33" t="s">
        <v>105</v>
      </c>
    </row>
    <row r="5" spans="1:12">
      <c r="A5" s="33" t="s">
        <v>108</v>
      </c>
      <c r="B5" s="33" t="s">
        <v>103</v>
      </c>
      <c r="C5" s="33" t="s">
        <v>104</v>
      </c>
      <c r="D5" s="33" t="s">
        <v>105</v>
      </c>
    </row>
    <row r="6" spans="1:12">
      <c r="A6" s="48" t="s">
        <v>109</v>
      </c>
      <c r="B6" s="48" t="s">
        <v>103</v>
      </c>
      <c r="C6" s="48" t="s">
        <v>26</v>
      </c>
      <c r="D6" s="48" t="s">
        <v>110</v>
      </c>
      <c r="E6" s="48" t="s">
        <v>78</v>
      </c>
      <c r="F6" s="48" t="s">
        <v>111</v>
      </c>
      <c r="G6" s="48"/>
      <c r="H6" s="48"/>
      <c r="I6" s="48"/>
      <c r="J6" s="48"/>
    </row>
    <row r="7" spans="1:12">
      <c r="A7" s="48" t="s">
        <v>112</v>
      </c>
      <c r="B7" s="48" t="s">
        <v>103</v>
      </c>
      <c r="C7" s="48" t="s">
        <v>26</v>
      </c>
      <c r="D7" s="48" t="s">
        <v>110</v>
      </c>
      <c r="E7" s="48" t="s">
        <v>78</v>
      </c>
      <c r="F7" s="48" t="s">
        <v>113</v>
      </c>
      <c r="G7" s="48" t="s">
        <v>114</v>
      </c>
      <c r="H7" s="48" t="s">
        <v>115</v>
      </c>
      <c r="I7" s="48" t="s">
        <v>111</v>
      </c>
      <c r="J7" s="48" t="s">
        <v>116</v>
      </c>
    </row>
    <row r="8" spans="1:12">
      <c r="A8" s="48" t="s">
        <v>117</v>
      </c>
      <c r="B8" s="48" t="s">
        <v>103</v>
      </c>
      <c r="C8" s="48" t="s">
        <v>111</v>
      </c>
      <c r="D8" s="48"/>
      <c r="E8" s="48"/>
      <c r="F8" s="48"/>
      <c r="G8" s="48"/>
      <c r="H8" s="48"/>
      <c r="I8" s="48"/>
      <c r="J8" s="48"/>
    </row>
    <row r="9" spans="1:12">
      <c r="A9" s="48" t="s">
        <v>118</v>
      </c>
      <c r="B9" s="48" t="s">
        <v>103</v>
      </c>
      <c r="C9" s="48" t="s">
        <v>111</v>
      </c>
      <c r="D9" s="48"/>
      <c r="E9" s="48"/>
      <c r="F9" s="48"/>
      <c r="G9" s="48"/>
      <c r="H9" s="48"/>
      <c r="I9" s="48"/>
      <c r="J9" s="48"/>
    </row>
    <row r="10" spans="1:12">
      <c r="A10" s="48" t="s">
        <v>119</v>
      </c>
      <c r="B10" s="48" t="s">
        <v>103</v>
      </c>
      <c r="C10" s="48" t="s">
        <v>111</v>
      </c>
      <c r="D10" s="48"/>
      <c r="E10" s="48"/>
      <c r="F10" s="48"/>
      <c r="G10" s="48"/>
      <c r="H10" s="48"/>
      <c r="I10" s="48"/>
      <c r="J10" s="48"/>
    </row>
    <row r="11" spans="1:12">
      <c r="A11" s="48" t="s">
        <v>120</v>
      </c>
      <c r="B11" s="48" t="s">
        <v>103</v>
      </c>
      <c r="C11" s="48" t="s">
        <v>104</v>
      </c>
      <c r="D11" s="48"/>
      <c r="E11" s="48"/>
      <c r="F11" s="48"/>
      <c r="G11" s="48"/>
      <c r="H11" s="48"/>
      <c r="I11" s="48"/>
      <c r="J11" s="48"/>
    </row>
    <row r="12" spans="1:12">
      <c r="A12" s="48" t="s">
        <v>121</v>
      </c>
      <c r="B12" s="48" t="s">
        <v>103</v>
      </c>
      <c r="C12" s="48" t="s">
        <v>26</v>
      </c>
      <c r="D12" s="48" t="s">
        <v>122</v>
      </c>
      <c r="E12" s="48" t="s">
        <v>111</v>
      </c>
      <c r="F12" s="48" t="s">
        <v>116</v>
      </c>
      <c r="G12" s="48"/>
      <c r="H12" s="48"/>
      <c r="I12" s="48"/>
      <c r="J12" s="48"/>
    </row>
    <row r="13" spans="1:12">
      <c r="A13" s="48" t="s">
        <v>123</v>
      </c>
      <c r="B13" s="48" t="s">
        <v>103</v>
      </c>
      <c r="C13" s="48" t="s">
        <v>26</v>
      </c>
      <c r="D13" s="48" t="s">
        <v>122</v>
      </c>
      <c r="E13" s="48" t="s">
        <v>116</v>
      </c>
      <c r="F13" s="48"/>
      <c r="G13" s="48"/>
      <c r="H13" s="48"/>
      <c r="I13" s="48"/>
      <c r="J13" s="48"/>
    </row>
    <row r="14" spans="1:12">
      <c r="A14" s="48" t="s">
        <v>124</v>
      </c>
      <c r="B14" s="48" t="s">
        <v>103</v>
      </c>
      <c r="C14" s="48" t="s">
        <v>26</v>
      </c>
      <c r="D14" s="48" t="s">
        <v>122</v>
      </c>
      <c r="E14" s="48" t="s">
        <v>111</v>
      </c>
      <c r="F14" s="48" t="s">
        <v>125</v>
      </c>
      <c r="G14" s="48" t="s">
        <v>116</v>
      </c>
      <c r="H14" s="48"/>
      <c r="I14" s="48"/>
      <c r="J14" s="48"/>
    </row>
    <row r="15" spans="1:12">
      <c r="A15" s="48" t="s">
        <v>126</v>
      </c>
      <c r="B15" s="48" t="s">
        <v>103</v>
      </c>
      <c r="C15" s="48" t="s">
        <v>26</v>
      </c>
      <c r="D15" s="48" t="s">
        <v>110</v>
      </c>
      <c r="E15" s="48" t="s">
        <v>78</v>
      </c>
      <c r="F15" s="48" t="s">
        <v>113</v>
      </c>
      <c r="G15" s="48" t="s">
        <v>114</v>
      </c>
      <c r="H15" s="48" t="s">
        <v>115</v>
      </c>
      <c r="I15" s="48" t="s">
        <v>127</v>
      </c>
      <c r="J15" s="48" t="s">
        <v>128</v>
      </c>
      <c r="K15" s="33" t="s">
        <v>111</v>
      </c>
      <c r="L15" s="48" t="s">
        <v>116</v>
      </c>
    </row>
    <row r="16" spans="1:12">
      <c r="A16" s="48" t="s">
        <v>129</v>
      </c>
      <c r="B16" s="48" t="s">
        <v>103</v>
      </c>
      <c r="C16" s="48" t="s">
        <v>26</v>
      </c>
      <c r="D16" s="48" t="s">
        <v>78</v>
      </c>
      <c r="E16" s="48" t="s">
        <v>113</v>
      </c>
      <c r="F16" s="48" t="s">
        <v>114</v>
      </c>
      <c r="G16" s="48" t="s">
        <v>115</v>
      </c>
      <c r="H16" s="48" t="s">
        <v>111</v>
      </c>
      <c r="I16" s="48"/>
      <c r="J16" s="48"/>
    </row>
    <row r="17" spans="1:11">
      <c r="A17" s="48" t="s">
        <v>130</v>
      </c>
      <c r="B17" s="48" t="s">
        <v>103</v>
      </c>
      <c r="C17" s="48" t="s">
        <v>26</v>
      </c>
      <c r="D17" s="48" t="s">
        <v>131</v>
      </c>
      <c r="E17" s="48" t="s">
        <v>111</v>
      </c>
      <c r="F17" s="48" t="s">
        <v>116</v>
      </c>
      <c r="G17" s="48"/>
      <c r="H17" s="48"/>
      <c r="I17" s="48"/>
      <c r="J17" s="48"/>
    </row>
    <row r="18" spans="1:11">
      <c r="A18" s="48" t="s">
        <v>132</v>
      </c>
      <c r="B18" s="48" t="s">
        <v>103</v>
      </c>
      <c r="C18" s="48" t="s">
        <v>26</v>
      </c>
      <c r="D18" s="48" t="s">
        <v>133</v>
      </c>
      <c r="E18" s="48" t="s">
        <v>134</v>
      </c>
      <c r="F18" s="48" t="s">
        <v>135</v>
      </c>
      <c r="G18" s="48"/>
      <c r="H18" s="48"/>
      <c r="I18" s="48"/>
      <c r="J18" s="48"/>
    </row>
    <row r="19" spans="1:11">
      <c r="A19" s="48" t="s">
        <v>136</v>
      </c>
      <c r="B19" s="48" t="s">
        <v>103</v>
      </c>
      <c r="C19" s="48" t="s">
        <v>26</v>
      </c>
      <c r="D19" s="48" t="s">
        <v>134</v>
      </c>
      <c r="E19" s="48" t="s">
        <v>135</v>
      </c>
      <c r="F19" s="48"/>
      <c r="G19" s="48"/>
      <c r="H19" s="48"/>
      <c r="I19" s="48"/>
      <c r="J19" s="48"/>
    </row>
    <row r="20" spans="1:11">
      <c r="A20" s="48" t="s">
        <v>137</v>
      </c>
      <c r="B20" s="48" t="s">
        <v>103</v>
      </c>
      <c r="C20" s="48" t="s">
        <v>26</v>
      </c>
      <c r="D20" s="48" t="s">
        <v>134</v>
      </c>
      <c r="E20" s="48" t="s">
        <v>135</v>
      </c>
      <c r="F20" s="48" t="s">
        <v>116</v>
      </c>
      <c r="G20" s="48"/>
      <c r="H20" s="48"/>
      <c r="I20" s="48"/>
      <c r="J20" s="48"/>
    </row>
    <row r="21" spans="1:11">
      <c r="A21" s="48" t="s">
        <v>138</v>
      </c>
      <c r="B21" s="48" t="s">
        <v>103</v>
      </c>
      <c r="C21" s="48" t="s">
        <v>105</v>
      </c>
      <c r="D21" s="48"/>
      <c r="E21" s="48"/>
      <c r="F21" s="48"/>
      <c r="G21" s="48"/>
      <c r="H21" s="48"/>
      <c r="I21" s="48"/>
      <c r="J21" s="48"/>
    </row>
    <row r="22" spans="1:11">
      <c r="A22" s="48" t="s">
        <v>139</v>
      </c>
      <c r="B22" s="48" t="s">
        <v>103</v>
      </c>
      <c r="C22" s="48" t="s">
        <v>26</v>
      </c>
      <c r="D22" s="48" t="s">
        <v>140</v>
      </c>
      <c r="E22" s="48"/>
      <c r="F22" s="48"/>
      <c r="G22" s="48"/>
      <c r="H22" s="48"/>
      <c r="I22" s="48"/>
      <c r="J22" s="48"/>
    </row>
    <row r="23" spans="1:11">
      <c r="A23" s="48" t="s">
        <v>141</v>
      </c>
      <c r="B23" s="48" t="s">
        <v>103</v>
      </c>
      <c r="C23" s="48" t="s">
        <v>26</v>
      </c>
      <c r="D23" s="48" t="s">
        <v>142</v>
      </c>
      <c r="E23" s="48"/>
      <c r="F23" s="48"/>
      <c r="G23" s="48"/>
      <c r="H23" s="48"/>
      <c r="I23" s="48"/>
      <c r="J23" s="48"/>
    </row>
    <row r="24" spans="1:11">
      <c r="A24" s="48" t="s">
        <v>143</v>
      </c>
      <c r="B24" s="48" t="s">
        <v>103</v>
      </c>
      <c r="C24" s="48" t="s">
        <v>144</v>
      </c>
      <c r="D24" s="48" t="s">
        <v>145</v>
      </c>
      <c r="E24" s="48"/>
      <c r="F24" s="48"/>
      <c r="G24" s="48"/>
      <c r="H24" s="48"/>
      <c r="I24" s="48"/>
      <c r="J24" s="48"/>
    </row>
    <row r="25" spans="1:11">
      <c r="A25" s="48" t="s">
        <v>2</v>
      </c>
      <c r="B25" s="48" t="s">
        <v>103</v>
      </c>
      <c r="C25" s="48" t="s">
        <v>146</v>
      </c>
      <c r="D25" s="48" t="s">
        <v>147</v>
      </c>
      <c r="E25" s="48" t="s">
        <v>148</v>
      </c>
      <c r="F25" s="48" t="s">
        <v>149</v>
      </c>
      <c r="G25" s="48" t="s">
        <v>78</v>
      </c>
      <c r="H25" s="48" t="s">
        <v>116</v>
      </c>
      <c r="I25" s="48"/>
      <c r="J25" s="48"/>
    </row>
    <row r="26" spans="1:11">
      <c r="A26" s="48" t="s">
        <v>71</v>
      </c>
      <c r="B26" s="48" t="s">
        <v>103</v>
      </c>
      <c r="C26" s="48" t="s">
        <v>146</v>
      </c>
      <c r="D26" s="48" t="s">
        <v>150</v>
      </c>
      <c r="E26" s="48" t="s">
        <v>78</v>
      </c>
      <c r="F26" s="48" t="s">
        <v>147</v>
      </c>
      <c r="G26" s="48" t="s">
        <v>148</v>
      </c>
      <c r="H26" s="48" t="s">
        <v>149</v>
      </c>
      <c r="I26" s="48" t="s">
        <v>116</v>
      </c>
      <c r="J26" s="48"/>
    </row>
    <row r="27" spans="1:11">
      <c r="A27" s="48" t="s">
        <v>72</v>
      </c>
      <c r="B27" s="48" t="s">
        <v>103</v>
      </c>
      <c r="C27" s="48" t="s">
        <v>146</v>
      </c>
      <c r="D27" s="48" t="s">
        <v>150</v>
      </c>
      <c r="E27" s="48" t="s">
        <v>147</v>
      </c>
      <c r="F27" s="48" t="s">
        <v>148</v>
      </c>
      <c r="G27" s="48" t="s">
        <v>151</v>
      </c>
      <c r="H27" s="48" t="s">
        <v>152</v>
      </c>
      <c r="I27" s="48" t="s">
        <v>149</v>
      </c>
      <c r="J27" s="48" t="s">
        <v>78</v>
      </c>
      <c r="K27" s="48" t="s">
        <v>116</v>
      </c>
    </row>
    <row r="28" spans="1:11">
      <c r="A28" s="48" t="s">
        <v>75</v>
      </c>
      <c r="B28" s="48" t="s">
        <v>103</v>
      </c>
      <c r="C28" s="48" t="s">
        <v>146</v>
      </c>
      <c r="D28" s="48" t="s">
        <v>153</v>
      </c>
      <c r="E28" s="48"/>
      <c r="F28" s="48"/>
      <c r="G28" s="48"/>
      <c r="H28" s="48"/>
      <c r="I28" s="48"/>
      <c r="J28" s="48"/>
      <c r="K28" s="48"/>
    </row>
    <row r="29" spans="1:11">
      <c r="A29" s="48" t="s">
        <v>73</v>
      </c>
      <c r="B29" s="48" t="s">
        <v>103</v>
      </c>
      <c r="C29" s="48" t="s">
        <v>146</v>
      </c>
      <c r="D29" s="48" t="s">
        <v>153</v>
      </c>
      <c r="E29" s="48"/>
      <c r="F29" s="48"/>
      <c r="G29" s="48"/>
      <c r="H29" s="48"/>
      <c r="I29" s="48"/>
      <c r="J29" s="48"/>
      <c r="K29" s="48"/>
    </row>
    <row r="30" spans="1:11">
      <c r="A30" s="48" t="s">
        <v>86</v>
      </c>
      <c r="B30" s="48" t="s">
        <v>103</v>
      </c>
      <c r="C30" s="48" t="s">
        <v>146</v>
      </c>
      <c r="D30" s="48" t="s">
        <v>110</v>
      </c>
      <c r="E30" s="48" t="s">
        <v>78</v>
      </c>
      <c r="F30" s="48" t="s">
        <v>147</v>
      </c>
      <c r="G30" s="48" t="s">
        <v>148</v>
      </c>
      <c r="H30" s="48" t="s">
        <v>151</v>
      </c>
      <c r="I30" s="48" t="s">
        <v>152</v>
      </c>
      <c r="J30" s="48" t="s">
        <v>85</v>
      </c>
      <c r="K30" s="48" t="s">
        <v>116</v>
      </c>
    </row>
    <row r="31" spans="1:11">
      <c r="A31" s="48" t="s">
        <v>87</v>
      </c>
      <c r="B31" s="48" t="s">
        <v>146</v>
      </c>
      <c r="C31" s="48" t="s">
        <v>110</v>
      </c>
      <c r="D31" s="48" t="s">
        <v>78</v>
      </c>
      <c r="E31" s="48" t="s">
        <v>147</v>
      </c>
      <c r="F31" s="48" t="s">
        <v>148</v>
      </c>
      <c r="G31" s="48" t="s">
        <v>85</v>
      </c>
      <c r="H31" s="48" t="s">
        <v>154</v>
      </c>
      <c r="I31" s="48" t="s">
        <v>155</v>
      </c>
      <c r="J31" s="48" t="s">
        <v>116</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80B9-10FA-4DA4-BB12-416253A922DC}">
  <dimension ref="A1:AN61"/>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8.58203125" style="2" customWidth="1"/>
    <col min="3" max="5" width="6.58203125" style="8" customWidth="1"/>
    <col min="6" max="36" width="2.58203125" style="8" customWidth="1"/>
    <col min="37" max="38" width="5.58203125" style="8" customWidth="1"/>
    <col min="39" max="39" width="12.58203125" style="8" customWidth="1"/>
    <col min="40" max="40" width="2.58203125" style="8" customWidth="1"/>
    <col min="41" max="16384" width="8.25" style="8"/>
  </cols>
  <sheetData>
    <row r="1" spans="1:40" ht="18"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91</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9</v>
      </c>
      <c r="AH5" s="86"/>
      <c r="AI5" s="86"/>
      <c r="AJ5" s="86"/>
      <c r="AK5" s="11" t="s">
        <v>10</v>
      </c>
      <c r="AL5" s="49"/>
      <c r="AM5" s="11" t="s">
        <v>11</v>
      </c>
      <c r="AN5" s="5"/>
    </row>
    <row r="6" spans="1:40" ht="10" customHeight="1">
      <c r="A6" s="5"/>
      <c r="B6" s="16"/>
      <c r="C6" s="16"/>
      <c r="D6" s="16"/>
      <c r="E6" s="16"/>
      <c r="F6" s="16"/>
      <c r="G6" s="16"/>
      <c r="H6" s="16"/>
      <c r="I6" s="16"/>
      <c r="J6" s="16"/>
      <c r="K6" s="16"/>
      <c r="L6" s="16"/>
      <c r="M6" s="16"/>
      <c r="N6" s="16"/>
      <c r="O6" s="16"/>
      <c r="P6" s="16"/>
      <c r="Q6" s="16"/>
      <c r="R6" s="16"/>
      <c r="S6" s="16"/>
      <c r="T6" s="16"/>
      <c r="U6" s="16"/>
      <c r="V6" s="16"/>
      <c r="W6" s="16"/>
      <c r="X6" s="9"/>
      <c r="Y6" s="9"/>
      <c r="Z6" s="9"/>
      <c r="AA6" s="9"/>
      <c r="AB6" s="9"/>
      <c r="AC6" s="9"/>
      <c r="AD6" s="9"/>
      <c r="AE6" s="9"/>
      <c r="AF6" s="9"/>
      <c r="AG6" s="9"/>
      <c r="AH6" s="9"/>
      <c r="AI6" s="9"/>
      <c r="AJ6" s="9"/>
      <c r="AK6" s="9"/>
      <c r="AL6" s="9"/>
      <c r="AM6" s="5"/>
      <c r="AN6" s="5"/>
    </row>
    <row r="7" spans="1:40" ht="15" customHeight="1">
      <c r="A7" s="70" t="s">
        <v>12</v>
      </c>
      <c r="B7" s="62" t="s">
        <v>13</v>
      </c>
      <c r="C7" s="76" t="s">
        <v>14</v>
      </c>
      <c r="D7" s="62" t="s">
        <v>15</v>
      </c>
      <c r="E7" s="68" t="s">
        <v>16</v>
      </c>
      <c r="F7" s="79" t="s">
        <v>17</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3" t="s">
        <v>18</v>
      </c>
      <c r="AL7" s="74" t="s">
        <v>19</v>
      </c>
      <c r="AM7" s="75" t="s">
        <v>20</v>
      </c>
      <c r="AN7" s="75"/>
    </row>
    <row r="8" spans="1:40" ht="15" customHeight="1">
      <c r="A8" s="70"/>
      <c r="B8" s="62"/>
      <c r="C8" s="77"/>
      <c r="D8" s="62"/>
      <c r="E8" s="68"/>
      <c r="F8" s="62" t="s">
        <v>21</v>
      </c>
      <c r="G8" s="62"/>
      <c r="H8" s="62"/>
      <c r="I8" s="62"/>
      <c r="J8" s="62"/>
      <c r="K8" s="62"/>
      <c r="L8" s="62"/>
      <c r="M8" s="62" t="s">
        <v>22</v>
      </c>
      <c r="N8" s="62"/>
      <c r="O8" s="62"/>
      <c r="P8" s="62"/>
      <c r="Q8" s="62"/>
      <c r="R8" s="62"/>
      <c r="S8" s="62"/>
      <c r="T8" s="62" t="s">
        <v>23</v>
      </c>
      <c r="U8" s="62"/>
      <c r="V8" s="62"/>
      <c r="W8" s="62"/>
      <c r="X8" s="62"/>
      <c r="Y8" s="62"/>
      <c r="Z8" s="62"/>
      <c r="AA8" s="62" t="s">
        <v>24</v>
      </c>
      <c r="AB8" s="62"/>
      <c r="AC8" s="62"/>
      <c r="AD8" s="62"/>
      <c r="AE8" s="62"/>
      <c r="AF8" s="62"/>
      <c r="AG8" s="62"/>
      <c r="AH8" s="62" t="s">
        <v>25</v>
      </c>
      <c r="AI8" s="62"/>
      <c r="AJ8" s="62"/>
      <c r="AK8" s="73"/>
      <c r="AL8" s="74"/>
      <c r="AM8" s="75"/>
      <c r="AN8" s="75"/>
    </row>
    <row r="9" spans="1:40" ht="15" customHeight="1">
      <c r="A9" s="70"/>
      <c r="B9" s="62"/>
      <c r="C9" s="77"/>
      <c r="D9" s="62"/>
      <c r="E9" s="68"/>
      <c r="F9" s="17">
        <f>DATE($M$2,$S$2,1)</f>
        <v>45627</v>
      </c>
      <c r="G9" s="17">
        <f>DATE($M$2,$S$2,2)</f>
        <v>45628</v>
      </c>
      <c r="H9" s="17">
        <f>DATE($M$2,$S$2,3)</f>
        <v>45629</v>
      </c>
      <c r="I9" s="17">
        <f>DATE($M$2,$S$2,4)</f>
        <v>45630</v>
      </c>
      <c r="J9" s="17">
        <f>DATE($M$2,$S$2,5)</f>
        <v>45631</v>
      </c>
      <c r="K9" s="17">
        <f>DATE($M$2,$S$2,6)</f>
        <v>45632</v>
      </c>
      <c r="L9" s="17">
        <f>DATE($M$2,$S$2,7)</f>
        <v>45633</v>
      </c>
      <c r="M9" s="17">
        <f>DATE($M$2,$S$2,8)</f>
        <v>45634</v>
      </c>
      <c r="N9" s="17">
        <f>DATE($M$2,$S$2,9)</f>
        <v>45635</v>
      </c>
      <c r="O9" s="17">
        <f>DATE($M$2,$S$2,10)</f>
        <v>45636</v>
      </c>
      <c r="P9" s="17">
        <f>DATE($M$2,$S$2,11)</f>
        <v>45637</v>
      </c>
      <c r="Q9" s="17">
        <f>DATE($M$2,$S$2,12)</f>
        <v>45638</v>
      </c>
      <c r="R9" s="17">
        <f>DATE($M$2,$S$2,13)</f>
        <v>45639</v>
      </c>
      <c r="S9" s="17">
        <f>DATE($M$2,$S$2,14)</f>
        <v>45640</v>
      </c>
      <c r="T9" s="17">
        <f>DATE($M$2,$S$2,15)</f>
        <v>45641</v>
      </c>
      <c r="U9" s="17">
        <f>DATE($M$2,$S$2,16)</f>
        <v>45642</v>
      </c>
      <c r="V9" s="17">
        <f>DATE($M$2,$S$2,17)</f>
        <v>45643</v>
      </c>
      <c r="W9" s="17">
        <f>DATE($M$2,$S$2,18)</f>
        <v>45644</v>
      </c>
      <c r="X9" s="17">
        <f>DATE($M$2,$S$2,19)</f>
        <v>45645</v>
      </c>
      <c r="Y9" s="17">
        <f>DATE($M$2,$S$2,20)</f>
        <v>45646</v>
      </c>
      <c r="Z9" s="17">
        <f>DATE($M$2,$S$2,21)</f>
        <v>45647</v>
      </c>
      <c r="AA9" s="17">
        <f>DATE($M$2,$S$2,22)</f>
        <v>45648</v>
      </c>
      <c r="AB9" s="17">
        <f>DATE($M$2,$S$2,23)</f>
        <v>45649</v>
      </c>
      <c r="AC9" s="17">
        <f>DATE($M$2,$S$2,24)</f>
        <v>45650</v>
      </c>
      <c r="AD9" s="17">
        <f>DATE($M$2,$S$2,25)</f>
        <v>45651</v>
      </c>
      <c r="AE9" s="17">
        <f>DATE($M$2,$S$2,26)</f>
        <v>45652</v>
      </c>
      <c r="AF9" s="17">
        <f>DATE($M$2,$S$2,27)</f>
        <v>45653</v>
      </c>
      <c r="AG9" s="17">
        <f>DATE($M$2,$S$2,28)</f>
        <v>45654</v>
      </c>
      <c r="AH9" s="17">
        <f>IF(DAY(EOMONTH(F9,0))&lt;29,"",DATE($M$2,$S$2,29))</f>
        <v>45655</v>
      </c>
      <c r="AI9" s="17">
        <f>IF(DAY(EOMONTH(F9,0))&lt;30,"",DATE($M$2,$S$2,30))</f>
        <v>45656</v>
      </c>
      <c r="AJ9" s="17">
        <f>IF(DAY(EOMONTH(F9,0))&lt;31,"",DATE($M$2,$S$2,31))</f>
        <v>45657</v>
      </c>
      <c r="AK9" s="73"/>
      <c r="AL9" s="74"/>
      <c r="AM9" s="75"/>
      <c r="AN9" s="75"/>
    </row>
    <row r="10" spans="1:40" ht="15" customHeight="1">
      <c r="A10" s="70"/>
      <c r="B10" s="62"/>
      <c r="C10" s="78"/>
      <c r="D10" s="62"/>
      <c r="E10" s="68"/>
      <c r="F10" s="18">
        <f>DATE($M$2,$S$2,1)</f>
        <v>45627</v>
      </c>
      <c r="G10" s="18">
        <f>DATE($M$2,$S$2,2)</f>
        <v>45628</v>
      </c>
      <c r="H10" s="18">
        <f>DATE($M$2,$S$2,3)</f>
        <v>45629</v>
      </c>
      <c r="I10" s="18">
        <f>DATE($M$2,$S$2,4)</f>
        <v>45630</v>
      </c>
      <c r="J10" s="18">
        <f>DATE($M$2,$S$2,5)</f>
        <v>45631</v>
      </c>
      <c r="K10" s="18">
        <f>DATE($M$2,$S$2,6)</f>
        <v>45632</v>
      </c>
      <c r="L10" s="18">
        <f>DATE($M$2,$S$2,7)</f>
        <v>45633</v>
      </c>
      <c r="M10" s="18">
        <f>DATE($M$2,$S$2,8)</f>
        <v>45634</v>
      </c>
      <c r="N10" s="18">
        <f>DATE($M$2,$S$2,9)</f>
        <v>45635</v>
      </c>
      <c r="O10" s="18">
        <f>DATE($M$2,$S$2,10)</f>
        <v>45636</v>
      </c>
      <c r="P10" s="18">
        <f>DATE($M$2,$S$2,11)</f>
        <v>45637</v>
      </c>
      <c r="Q10" s="18">
        <f>DATE($M$2,$S$2,12)</f>
        <v>45638</v>
      </c>
      <c r="R10" s="18">
        <f>DATE($M$2,$S$2,13)</f>
        <v>45639</v>
      </c>
      <c r="S10" s="18">
        <f>DATE($M$2,$S$2,14)</f>
        <v>45640</v>
      </c>
      <c r="T10" s="18">
        <f>DATE($M$2,$S$2,15)</f>
        <v>45641</v>
      </c>
      <c r="U10" s="18">
        <f>DATE($M$2,$S$2,16)</f>
        <v>45642</v>
      </c>
      <c r="V10" s="18">
        <f>DATE($M$2,$S$2,17)</f>
        <v>45643</v>
      </c>
      <c r="W10" s="18">
        <f>DATE($M$2,$S$2,18)</f>
        <v>45644</v>
      </c>
      <c r="X10" s="18">
        <f>DATE($M$2,$S$2,19)</f>
        <v>45645</v>
      </c>
      <c r="Y10" s="18">
        <f>DATE($M$2,$S$2,20)</f>
        <v>45646</v>
      </c>
      <c r="Z10" s="18">
        <f>DATE($M$2,$S$2,21)</f>
        <v>45647</v>
      </c>
      <c r="AA10" s="18">
        <f>DATE($M$2,$S$2,22)</f>
        <v>45648</v>
      </c>
      <c r="AB10" s="18">
        <f>DATE($M$2,$S$2,23)</f>
        <v>45649</v>
      </c>
      <c r="AC10" s="18">
        <f>DATE($M$2,$S$2,24)</f>
        <v>45650</v>
      </c>
      <c r="AD10" s="18">
        <f>DATE($M$2,$S$2,25)</f>
        <v>45651</v>
      </c>
      <c r="AE10" s="18">
        <f>DATE($M$2,$S$2,26)</f>
        <v>45652</v>
      </c>
      <c r="AF10" s="18">
        <f>DATE($M$2,$S$2,27)</f>
        <v>45653</v>
      </c>
      <c r="AG10" s="18">
        <f>DATE($M$2,$S$2,28)</f>
        <v>45654</v>
      </c>
      <c r="AH10" s="18">
        <f>IF(DAY(EOMONTH(F10,0))&lt;29,"",DATE($M$2,$S$2,29))</f>
        <v>45655</v>
      </c>
      <c r="AI10" s="18">
        <f>IF(DAY(EOMONTH(F10,0))&lt;30,"",DATE($M$2,$S$2,30))</f>
        <v>45656</v>
      </c>
      <c r="AJ10" s="18">
        <f>IF(DAY(EOMONTH(F10,0))&lt;31,"",DATE($M$2,$S$2,31))</f>
        <v>45657</v>
      </c>
      <c r="AK10" s="73"/>
      <c r="AL10" s="74"/>
      <c r="AM10" s="75"/>
      <c r="AN10" s="75"/>
    </row>
    <row r="11" spans="1:40" ht="18" customHeight="1">
      <c r="A11" s="19">
        <v>1</v>
      </c>
      <c r="B11" s="50"/>
      <c r="C11" s="21"/>
      <c r="D11" s="51"/>
      <c r="E11" s="52"/>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f>+SUM(F11:AJ11)</f>
        <v>0</v>
      </c>
      <c r="AL11" s="26">
        <f>IF($AK$3="４週",AK11/4,AK11/(DAY(EOMONTH($F$9,0))/7))</f>
        <v>0</v>
      </c>
      <c r="AM11" s="66"/>
      <c r="AN11" s="66"/>
    </row>
    <row r="12" spans="1:40" ht="18" customHeight="1">
      <c r="A12" s="19">
        <v>2</v>
      </c>
      <c r="B12" s="50"/>
      <c r="C12" s="21"/>
      <c r="D12" s="51"/>
      <c r="E12" s="52"/>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 t="shared" ref="AK12:AK31" si="0">+SUM(F12:AJ12)</f>
        <v>0</v>
      </c>
      <c r="AL12" s="26">
        <f t="shared" ref="AL12:AL30" si="1">IF($AK$3="４週",AK12/4,AK12/(DAY(EOMONTH($F$9,0))/7))</f>
        <v>0</v>
      </c>
      <c r="AM12" s="66"/>
      <c r="AN12" s="66"/>
    </row>
    <row r="13" spans="1:40" ht="18" customHeight="1">
      <c r="A13" s="19">
        <v>3</v>
      </c>
      <c r="B13" s="50"/>
      <c r="C13" s="21"/>
      <c r="D13" s="51"/>
      <c r="E13" s="52"/>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si="0"/>
        <v>0</v>
      </c>
      <c r="AL13" s="26">
        <f t="shared" si="1"/>
        <v>0</v>
      </c>
      <c r="AM13" s="66"/>
      <c r="AN13" s="66"/>
    </row>
    <row r="14" spans="1:40" ht="18" customHeight="1">
      <c r="A14" s="19">
        <v>4</v>
      </c>
      <c r="B14" s="50"/>
      <c r="C14" s="21"/>
      <c r="D14" s="51"/>
      <c r="E14" s="52"/>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0"/>
        <v>0</v>
      </c>
      <c r="AL14" s="26">
        <f t="shared" si="1"/>
        <v>0</v>
      </c>
      <c r="AM14" s="66"/>
      <c r="AN14" s="66"/>
    </row>
    <row r="15" spans="1:40" ht="18" customHeight="1">
      <c r="A15" s="19">
        <v>5</v>
      </c>
      <c r="B15" s="50"/>
      <c r="C15" s="21"/>
      <c r="D15" s="51"/>
      <c r="E15" s="52"/>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0"/>
        <v>0</v>
      </c>
      <c r="AL15" s="26">
        <f t="shared" si="1"/>
        <v>0</v>
      </c>
      <c r="AM15" s="66"/>
      <c r="AN15" s="66"/>
    </row>
    <row r="16" spans="1:40" ht="18" customHeight="1">
      <c r="A16" s="19">
        <v>6</v>
      </c>
      <c r="B16" s="50"/>
      <c r="C16" s="21"/>
      <c r="D16" s="51"/>
      <c r="E16" s="52"/>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0"/>
        <v>0</v>
      </c>
      <c r="AL16" s="26">
        <f t="shared" si="1"/>
        <v>0</v>
      </c>
      <c r="AM16" s="66"/>
      <c r="AN16" s="66"/>
    </row>
    <row r="17" spans="1:40" ht="18" customHeight="1">
      <c r="A17" s="19">
        <v>7</v>
      </c>
      <c r="B17" s="50"/>
      <c r="C17" s="21"/>
      <c r="D17" s="51"/>
      <c r="E17" s="52"/>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0"/>
        <v>0</v>
      </c>
      <c r="AL17" s="26">
        <f t="shared" si="1"/>
        <v>0</v>
      </c>
      <c r="AM17" s="66"/>
      <c r="AN17" s="66"/>
    </row>
    <row r="18" spans="1:40" ht="18" customHeight="1">
      <c r="A18" s="19">
        <v>8</v>
      </c>
      <c r="B18" s="50"/>
      <c r="C18" s="21"/>
      <c r="D18" s="51"/>
      <c r="E18" s="52"/>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0"/>
        <v>0</v>
      </c>
      <c r="AL18" s="26">
        <f t="shared" si="1"/>
        <v>0</v>
      </c>
      <c r="AM18" s="66"/>
      <c r="AN18" s="66"/>
    </row>
    <row r="19" spans="1:40" ht="18" customHeight="1">
      <c r="A19" s="19">
        <v>9</v>
      </c>
      <c r="B19" s="50"/>
      <c r="C19" s="21"/>
      <c r="D19" s="51"/>
      <c r="E19" s="52"/>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0"/>
        <v>0</v>
      </c>
      <c r="AL19" s="26">
        <f t="shared" si="1"/>
        <v>0</v>
      </c>
      <c r="AM19" s="66"/>
      <c r="AN19" s="66"/>
    </row>
    <row r="20" spans="1:40" ht="18" customHeight="1">
      <c r="A20" s="19">
        <v>10</v>
      </c>
      <c r="B20" s="50"/>
      <c r="C20" s="21"/>
      <c r="D20" s="51"/>
      <c r="E20" s="52"/>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0"/>
        <v>0</v>
      </c>
      <c r="AL20" s="26">
        <f t="shared" si="1"/>
        <v>0</v>
      </c>
      <c r="AM20" s="66"/>
      <c r="AN20" s="66"/>
    </row>
    <row r="21" spans="1:40" ht="18" customHeight="1">
      <c r="A21" s="19">
        <v>11</v>
      </c>
      <c r="B21" s="50"/>
      <c r="C21" s="21"/>
      <c r="D21" s="51"/>
      <c r="E21" s="52"/>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0"/>
        <v>0</v>
      </c>
      <c r="AL21" s="26">
        <f t="shared" si="1"/>
        <v>0</v>
      </c>
      <c r="AM21" s="66"/>
      <c r="AN21" s="66"/>
    </row>
    <row r="22" spans="1:40" ht="18" customHeight="1">
      <c r="A22" s="19">
        <v>12</v>
      </c>
      <c r="B22" s="50"/>
      <c r="C22" s="21"/>
      <c r="D22" s="51"/>
      <c r="E22" s="52"/>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0"/>
        <v>0</v>
      </c>
      <c r="AL22" s="26">
        <f t="shared" si="1"/>
        <v>0</v>
      </c>
      <c r="AM22" s="66"/>
      <c r="AN22" s="66"/>
    </row>
    <row r="23" spans="1:40" ht="18" customHeight="1">
      <c r="A23" s="19">
        <v>13</v>
      </c>
      <c r="B23" s="50"/>
      <c r="C23" s="21"/>
      <c r="D23" s="51"/>
      <c r="E23" s="52"/>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0"/>
        <v>0</v>
      </c>
      <c r="AL23" s="26">
        <f t="shared" si="1"/>
        <v>0</v>
      </c>
      <c r="AM23" s="66"/>
      <c r="AN23" s="66"/>
    </row>
    <row r="24" spans="1:40" ht="18" customHeight="1">
      <c r="A24" s="19">
        <v>14</v>
      </c>
      <c r="B24" s="50"/>
      <c r="C24" s="21"/>
      <c r="D24" s="51"/>
      <c r="E24" s="52"/>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0"/>
        <v>0</v>
      </c>
      <c r="AL24" s="26">
        <f t="shared" si="1"/>
        <v>0</v>
      </c>
      <c r="AM24" s="66"/>
      <c r="AN24" s="66"/>
    </row>
    <row r="25" spans="1:40" ht="18" customHeight="1">
      <c r="A25" s="19">
        <v>15</v>
      </c>
      <c r="B25" s="50"/>
      <c r="C25" s="21"/>
      <c r="D25" s="51"/>
      <c r="E25" s="52"/>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0"/>
        <v>0</v>
      </c>
      <c r="AL25" s="26">
        <f t="shared" si="1"/>
        <v>0</v>
      </c>
      <c r="AM25" s="66"/>
      <c r="AN25" s="66"/>
    </row>
    <row r="26" spans="1:40" ht="18" customHeight="1">
      <c r="A26" s="19">
        <v>16</v>
      </c>
      <c r="B26" s="50"/>
      <c r="C26" s="21"/>
      <c r="D26" s="51"/>
      <c r="E26" s="52"/>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0"/>
        <v>0</v>
      </c>
      <c r="AL26" s="26">
        <f t="shared" si="1"/>
        <v>0</v>
      </c>
      <c r="AM26" s="66"/>
      <c r="AN26" s="66"/>
    </row>
    <row r="27" spans="1:40" ht="18" customHeight="1">
      <c r="A27" s="19">
        <v>17</v>
      </c>
      <c r="B27" s="50"/>
      <c r="C27" s="21"/>
      <c r="D27" s="51"/>
      <c r="E27" s="52"/>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0"/>
        <v>0</v>
      </c>
      <c r="AL27" s="26">
        <f t="shared" si="1"/>
        <v>0</v>
      </c>
      <c r="AM27" s="66"/>
      <c r="AN27" s="66"/>
    </row>
    <row r="28" spans="1:40" ht="18" customHeight="1">
      <c r="A28" s="19">
        <v>18</v>
      </c>
      <c r="B28" s="50"/>
      <c r="C28" s="21"/>
      <c r="D28" s="51"/>
      <c r="E28" s="52"/>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0"/>
        <v>0</v>
      </c>
      <c r="AL28" s="26">
        <f t="shared" si="1"/>
        <v>0</v>
      </c>
      <c r="AM28" s="66"/>
      <c r="AN28" s="66"/>
    </row>
    <row r="29" spans="1:40" ht="18" customHeight="1">
      <c r="A29" s="19">
        <v>19</v>
      </c>
      <c r="B29" s="50"/>
      <c r="C29" s="21"/>
      <c r="D29" s="51"/>
      <c r="E29" s="52"/>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0"/>
        <v>0</v>
      </c>
      <c r="AL29" s="26">
        <f t="shared" si="1"/>
        <v>0</v>
      </c>
      <c r="AM29" s="66"/>
      <c r="AN29" s="66"/>
    </row>
    <row r="30" spans="1:40" ht="18" customHeight="1">
      <c r="A30" s="19">
        <v>20</v>
      </c>
      <c r="B30" s="50"/>
      <c r="C30" s="21"/>
      <c r="D30" s="51"/>
      <c r="E30" s="52"/>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0"/>
        <v>0</v>
      </c>
      <c r="AL30" s="26">
        <f t="shared" si="1"/>
        <v>0</v>
      </c>
      <c r="AM30" s="66"/>
      <c r="AN30" s="66"/>
    </row>
    <row r="31" spans="1:40" ht="18" customHeight="1">
      <c r="A31" s="68" t="s">
        <v>31</v>
      </c>
      <c r="B31" s="69"/>
      <c r="C31" s="69"/>
      <c r="D31" s="69"/>
      <c r="E31" s="69"/>
      <c r="F31" s="27">
        <f>+SUM(F11:F30)</f>
        <v>0</v>
      </c>
      <c r="G31" s="27">
        <f t="shared" ref="G31:AJ31" si="2">+SUM(G11:G30)</f>
        <v>0</v>
      </c>
      <c r="H31" s="27">
        <f t="shared" si="2"/>
        <v>0</v>
      </c>
      <c r="I31" s="27">
        <f t="shared" si="2"/>
        <v>0</v>
      </c>
      <c r="J31" s="27">
        <f t="shared" si="2"/>
        <v>0</v>
      </c>
      <c r="K31" s="27">
        <f t="shared" si="2"/>
        <v>0</v>
      </c>
      <c r="L31" s="27">
        <f t="shared" si="2"/>
        <v>0</v>
      </c>
      <c r="M31" s="27">
        <f t="shared" si="2"/>
        <v>0</v>
      </c>
      <c r="N31" s="27">
        <f t="shared" si="2"/>
        <v>0</v>
      </c>
      <c r="O31" s="27">
        <f t="shared" si="2"/>
        <v>0</v>
      </c>
      <c r="P31" s="27">
        <f t="shared" si="2"/>
        <v>0</v>
      </c>
      <c r="Q31" s="27">
        <f t="shared" si="2"/>
        <v>0</v>
      </c>
      <c r="R31" s="27">
        <f t="shared" si="2"/>
        <v>0</v>
      </c>
      <c r="S31" s="27">
        <f t="shared" si="2"/>
        <v>0</v>
      </c>
      <c r="T31" s="27">
        <f t="shared" si="2"/>
        <v>0</v>
      </c>
      <c r="U31" s="27">
        <f t="shared" si="2"/>
        <v>0</v>
      </c>
      <c r="V31" s="27">
        <f t="shared" si="2"/>
        <v>0</v>
      </c>
      <c r="W31" s="27">
        <f t="shared" si="2"/>
        <v>0</v>
      </c>
      <c r="X31" s="27">
        <f t="shared" si="2"/>
        <v>0</v>
      </c>
      <c r="Y31" s="27">
        <f t="shared" si="2"/>
        <v>0</v>
      </c>
      <c r="Z31" s="27">
        <f t="shared" si="2"/>
        <v>0</v>
      </c>
      <c r="AA31" s="27">
        <f t="shared" si="2"/>
        <v>0</v>
      </c>
      <c r="AB31" s="27">
        <f t="shared" si="2"/>
        <v>0</v>
      </c>
      <c r="AC31" s="27">
        <f t="shared" si="2"/>
        <v>0</v>
      </c>
      <c r="AD31" s="27">
        <f t="shared" si="2"/>
        <v>0</v>
      </c>
      <c r="AE31" s="27">
        <f t="shared" si="2"/>
        <v>0</v>
      </c>
      <c r="AF31" s="27">
        <f t="shared" si="2"/>
        <v>0</v>
      </c>
      <c r="AG31" s="27">
        <f t="shared" si="2"/>
        <v>0</v>
      </c>
      <c r="AH31" s="27">
        <f t="shared" si="2"/>
        <v>0</v>
      </c>
      <c r="AI31" s="27">
        <f t="shared" si="2"/>
        <v>0</v>
      </c>
      <c r="AJ31" s="27">
        <f t="shared" si="2"/>
        <v>0</v>
      </c>
      <c r="AK31" s="25">
        <f t="shared" si="0"/>
        <v>0</v>
      </c>
      <c r="AL31" s="26">
        <f>IF($AK$3="４週",AK31/4,AK31/(DAY(EOMONTH($F$9,0))/7))</f>
        <v>0</v>
      </c>
      <c r="AM31" s="70"/>
      <c r="AN31" s="70"/>
    </row>
    <row r="32" spans="1:40" ht="18" customHeight="1">
      <c r="A32" s="69" t="s">
        <v>32</v>
      </c>
      <c r="B32" s="69"/>
      <c r="C32" s="69"/>
      <c r="D32" s="69"/>
      <c r="E32" s="71"/>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7"/>
      <c r="AL32" s="29"/>
      <c r="AM32" s="70"/>
      <c r="AN32" s="70"/>
    </row>
    <row r="33" spans="1:39" ht="15" customHeight="1">
      <c r="A33" s="16"/>
      <c r="B33" s="16"/>
      <c r="C33" s="16"/>
      <c r="D33" s="16"/>
      <c r="E33" s="16"/>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16"/>
      <c r="AL33" s="16"/>
      <c r="AM33" s="5"/>
    </row>
    <row r="34" spans="1:39" ht="15" customHeight="1">
      <c r="A34" s="30" t="s">
        <v>41</v>
      </c>
      <c r="B34" s="40"/>
      <c r="C34" s="41"/>
      <c r="D34" s="41"/>
      <c r="E34" s="41"/>
      <c r="F34" s="42"/>
      <c r="G34" s="41"/>
      <c r="H34" s="38"/>
      <c r="I34" s="38"/>
      <c r="J34" s="38"/>
      <c r="K34" s="38"/>
      <c r="L34" s="38"/>
      <c r="M34" s="38"/>
      <c r="N34" s="38"/>
      <c r="O34" s="38"/>
      <c r="P34" s="38"/>
      <c r="Q34" s="38"/>
      <c r="R34" s="38">
        <v>6</v>
      </c>
      <c r="S34" s="38"/>
      <c r="T34" s="38"/>
      <c r="U34" s="38"/>
      <c r="V34" s="38"/>
      <c r="W34" s="38"/>
      <c r="X34" s="38">
        <v>7</v>
      </c>
      <c r="Y34" s="38"/>
      <c r="Z34" s="38"/>
      <c r="AA34" s="38"/>
      <c r="AB34" s="38"/>
      <c r="AC34" s="38"/>
      <c r="AD34" s="38">
        <v>8</v>
      </c>
      <c r="AE34" s="38"/>
      <c r="AF34" s="38"/>
      <c r="AG34" s="43"/>
      <c r="AH34" s="43"/>
      <c r="AI34" s="43"/>
      <c r="AJ34" s="43">
        <v>9</v>
      </c>
      <c r="AK34" s="44"/>
      <c r="AL34" s="44"/>
      <c r="AM34" s="5"/>
    </row>
    <row r="35" spans="1:39" s="30" customFormat="1" ht="15" customHeight="1">
      <c r="A35" s="30" t="s">
        <v>42</v>
      </c>
      <c r="B35" s="31"/>
      <c r="C35" s="31"/>
      <c r="D35" s="31"/>
      <c r="E35" s="31"/>
      <c r="F35" s="31"/>
      <c r="G35" s="31"/>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s="30" customFormat="1" ht="15" customHeight="1">
      <c r="A36" s="30" t="s">
        <v>43</v>
      </c>
      <c r="B36" s="31"/>
      <c r="C36" s="31"/>
      <c r="D36" s="31"/>
      <c r="E36" s="31"/>
      <c r="F36" s="31"/>
      <c r="G36" s="31"/>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s="30" customFormat="1" ht="15" customHeight="1">
      <c r="A37" s="30" t="s">
        <v>45</v>
      </c>
      <c r="B37" s="31"/>
      <c r="C37" s="31"/>
      <c r="D37" s="31"/>
      <c r="E37" s="31"/>
      <c r="F37" s="31"/>
      <c r="G37" s="31"/>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s="30" customFormat="1" ht="15" customHeight="1">
      <c r="A38" s="30" t="s">
        <v>46</v>
      </c>
      <c r="B38" s="31"/>
      <c r="C38" s="31"/>
      <c r="D38" s="31"/>
      <c r="E38" s="31"/>
      <c r="F38" s="31"/>
      <c r="G38" s="31"/>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15" customHeight="1">
      <c r="A39" s="30" t="s">
        <v>47</v>
      </c>
      <c r="B39" s="45"/>
      <c r="C39" s="30"/>
      <c r="D39" s="30"/>
      <c r="E39" s="30"/>
      <c r="F39" s="30"/>
      <c r="G39" s="30"/>
    </row>
    <row r="40" spans="1:39" ht="15" customHeight="1">
      <c r="A40" s="30" t="s">
        <v>48</v>
      </c>
      <c r="B40" s="45"/>
      <c r="C40" s="30"/>
      <c r="D40" s="30"/>
      <c r="E40" s="30"/>
      <c r="F40" s="30"/>
      <c r="G40" s="30"/>
    </row>
    <row r="41" spans="1:39" ht="15" customHeight="1">
      <c r="A41" s="30"/>
      <c r="B41" s="36" t="s">
        <v>49</v>
      </c>
      <c r="C41" s="62" t="s">
        <v>50</v>
      </c>
      <c r="D41" s="62"/>
      <c r="E41" s="62"/>
      <c r="F41" s="30"/>
      <c r="G41" s="30"/>
    </row>
    <row r="42" spans="1:39" ht="15" customHeight="1">
      <c r="A42" s="30"/>
      <c r="B42" s="46" t="s">
        <v>27</v>
      </c>
      <c r="C42" s="58" t="s">
        <v>51</v>
      </c>
      <c r="D42" s="58"/>
      <c r="E42" s="58"/>
      <c r="F42" s="30"/>
      <c r="G42" s="30"/>
    </row>
    <row r="43" spans="1:39" ht="15" customHeight="1">
      <c r="A43" s="30"/>
      <c r="B43" s="46" t="s">
        <v>28</v>
      </c>
      <c r="C43" s="58" t="s">
        <v>52</v>
      </c>
      <c r="D43" s="58"/>
      <c r="E43" s="58"/>
      <c r="F43" s="30"/>
      <c r="G43" s="30"/>
    </row>
    <row r="44" spans="1:39" ht="15" customHeight="1">
      <c r="A44" s="30"/>
      <c r="B44" s="46" t="s">
        <v>29</v>
      </c>
      <c r="C44" s="58" t="s">
        <v>53</v>
      </c>
      <c r="D44" s="58"/>
      <c r="E44" s="58"/>
      <c r="F44" s="30"/>
      <c r="G44" s="30"/>
    </row>
    <row r="45" spans="1:39" ht="15" customHeight="1">
      <c r="A45" s="30"/>
      <c r="B45" s="46" t="s">
        <v>30</v>
      </c>
      <c r="C45" s="58" t="s">
        <v>54</v>
      </c>
      <c r="D45" s="58"/>
      <c r="E45" s="58"/>
      <c r="F45" s="30"/>
      <c r="G45" s="30"/>
    </row>
    <row r="46" spans="1:39" ht="15" customHeight="1">
      <c r="A46" s="30"/>
      <c r="B46" s="30" t="s">
        <v>55</v>
      </c>
      <c r="C46" s="30"/>
      <c r="D46" s="30"/>
      <c r="E46" s="30"/>
      <c r="F46" s="30"/>
      <c r="G46" s="30"/>
    </row>
    <row r="47" spans="1:39" ht="15" customHeight="1">
      <c r="A47" s="30"/>
      <c r="B47" s="30" t="s">
        <v>56</v>
      </c>
      <c r="C47" s="30"/>
      <c r="D47" s="30"/>
      <c r="E47" s="30"/>
      <c r="F47" s="30"/>
      <c r="G47" s="30"/>
    </row>
    <row r="48" spans="1:39" ht="15" customHeight="1">
      <c r="A48" s="30"/>
      <c r="B48" s="30" t="s">
        <v>57</v>
      </c>
      <c r="C48" s="30"/>
      <c r="D48" s="30"/>
      <c r="E48" s="30"/>
      <c r="F48" s="30"/>
      <c r="G48" s="30"/>
    </row>
    <row r="49" spans="1:7" ht="15" customHeight="1">
      <c r="A49" s="30" t="s">
        <v>58</v>
      </c>
      <c r="B49" s="45"/>
      <c r="C49" s="30"/>
      <c r="D49" s="30"/>
      <c r="E49" s="30"/>
      <c r="F49" s="30"/>
      <c r="G49" s="30"/>
    </row>
    <row r="50" spans="1:7" ht="15" customHeight="1">
      <c r="A50" s="30" t="s">
        <v>74</v>
      </c>
      <c r="B50" s="45"/>
      <c r="C50" s="30"/>
      <c r="D50" s="30"/>
      <c r="E50" s="30"/>
      <c r="F50" s="30"/>
      <c r="G50" s="30"/>
    </row>
    <row r="51" spans="1:7" ht="15" customHeight="1">
      <c r="A51" s="30" t="s">
        <v>60</v>
      </c>
      <c r="B51" s="45"/>
      <c r="C51" s="30"/>
      <c r="D51" s="30"/>
      <c r="E51" s="30"/>
      <c r="F51" s="30"/>
      <c r="G51" s="30"/>
    </row>
    <row r="52" spans="1:7" ht="15" customHeight="1">
      <c r="A52" s="30" t="s">
        <v>61</v>
      </c>
      <c r="B52" s="45"/>
      <c r="C52" s="30"/>
      <c r="D52" s="30"/>
      <c r="E52" s="30"/>
      <c r="F52" s="30"/>
      <c r="G52" s="30"/>
    </row>
    <row r="53" spans="1:7" ht="15" customHeight="1">
      <c r="A53" s="30" t="s">
        <v>62</v>
      </c>
      <c r="B53" s="45"/>
      <c r="C53" s="30"/>
      <c r="D53" s="30"/>
      <c r="E53" s="30"/>
      <c r="F53" s="30"/>
      <c r="G53" s="30"/>
    </row>
    <row r="54" spans="1:7" ht="15" customHeight="1">
      <c r="A54" s="30" t="s">
        <v>63</v>
      </c>
      <c r="B54" s="45"/>
      <c r="C54" s="30"/>
      <c r="D54" s="30"/>
      <c r="E54" s="30"/>
      <c r="F54" s="30"/>
      <c r="G54" s="30"/>
    </row>
    <row r="55" spans="1:7" ht="15" customHeight="1">
      <c r="A55" s="30" t="s">
        <v>64</v>
      </c>
      <c r="B55" s="45"/>
      <c r="C55" s="30"/>
      <c r="D55" s="30"/>
      <c r="E55" s="30"/>
      <c r="F55" s="30"/>
      <c r="G55" s="30"/>
    </row>
    <row r="56" spans="1:7" ht="15" customHeight="1">
      <c r="A56" s="30" t="s">
        <v>65</v>
      </c>
      <c r="B56" s="45"/>
      <c r="C56" s="30"/>
      <c r="D56" s="30"/>
      <c r="E56" s="30"/>
      <c r="F56" s="30"/>
      <c r="G56" s="30"/>
    </row>
    <row r="57" spans="1:7" ht="15" customHeight="1">
      <c r="A57" s="30" t="s">
        <v>66</v>
      </c>
      <c r="B57" s="45"/>
      <c r="C57" s="30"/>
      <c r="D57" s="30"/>
      <c r="E57" s="30"/>
      <c r="F57" s="30"/>
      <c r="G57" s="30"/>
    </row>
    <row r="58" spans="1:7" ht="15" customHeight="1">
      <c r="A58" s="30" t="s">
        <v>67</v>
      </c>
      <c r="B58" s="45"/>
      <c r="C58" s="30"/>
      <c r="D58" s="30"/>
      <c r="E58" s="30"/>
      <c r="F58" s="30"/>
      <c r="G58" s="30"/>
    </row>
    <row r="59" spans="1:7" ht="15" customHeight="1">
      <c r="A59" s="30" t="s">
        <v>68</v>
      </c>
      <c r="B59" s="45"/>
      <c r="C59" s="30"/>
      <c r="D59" s="30"/>
      <c r="E59" s="30"/>
      <c r="F59" s="30"/>
      <c r="G59" s="30"/>
    </row>
    <row r="60" spans="1:7" ht="15" customHeight="1">
      <c r="A60" s="30" t="s">
        <v>69</v>
      </c>
      <c r="B60" s="45"/>
      <c r="C60" s="30"/>
      <c r="D60" s="30"/>
      <c r="E60" s="30"/>
      <c r="F60" s="30"/>
      <c r="G60" s="30"/>
    </row>
    <row r="61" spans="1:7" ht="15" customHeight="1">
      <c r="A61" s="30" t="s">
        <v>70</v>
      </c>
      <c r="B61" s="45"/>
      <c r="C61" s="30"/>
      <c r="D61" s="30"/>
      <c r="E61" s="30"/>
      <c r="F61" s="30"/>
      <c r="G61" s="30"/>
    </row>
  </sheetData>
  <mergeCells count="51">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42:E42"/>
    <mergeCell ref="C43:E43"/>
    <mergeCell ref="C44:E44"/>
    <mergeCell ref="C45:E45"/>
    <mergeCell ref="AM29:AN29"/>
    <mergeCell ref="AM30:AN30"/>
    <mergeCell ref="A31:E31"/>
    <mergeCell ref="AM31:AN32"/>
    <mergeCell ref="A32:E32"/>
    <mergeCell ref="C41:E41"/>
  </mergeCells>
  <phoneticPr fontId="3"/>
  <dataValidations disablePrompts="1" count="3">
    <dataValidation type="list" allowBlank="1" showInputMessage="1" showErrorMessage="1" sqref="AK4:AN4" xr:uid="{30608F86-0E7A-4336-9DD9-62AA23112B03}">
      <formula1>"予定,実績"</formula1>
    </dataValidation>
    <dataValidation type="list" allowBlank="1" showInputMessage="1" showErrorMessage="1" sqref="AK3:AN3" xr:uid="{353F299A-9086-424B-B726-A60CC9C7B512}">
      <formula1>"４週,歴月"</formula1>
    </dataValidation>
    <dataValidation type="list" allowBlank="1" showInputMessage="1" showErrorMessage="1" sqref="C11:C30" xr:uid="{9D3F4850-3E0D-4011-A64F-67EB469ADC4C}">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0" fitToHeight="0" orientation="landscape" r:id="rId1"/>
  <headerFooter alignWithMargins="0">
    <oddHeader>&amp;L&amp;"ＭＳ ゴシック,標準"&amp;10（参考様式５）</oddHeader>
  </headerFooter>
  <rowBreaks count="1" manualBreakCount="1">
    <brk id="33"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9B81-B607-4EBA-8935-A30F89E712C2}">
  <sheetPr>
    <tabColor rgb="FFFFC000"/>
  </sheetPr>
  <dimension ref="A1:AN73"/>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5.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2</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T5" s="10"/>
      <c r="U5" s="10"/>
      <c r="V5" s="10"/>
      <c r="W5" s="10"/>
      <c r="Y5" s="11"/>
      <c r="Z5" s="11"/>
      <c r="AA5" s="11"/>
      <c r="AB5" s="5"/>
      <c r="AC5" s="11"/>
      <c r="AD5" s="11"/>
      <c r="AE5" s="13"/>
      <c r="AF5" s="13"/>
      <c r="AG5" s="13"/>
      <c r="AH5" s="13"/>
      <c r="AI5" s="14" t="s">
        <v>8</v>
      </c>
      <c r="AJ5" s="7"/>
      <c r="AK5" s="84"/>
      <c r="AL5" s="84"/>
      <c r="AM5" s="84"/>
      <c r="AN5" s="84"/>
    </row>
    <row r="6" spans="1:40" ht="18" customHeight="1">
      <c r="A6" s="10"/>
      <c r="B6" s="10"/>
      <c r="C6" s="10"/>
      <c r="D6" s="10"/>
      <c r="E6" s="10"/>
      <c r="F6" s="10"/>
      <c r="G6" s="10"/>
      <c r="H6" s="10"/>
      <c r="I6" s="10"/>
      <c r="J6" s="10"/>
      <c r="K6" s="10"/>
      <c r="L6" s="10"/>
      <c r="M6" s="10"/>
      <c r="N6" s="10"/>
      <c r="O6" s="10"/>
      <c r="P6" s="10"/>
      <c r="Q6" s="10"/>
      <c r="R6" s="10"/>
      <c r="S6" s="10"/>
      <c r="U6" s="10"/>
      <c r="V6" s="10"/>
      <c r="W6" s="10"/>
      <c r="Y6" s="11"/>
      <c r="Z6" s="11"/>
      <c r="AA6" s="11"/>
      <c r="AB6" s="5"/>
      <c r="AC6" s="11"/>
      <c r="AD6" s="11"/>
      <c r="AE6" s="11"/>
      <c r="AF6" s="11"/>
      <c r="AG6" s="12" t="s">
        <v>9</v>
      </c>
      <c r="AH6" s="85"/>
      <c r="AI6" s="85"/>
      <c r="AJ6" s="85"/>
      <c r="AK6" s="11" t="s">
        <v>10</v>
      </c>
      <c r="AL6" s="15"/>
      <c r="AM6" s="11" t="s">
        <v>11</v>
      </c>
      <c r="AN6" s="5"/>
    </row>
    <row r="7" spans="1:40" ht="10" customHeight="1">
      <c r="A7" s="5"/>
      <c r="B7" s="16"/>
      <c r="C7" s="16"/>
      <c r="D7" s="16"/>
      <c r="E7" s="16"/>
      <c r="F7" s="16"/>
      <c r="G7" s="16"/>
      <c r="H7" s="16"/>
      <c r="I7" s="16"/>
      <c r="J7" s="16"/>
      <c r="K7" s="16"/>
      <c r="L7" s="16"/>
      <c r="M7" s="16"/>
      <c r="N7" s="16"/>
      <c r="O7" s="16"/>
      <c r="P7" s="16"/>
      <c r="Q7" s="16"/>
      <c r="R7" s="16"/>
      <c r="S7" s="16"/>
      <c r="T7" s="16"/>
      <c r="U7" s="16"/>
      <c r="V7" s="16"/>
      <c r="W7" s="16"/>
      <c r="X7" s="9"/>
      <c r="Y7" s="9"/>
      <c r="Z7" s="9"/>
      <c r="AA7" s="9"/>
      <c r="AB7" s="9"/>
      <c r="AC7" s="9"/>
      <c r="AD7" s="9"/>
      <c r="AE7" s="9"/>
      <c r="AF7" s="9"/>
      <c r="AG7" s="9"/>
      <c r="AH7" s="9"/>
      <c r="AI7" s="9"/>
      <c r="AJ7" s="9"/>
      <c r="AK7" s="9"/>
      <c r="AL7" s="9"/>
      <c r="AM7" s="5"/>
      <c r="AN7" s="5"/>
    </row>
    <row r="8" spans="1:40" ht="15" customHeight="1">
      <c r="A8" s="70" t="s">
        <v>12</v>
      </c>
      <c r="B8" s="62" t="s">
        <v>13</v>
      </c>
      <c r="C8" s="76" t="s">
        <v>14</v>
      </c>
      <c r="D8" s="62" t="s">
        <v>15</v>
      </c>
      <c r="E8" s="68" t="s">
        <v>16</v>
      </c>
      <c r="F8" s="79" t="s">
        <v>17</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3" t="s">
        <v>18</v>
      </c>
      <c r="AL8" s="74" t="s">
        <v>19</v>
      </c>
      <c r="AM8" s="75" t="s">
        <v>20</v>
      </c>
      <c r="AN8" s="75"/>
    </row>
    <row r="9" spans="1:40" ht="15" customHeight="1">
      <c r="A9" s="70"/>
      <c r="B9" s="62"/>
      <c r="C9" s="77"/>
      <c r="D9" s="62"/>
      <c r="E9" s="68"/>
      <c r="F9" s="62" t="s">
        <v>21</v>
      </c>
      <c r="G9" s="62"/>
      <c r="H9" s="62"/>
      <c r="I9" s="62"/>
      <c r="J9" s="62"/>
      <c r="K9" s="62"/>
      <c r="L9" s="62"/>
      <c r="M9" s="62" t="s">
        <v>22</v>
      </c>
      <c r="N9" s="62"/>
      <c r="O9" s="62"/>
      <c r="P9" s="62"/>
      <c r="Q9" s="62"/>
      <c r="R9" s="62"/>
      <c r="S9" s="62"/>
      <c r="T9" s="62" t="s">
        <v>23</v>
      </c>
      <c r="U9" s="62"/>
      <c r="V9" s="62"/>
      <c r="W9" s="62"/>
      <c r="X9" s="62"/>
      <c r="Y9" s="62"/>
      <c r="Z9" s="62"/>
      <c r="AA9" s="62" t="s">
        <v>24</v>
      </c>
      <c r="AB9" s="62"/>
      <c r="AC9" s="62"/>
      <c r="AD9" s="62"/>
      <c r="AE9" s="62"/>
      <c r="AF9" s="62"/>
      <c r="AG9" s="62"/>
      <c r="AH9" s="62" t="s">
        <v>25</v>
      </c>
      <c r="AI9" s="62"/>
      <c r="AJ9" s="62"/>
      <c r="AK9" s="73"/>
      <c r="AL9" s="74"/>
      <c r="AM9" s="75"/>
      <c r="AN9" s="75"/>
    </row>
    <row r="10" spans="1:40" ht="15" customHeight="1">
      <c r="A10" s="70"/>
      <c r="B10" s="62"/>
      <c r="C10" s="77"/>
      <c r="D10" s="62"/>
      <c r="E10" s="68"/>
      <c r="F10" s="17">
        <f>DATE($M$2,$S$2,1)</f>
        <v>45627</v>
      </c>
      <c r="G10" s="17">
        <f>DATE($M$2,$S$2,2)</f>
        <v>45628</v>
      </c>
      <c r="H10" s="17">
        <f>DATE($M$2,$S$2,3)</f>
        <v>45629</v>
      </c>
      <c r="I10" s="17">
        <f>DATE($M$2,$S$2,4)</f>
        <v>45630</v>
      </c>
      <c r="J10" s="17">
        <f>DATE($M$2,$S$2,5)</f>
        <v>45631</v>
      </c>
      <c r="K10" s="17">
        <f>DATE($M$2,$S$2,6)</f>
        <v>45632</v>
      </c>
      <c r="L10" s="17">
        <f>DATE($M$2,$S$2,7)</f>
        <v>45633</v>
      </c>
      <c r="M10" s="17">
        <f>DATE($M$2,$S$2,8)</f>
        <v>45634</v>
      </c>
      <c r="N10" s="17">
        <f>DATE($M$2,$S$2,9)</f>
        <v>45635</v>
      </c>
      <c r="O10" s="17">
        <f>DATE($M$2,$S$2,10)</f>
        <v>45636</v>
      </c>
      <c r="P10" s="17">
        <f>DATE($M$2,$S$2,11)</f>
        <v>45637</v>
      </c>
      <c r="Q10" s="17">
        <f>DATE($M$2,$S$2,12)</f>
        <v>45638</v>
      </c>
      <c r="R10" s="17">
        <f>DATE($M$2,$S$2,13)</f>
        <v>45639</v>
      </c>
      <c r="S10" s="17">
        <f>DATE($M$2,$S$2,14)</f>
        <v>45640</v>
      </c>
      <c r="T10" s="17">
        <f>DATE($M$2,$S$2,15)</f>
        <v>45641</v>
      </c>
      <c r="U10" s="17">
        <f>DATE($M$2,$S$2,16)</f>
        <v>45642</v>
      </c>
      <c r="V10" s="17">
        <f>DATE($M$2,$S$2,17)</f>
        <v>45643</v>
      </c>
      <c r="W10" s="17">
        <f>DATE($M$2,$S$2,18)</f>
        <v>45644</v>
      </c>
      <c r="X10" s="17">
        <f>DATE($M$2,$S$2,19)</f>
        <v>45645</v>
      </c>
      <c r="Y10" s="17">
        <f>DATE($M$2,$S$2,20)</f>
        <v>45646</v>
      </c>
      <c r="Z10" s="17">
        <f>DATE($M$2,$S$2,21)</f>
        <v>45647</v>
      </c>
      <c r="AA10" s="17">
        <f>DATE($M$2,$S$2,22)</f>
        <v>45648</v>
      </c>
      <c r="AB10" s="17">
        <f>DATE($M$2,$S$2,23)</f>
        <v>45649</v>
      </c>
      <c r="AC10" s="17">
        <f>DATE($M$2,$S$2,24)</f>
        <v>45650</v>
      </c>
      <c r="AD10" s="17">
        <f>DATE($M$2,$S$2,25)</f>
        <v>45651</v>
      </c>
      <c r="AE10" s="17">
        <f>DATE($M$2,$S$2,26)</f>
        <v>45652</v>
      </c>
      <c r="AF10" s="17">
        <f>DATE($M$2,$S$2,27)</f>
        <v>45653</v>
      </c>
      <c r="AG10" s="17">
        <f>DATE($M$2,$S$2,28)</f>
        <v>45654</v>
      </c>
      <c r="AH10" s="17">
        <f>IF(DAY(EOMONTH(F10,0))&lt;29,"",DATE($M$2,$S$2,29))</f>
        <v>45655</v>
      </c>
      <c r="AI10" s="17">
        <f>IF(DAY(EOMONTH(F10,0))&lt;30,"",DATE($M$2,$S$2,30))</f>
        <v>45656</v>
      </c>
      <c r="AJ10" s="17">
        <f>IF(DAY(EOMONTH(F10,0))&lt;31,"",DATE($M$2,$S$2,31))</f>
        <v>45657</v>
      </c>
      <c r="AK10" s="73"/>
      <c r="AL10" s="74"/>
      <c r="AM10" s="75"/>
      <c r="AN10" s="75"/>
    </row>
    <row r="11" spans="1:40" ht="15" customHeight="1">
      <c r="A11" s="70"/>
      <c r="B11" s="62"/>
      <c r="C11" s="78"/>
      <c r="D11" s="62"/>
      <c r="E11" s="68"/>
      <c r="F11" s="18">
        <f>DATE($M$2,$S$2,1)</f>
        <v>45627</v>
      </c>
      <c r="G11" s="18">
        <f>DATE($M$2,$S$2,2)</f>
        <v>45628</v>
      </c>
      <c r="H11" s="18">
        <f>DATE($M$2,$S$2,3)</f>
        <v>45629</v>
      </c>
      <c r="I11" s="18">
        <f>DATE($M$2,$S$2,4)</f>
        <v>45630</v>
      </c>
      <c r="J11" s="18">
        <f>DATE($M$2,$S$2,5)</f>
        <v>45631</v>
      </c>
      <c r="K11" s="18">
        <f>DATE($M$2,$S$2,6)</f>
        <v>45632</v>
      </c>
      <c r="L11" s="18">
        <f>DATE($M$2,$S$2,7)</f>
        <v>45633</v>
      </c>
      <c r="M11" s="18">
        <f>DATE($M$2,$S$2,8)</f>
        <v>45634</v>
      </c>
      <c r="N11" s="18">
        <f>DATE($M$2,$S$2,9)</f>
        <v>45635</v>
      </c>
      <c r="O11" s="18">
        <f>DATE($M$2,$S$2,10)</f>
        <v>45636</v>
      </c>
      <c r="P11" s="18">
        <f>DATE($M$2,$S$2,11)</f>
        <v>45637</v>
      </c>
      <c r="Q11" s="18">
        <f>DATE($M$2,$S$2,12)</f>
        <v>45638</v>
      </c>
      <c r="R11" s="18">
        <f>DATE($M$2,$S$2,13)</f>
        <v>45639</v>
      </c>
      <c r="S11" s="18">
        <f>DATE($M$2,$S$2,14)</f>
        <v>45640</v>
      </c>
      <c r="T11" s="18">
        <f>DATE($M$2,$S$2,15)</f>
        <v>45641</v>
      </c>
      <c r="U11" s="18">
        <f>DATE($M$2,$S$2,16)</f>
        <v>45642</v>
      </c>
      <c r="V11" s="18">
        <f>DATE($M$2,$S$2,17)</f>
        <v>45643</v>
      </c>
      <c r="W11" s="18">
        <f>DATE($M$2,$S$2,18)</f>
        <v>45644</v>
      </c>
      <c r="X11" s="18">
        <f>DATE($M$2,$S$2,19)</f>
        <v>45645</v>
      </c>
      <c r="Y11" s="18">
        <f>DATE($M$2,$S$2,20)</f>
        <v>45646</v>
      </c>
      <c r="Z11" s="18">
        <f>DATE($M$2,$S$2,21)</f>
        <v>45647</v>
      </c>
      <c r="AA11" s="18">
        <f>DATE($M$2,$S$2,22)</f>
        <v>45648</v>
      </c>
      <c r="AB11" s="18">
        <f>DATE($M$2,$S$2,23)</f>
        <v>45649</v>
      </c>
      <c r="AC11" s="18">
        <f>DATE($M$2,$S$2,24)</f>
        <v>45650</v>
      </c>
      <c r="AD11" s="18">
        <f>DATE($M$2,$S$2,25)</f>
        <v>45651</v>
      </c>
      <c r="AE11" s="18">
        <f>DATE($M$2,$S$2,26)</f>
        <v>45652</v>
      </c>
      <c r="AF11" s="18">
        <f>DATE($M$2,$S$2,27)</f>
        <v>45653</v>
      </c>
      <c r="AG11" s="18">
        <f>DATE($M$2,$S$2,28)</f>
        <v>45654</v>
      </c>
      <c r="AH11" s="18">
        <f>IF(DAY(EOMONTH(F11,0))&lt;29,"",DATE($M$2,$S$2,29))</f>
        <v>45655</v>
      </c>
      <c r="AI11" s="18">
        <f>IF(DAY(EOMONTH(F11,0))&lt;30,"",DATE($M$2,$S$2,30))</f>
        <v>45656</v>
      </c>
      <c r="AJ11" s="18">
        <f>IF(DAY(EOMONTH(F11,0))&lt;31,"",DATE($M$2,$S$2,31))</f>
        <v>45657</v>
      </c>
      <c r="AK11" s="73"/>
      <c r="AL11" s="74"/>
      <c r="AM11" s="75"/>
      <c r="AN11" s="75"/>
    </row>
    <row r="12" spans="1:40" ht="18" customHeight="1">
      <c r="A12" s="19">
        <v>1</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+SUM(F12:AJ12)</f>
        <v>0</v>
      </c>
      <c r="AL12" s="26">
        <f t="shared" ref="AL12:AL32" si="0">IF($AK$3="４週",AK12/4,AK12/(DAY(EOMONTH($F$10,0))/7))</f>
        <v>0</v>
      </c>
      <c r="AM12" s="66"/>
      <c r="AN12" s="66"/>
    </row>
    <row r="13" spans="1:40" ht="18" customHeight="1">
      <c r="A13" s="19">
        <v>2</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ref="AK13:AK32" si="1">+SUM(F13:AJ13)</f>
        <v>0</v>
      </c>
      <c r="AL13" s="26">
        <f t="shared" si="0"/>
        <v>0</v>
      </c>
      <c r="AM13" s="66"/>
      <c r="AN13" s="66"/>
    </row>
    <row r="14" spans="1:40" ht="18" customHeight="1">
      <c r="A14" s="19">
        <v>3</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1"/>
        <v>0</v>
      </c>
      <c r="AL14" s="26">
        <f t="shared" si="0"/>
        <v>0</v>
      </c>
      <c r="AM14" s="66"/>
      <c r="AN14" s="66"/>
    </row>
    <row r="15" spans="1:40" ht="18" customHeight="1">
      <c r="A15" s="19">
        <v>4</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1"/>
        <v>0</v>
      </c>
      <c r="AL15" s="26">
        <f t="shared" si="0"/>
        <v>0</v>
      </c>
      <c r="AM15" s="66"/>
      <c r="AN15" s="66"/>
    </row>
    <row r="16" spans="1:40" ht="18" customHeight="1">
      <c r="A16" s="19">
        <v>5</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1"/>
        <v>0</v>
      </c>
      <c r="AL16" s="26">
        <f t="shared" si="0"/>
        <v>0</v>
      </c>
      <c r="AM16" s="66"/>
      <c r="AN16" s="66"/>
    </row>
    <row r="17" spans="1:40" ht="18" customHeight="1">
      <c r="A17" s="19">
        <v>6</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1"/>
        <v>0</v>
      </c>
      <c r="AL17" s="26">
        <f t="shared" si="0"/>
        <v>0</v>
      </c>
      <c r="AM17" s="66"/>
      <c r="AN17" s="66"/>
    </row>
    <row r="18" spans="1:40" ht="18" customHeight="1">
      <c r="A18" s="19">
        <v>7</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1"/>
        <v>0</v>
      </c>
      <c r="AL18" s="26">
        <f t="shared" si="0"/>
        <v>0</v>
      </c>
      <c r="AM18" s="66"/>
      <c r="AN18" s="66"/>
    </row>
    <row r="19" spans="1:40" ht="18" customHeight="1">
      <c r="A19" s="19">
        <v>8</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1"/>
        <v>0</v>
      </c>
      <c r="AL19" s="26">
        <f t="shared" si="0"/>
        <v>0</v>
      </c>
      <c r="AM19" s="66"/>
      <c r="AN19" s="66"/>
    </row>
    <row r="20" spans="1:40" ht="18" customHeight="1">
      <c r="A20" s="19">
        <v>9</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1"/>
        <v>0</v>
      </c>
      <c r="AL20" s="26">
        <f t="shared" si="0"/>
        <v>0</v>
      </c>
      <c r="AM20" s="66"/>
      <c r="AN20" s="66"/>
    </row>
    <row r="21" spans="1:40" ht="18" customHeight="1">
      <c r="A21" s="19">
        <v>10</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1"/>
        <v>0</v>
      </c>
      <c r="AL21" s="26">
        <f t="shared" si="0"/>
        <v>0</v>
      </c>
      <c r="AM21" s="66"/>
      <c r="AN21" s="66"/>
    </row>
    <row r="22" spans="1:40" ht="18" customHeight="1">
      <c r="A22" s="19">
        <v>11</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1"/>
        <v>0</v>
      </c>
      <c r="AL22" s="26">
        <f t="shared" si="0"/>
        <v>0</v>
      </c>
      <c r="AM22" s="66"/>
      <c r="AN22" s="66"/>
    </row>
    <row r="23" spans="1:40" ht="18" customHeight="1">
      <c r="A23" s="19">
        <v>12</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1"/>
        <v>0</v>
      </c>
      <c r="AL23" s="26">
        <f t="shared" si="0"/>
        <v>0</v>
      </c>
      <c r="AM23" s="66"/>
      <c r="AN23" s="66"/>
    </row>
    <row r="24" spans="1:40" ht="18" customHeight="1">
      <c r="A24" s="19">
        <v>13</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1"/>
        <v>0</v>
      </c>
      <c r="AL24" s="26">
        <f t="shared" si="0"/>
        <v>0</v>
      </c>
      <c r="AM24" s="66"/>
      <c r="AN24" s="66"/>
    </row>
    <row r="25" spans="1:40" ht="18" customHeight="1">
      <c r="A25" s="19">
        <v>14</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1"/>
        <v>0</v>
      </c>
      <c r="AL25" s="26">
        <f t="shared" si="0"/>
        <v>0</v>
      </c>
      <c r="AM25" s="66"/>
      <c r="AN25" s="66"/>
    </row>
    <row r="26" spans="1:40" ht="18" customHeight="1">
      <c r="A26" s="19">
        <v>15</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1"/>
        <v>0</v>
      </c>
      <c r="AL26" s="26">
        <f t="shared" si="0"/>
        <v>0</v>
      </c>
      <c r="AM26" s="66"/>
      <c r="AN26" s="66"/>
    </row>
    <row r="27" spans="1:40" ht="18" customHeight="1">
      <c r="A27" s="19">
        <v>16</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1"/>
        <v>0</v>
      </c>
      <c r="AL27" s="26">
        <f t="shared" si="0"/>
        <v>0</v>
      </c>
      <c r="AM27" s="66"/>
      <c r="AN27" s="66"/>
    </row>
    <row r="28" spans="1:40" ht="18" customHeight="1">
      <c r="A28" s="19">
        <v>17</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1"/>
        <v>0</v>
      </c>
      <c r="AL28" s="26">
        <f t="shared" si="0"/>
        <v>0</v>
      </c>
      <c r="AM28" s="66"/>
      <c r="AN28" s="66"/>
    </row>
    <row r="29" spans="1:40" ht="18" customHeight="1">
      <c r="A29" s="19">
        <v>18</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1"/>
        <v>0</v>
      </c>
      <c r="AL29" s="26">
        <f t="shared" si="0"/>
        <v>0</v>
      </c>
      <c r="AM29" s="66"/>
      <c r="AN29" s="66"/>
    </row>
    <row r="30" spans="1:40" ht="18" customHeight="1">
      <c r="A30" s="19">
        <v>19</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1"/>
        <v>0</v>
      </c>
      <c r="AL30" s="26">
        <f t="shared" si="0"/>
        <v>0</v>
      </c>
      <c r="AM30" s="66"/>
      <c r="AN30" s="66"/>
    </row>
    <row r="31" spans="1:40" ht="18" customHeight="1">
      <c r="A31" s="19">
        <v>20</v>
      </c>
      <c r="B31" s="20"/>
      <c r="C31" s="21"/>
      <c r="D31" s="22"/>
      <c r="E31" s="23"/>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5">
        <f t="shared" si="1"/>
        <v>0</v>
      </c>
      <c r="AL31" s="26">
        <f t="shared" si="0"/>
        <v>0</v>
      </c>
      <c r="AM31" s="66"/>
      <c r="AN31" s="66"/>
    </row>
    <row r="32" spans="1:40" ht="18" customHeight="1">
      <c r="A32" s="68" t="s">
        <v>31</v>
      </c>
      <c r="B32" s="69"/>
      <c r="C32" s="69"/>
      <c r="D32" s="69"/>
      <c r="E32" s="69"/>
      <c r="F32" s="27">
        <f>+SUM(F12:F31)</f>
        <v>0</v>
      </c>
      <c r="G32" s="27">
        <f t="shared" ref="G32:AJ32" si="2">+SUM(G12:G31)</f>
        <v>0</v>
      </c>
      <c r="H32" s="27">
        <f t="shared" si="2"/>
        <v>0</v>
      </c>
      <c r="I32" s="27">
        <f t="shared" si="2"/>
        <v>0</v>
      </c>
      <c r="J32" s="27">
        <f t="shared" si="2"/>
        <v>0</v>
      </c>
      <c r="K32" s="27">
        <f t="shared" si="2"/>
        <v>0</v>
      </c>
      <c r="L32" s="27">
        <f t="shared" si="2"/>
        <v>0</v>
      </c>
      <c r="M32" s="27">
        <f t="shared" si="2"/>
        <v>0</v>
      </c>
      <c r="N32" s="27">
        <f t="shared" si="2"/>
        <v>0</v>
      </c>
      <c r="O32" s="27">
        <f t="shared" si="2"/>
        <v>0</v>
      </c>
      <c r="P32" s="27">
        <f t="shared" si="2"/>
        <v>0</v>
      </c>
      <c r="Q32" s="27">
        <f t="shared" si="2"/>
        <v>0</v>
      </c>
      <c r="R32" s="27">
        <f t="shared" si="2"/>
        <v>0</v>
      </c>
      <c r="S32" s="27">
        <f t="shared" si="2"/>
        <v>0</v>
      </c>
      <c r="T32" s="27">
        <f t="shared" si="2"/>
        <v>0</v>
      </c>
      <c r="U32" s="27">
        <f t="shared" si="2"/>
        <v>0</v>
      </c>
      <c r="V32" s="27">
        <f t="shared" si="2"/>
        <v>0</v>
      </c>
      <c r="W32" s="27">
        <f t="shared" si="2"/>
        <v>0</v>
      </c>
      <c r="X32" s="27">
        <f t="shared" si="2"/>
        <v>0</v>
      </c>
      <c r="Y32" s="27">
        <f t="shared" si="2"/>
        <v>0</v>
      </c>
      <c r="Z32" s="27">
        <f t="shared" si="2"/>
        <v>0</v>
      </c>
      <c r="AA32" s="27">
        <f t="shared" si="2"/>
        <v>0</v>
      </c>
      <c r="AB32" s="27">
        <f t="shared" si="2"/>
        <v>0</v>
      </c>
      <c r="AC32" s="27">
        <f t="shared" si="2"/>
        <v>0</v>
      </c>
      <c r="AD32" s="27">
        <f t="shared" si="2"/>
        <v>0</v>
      </c>
      <c r="AE32" s="27">
        <f t="shared" si="2"/>
        <v>0</v>
      </c>
      <c r="AF32" s="27">
        <f t="shared" si="2"/>
        <v>0</v>
      </c>
      <c r="AG32" s="27">
        <f t="shared" si="2"/>
        <v>0</v>
      </c>
      <c r="AH32" s="27">
        <f t="shared" si="2"/>
        <v>0</v>
      </c>
      <c r="AI32" s="27">
        <f t="shared" si="2"/>
        <v>0</v>
      </c>
      <c r="AJ32" s="27">
        <f t="shared" si="2"/>
        <v>0</v>
      </c>
      <c r="AK32" s="25">
        <f t="shared" si="1"/>
        <v>0</v>
      </c>
      <c r="AL32" s="26">
        <f t="shared" si="0"/>
        <v>0</v>
      </c>
      <c r="AM32" s="70"/>
      <c r="AN32" s="70"/>
    </row>
    <row r="33" spans="1:40" ht="18" customHeight="1">
      <c r="A33" s="69" t="s">
        <v>32</v>
      </c>
      <c r="B33" s="69"/>
      <c r="C33" s="69"/>
      <c r="D33" s="69"/>
      <c r="E33" s="71"/>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7"/>
      <c r="AL33" s="29"/>
      <c r="AM33" s="70"/>
      <c r="AN33" s="70"/>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15" customHeight="1">
      <c r="A36" s="16"/>
      <c r="B36" s="16"/>
      <c r="C36" s="16"/>
      <c r="D36" s="16"/>
      <c r="E36" s="16"/>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16"/>
      <c r="AL36" s="16"/>
      <c r="AM36" s="5"/>
    </row>
    <row r="37" spans="1:40" ht="5.15" customHeight="1">
      <c r="A37" s="31"/>
      <c r="B37" s="31"/>
      <c r="C37" s="31"/>
      <c r="D37" s="31"/>
      <c r="E37" s="31"/>
      <c r="F37" s="31"/>
      <c r="G37" s="31"/>
      <c r="H37" s="31"/>
      <c r="I37" s="31"/>
      <c r="J37" s="30"/>
      <c r="K37" s="30"/>
      <c r="L37" s="30"/>
      <c r="M37" s="32"/>
      <c r="N37" s="30"/>
      <c r="O37" s="30"/>
      <c r="P37" s="30"/>
      <c r="Q37" s="33"/>
      <c r="W37" s="16"/>
      <c r="X37" s="30"/>
      <c r="Y37" s="30"/>
      <c r="Z37" s="30"/>
      <c r="AA37" s="30"/>
      <c r="AB37" s="30"/>
      <c r="AC37" s="30"/>
      <c r="AD37" s="30"/>
      <c r="AE37" s="30"/>
      <c r="AF37" s="30"/>
      <c r="AG37" s="30"/>
      <c r="AH37" s="30"/>
      <c r="AI37" s="30"/>
      <c r="AJ37" s="32"/>
      <c r="AK37" s="30"/>
      <c r="AL37" s="16"/>
      <c r="AM37" s="16"/>
      <c r="AN37" s="5"/>
    </row>
    <row r="38" spans="1:40" ht="21" customHeight="1">
      <c r="A38" s="4" t="s">
        <v>33</v>
      </c>
      <c r="B38" s="8"/>
      <c r="C38" s="9"/>
      <c r="D38" s="9"/>
      <c r="E38" s="9"/>
      <c r="F38" s="9"/>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9"/>
      <c r="AM38" s="9"/>
      <c r="AN38" s="5"/>
    </row>
    <row r="39" spans="1:40" ht="25" customHeight="1">
      <c r="A39" s="5"/>
      <c r="B39" s="16"/>
      <c r="C39" s="59" t="str">
        <f>IF(VLOOKUP($AK$1,[1]選択肢!$A$1:$J$31,C44,FALSE)=0,"-",VLOOKUP($AK$1,[1]選択肢!$A$1:$J$31,C44,FALSE))</f>
        <v>管理者</v>
      </c>
      <c r="D39" s="60"/>
      <c r="E39" s="72" t="str">
        <f>IF(VLOOKUP($AK$1,[1]選択肢!$A$1:$J$31,E44,FALSE)=0,"-",VLOOKUP($AK$1,[1]選択肢!$A$1:$J$31,E44,FALSE))</f>
        <v>児童発達支援管理責任者</v>
      </c>
      <c r="F39" s="72"/>
      <c r="G39" s="72"/>
      <c r="H39" s="72"/>
      <c r="I39" s="59" t="str">
        <f>IF(VLOOKUP($AK$1,[1]選択肢!$A$1:$J$31,I44,FALSE)=0,"-",VLOOKUP($AK$1,[1]選択肢!$A$1:$J$31,I44,FALSE))</f>
        <v>児童指導員</v>
      </c>
      <c r="J39" s="60"/>
      <c r="K39" s="60"/>
      <c r="L39" s="60"/>
      <c r="M39" s="60"/>
      <c r="N39" s="61"/>
      <c r="O39" s="59" t="str">
        <f>IF(VLOOKUP($AK$1,[1]選択肢!$A$1:$J$31,O44,FALSE)=0,"-",VLOOKUP($AK$1,[1]選択肢!$A$1:$J$31,O44,FALSE))</f>
        <v>保育士</v>
      </c>
      <c r="P39" s="60"/>
      <c r="Q39" s="60"/>
      <c r="R39" s="60"/>
      <c r="S39" s="60"/>
      <c r="T39" s="61"/>
      <c r="U39" s="59" t="str">
        <f>IF(VLOOKUP($AK$1,[1]選択肢!$A$1:$J$31,U44,FALSE)=0,"-",VLOOKUP($AK$1,[1]選択肢!$A$1:$J$31,U44,FALSE))</f>
        <v>機能訓練担当職員</v>
      </c>
      <c r="V39" s="60"/>
      <c r="W39" s="60"/>
      <c r="X39" s="60"/>
      <c r="Y39" s="60"/>
      <c r="Z39" s="61"/>
      <c r="AA39" s="59" t="str">
        <f>IF(VLOOKUP($AK$1,[1]選択肢!$A$1:$J$31,AA44,FALSE)=0,"-",VLOOKUP($AK$1,[1]選択肢!$A$1:$J$31,AA44,FALSE))</f>
        <v>看護職員</v>
      </c>
      <c r="AB39" s="60"/>
      <c r="AC39" s="60"/>
      <c r="AD39" s="60"/>
      <c r="AE39" s="60"/>
      <c r="AF39" s="61"/>
      <c r="AG39" s="72" t="str">
        <f>IF(VLOOKUP($AK$1,[1]選択肢!$A$1:$J$31,AG44,FALSE)=0,"-",VLOOKUP($AK$1,[1]選択肢!$A$1:$J$31,AG44,FALSE))</f>
        <v>その他職員</v>
      </c>
      <c r="AH39" s="72"/>
      <c r="AI39" s="72"/>
      <c r="AJ39" s="72"/>
      <c r="AK39" s="72"/>
      <c r="AL39" s="72" t="str">
        <f>IF(VLOOKUP($AK$1,[1]選択肢!$A$1:$J$31,AL44,FALSE)=0,"-",VLOOKUP($AK$1,[1]選択肢!$A$1:$J$31,AL44,FALSE))</f>
        <v>-</v>
      </c>
      <c r="AM39" s="72"/>
      <c r="AN39" s="5"/>
    </row>
    <row r="40" spans="1:40" ht="18" customHeight="1">
      <c r="A40" s="5"/>
      <c r="B40" s="16"/>
      <c r="C40" s="34" t="s">
        <v>34</v>
      </c>
      <c r="D40" s="34" t="s">
        <v>35</v>
      </c>
      <c r="E40" s="35" t="s">
        <v>34</v>
      </c>
      <c r="F40" s="67" t="s">
        <v>35</v>
      </c>
      <c r="G40" s="67"/>
      <c r="H40" s="67"/>
      <c r="I40" s="63" t="s">
        <v>34</v>
      </c>
      <c r="J40" s="64"/>
      <c r="K40" s="65"/>
      <c r="L40" s="63" t="s">
        <v>35</v>
      </c>
      <c r="M40" s="64"/>
      <c r="N40" s="65"/>
      <c r="O40" s="63" t="s">
        <v>34</v>
      </c>
      <c r="P40" s="64"/>
      <c r="Q40" s="65"/>
      <c r="R40" s="63" t="s">
        <v>35</v>
      </c>
      <c r="S40" s="64"/>
      <c r="T40" s="65"/>
      <c r="U40" s="63" t="s">
        <v>34</v>
      </c>
      <c r="V40" s="64"/>
      <c r="W40" s="65"/>
      <c r="X40" s="63" t="s">
        <v>35</v>
      </c>
      <c r="Y40" s="64"/>
      <c r="Z40" s="65"/>
      <c r="AA40" s="63" t="s">
        <v>34</v>
      </c>
      <c r="AB40" s="64"/>
      <c r="AC40" s="65"/>
      <c r="AD40" s="63" t="s">
        <v>35</v>
      </c>
      <c r="AE40" s="64"/>
      <c r="AF40" s="65"/>
      <c r="AG40" s="63" t="s">
        <v>34</v>
      </c>
      <c r="AH40" s="64"/>
      <c r="AI40" s="65"/>
      <c r="AJ40" s="63" t="s">
        <v>35</v>
      </c>
      <c r="AK40" s="65"/>
      <c r="AL40" s="35" t="s">
        <v>36</v>
      </c>
      <c r="AM40" s="35" t="s">
        <v>37</v>
      </c>
      <c r="AN40" s="5"/>
    </row>
    <row r="41" spans="1:40" ht="18" customHeight="1">
      <c r="A41" s="5"/>
      <c r="B41" s="36" t="s">
        <v>38</v>
      </c>
      <c r="C41" s="35">
        <f>COUNTIFS($B$12:$B$31,C$39,$C$12:$C$31,"A",$E$12:$E$31,"*")</f>
        <v>0</v>
      </c>
      <c r="D41" s="35">
        <f>COUNTIFS($B$12:$B$31,C$39,$C$12:$C$31,"B",$E$12:$E$31,"*")</f>
        <v>0</v>
      </c>
      <c r="E41" s="35">
        <f>COUNTIFS($B$12:$B$31,E$39,$C$12:$C$31,"A",$E$12:$E$31,"*")</f>
        <v>0</v>
      </c>
      <c r="F41" s="63">
        <f>COUNTIFS($B$12:$B$31,E$39,$C$12:$C$31,"B",$E$12:$E$31,"*")</f>
        <v>0</v>
      </c>
      <c r="G41" s="64"/>
      <c r="H41" s="65"/>
      <c r="I41" s="63">
        <f>COUNTIFS($B$12:$B$31,I$39,$C$12:$C$31,"A",$E$12:$E$31,"*")</f>
        <v>0</v>
      </c>
      <c r="J41" s="64"/>
      <c r="K41" s="65"/>
      <c r="L41" s="63">
        <f>COUNTIFS($B$12:$B$31,I$39,$C$12:$C$31,"B",$E$12:$E$31,"*")</f>
        <v>0</v>
      </c>
      <c r="M41" s="64"/>
      <c r="N41" s="65"/>
      <c r="O41" s="63">
        <f>COUNTIFS($B$12:$B$31,O$39,$C$12:$C$31,"A",$E$12:$E$31,"*")</f>
        <v>0</v>
      </c>
      <c r="P41" s="64"/>
      <c r="Q41" s="65"/>
      <c r="R41" s="63">
        <f>COUNTIFS($B$12:$B$31,O$39,$C$12:$C$31,"B",$E$12:$E$31,"*")</f>
        <v>0</v>
      </c>
      <c r="S41" s="64"/>
      <c r="T41" s="65"/>
      <c r="U41" s="63">
        <f>COUNTIFS($B$12:$B$31,U$39,$C$12:$C$31,"A",$E$12:$E$31,"*")</f>
        <v>0</v>
      </c>
      <c r="V41" s="64"/>
      <c r="W41" s="65"/>
      <c r="X41" s="63">
        <f>COUNTIFS($B$12:$B$31,U$39,$C$12:$C$31,"B",$E$12:$E$31,"*")</f>
        <v>0</v>
      </c>
      <c r="Y41" s="64"/>
      <c r="Z41" s="65"/>
      <c r="AA41" s="63">
        <f>COUNTIFS($B$12:$B$31,AA$39,$C$12:$C$31,"A",$E$12:$E$31,"*")</f>
        <v>0</v>
      </c>
      <c r="AB41" s="64"/>
      <c r="AC41" s="65"/>
      <c r="AD41" s="63">
        <f>COUNTIFS($B$12:$B$31,AA$39,$C$12:$C$31,"B",$E$12:$E$31,"*")</f>
        <v>0</v>
      </c>
      <c r="AE41" s="64"/>
      <c r="AF41" s="65"/>
      <c r="AG41" s="63">
        <f>COUNTIFS($B$12:$B$31,AG$39,$C$12:$C$31,"A",$E$12:$E$31,"*")</f>
        <v>0</v>
      </c>
      <c r="AH41" s="64"/>
      <c r="AI41" s="65"/>
      <c r="AJ41" s="63">
        <f>COUNTIFS($B$12:$B$31,AG$39,$C$12:$C$31,"B",$E$12:$E$31,"*")</f>
        <v>0</v>
      </c>
      <c r="AK41" s="65"/>
      <c r="AL41" s="35">
        <f>COUNTIFS($B$12:$B$31,AL$39,$C$12:$C$31,"A",$E$12:$E$31,"*")</f>
        <v>0</v>
      </c>
      <c r="AM41" s="35">
        <f>COUNTIFS($B$12:$B$31,AL$39,$C$12:$C$31,"B",$E$12:$E$31,"*")</f>
        <v>0</v>
      </c>
      <c r="AN41" s="5"/>
    </row>
    <row r="42" spans="1:40" ht="18" customHeight="1">
      <c r="A42" s="5"/>
      <c r="B42" s="37" t="s">
        <v>39</v>
      </c>
      <c r="C42" s="35">
        <f>COUNTIFS($B$12:$B$31,C$39,$C$12:$C$31,"C",$E$12:$E$31,"*")</f>
        <v>0</v>
      </c>
      <c r="D42" s="35">
        <f>COUNTIFS($B$12:$B$31,C$39,$C$12:$C$31,"D",$E$12:$E$31,"*")</f>
        <v>0</v>
      </c>
      <c r="E42" s="35">
        <f>COUNTIFS($B$12:$B$31,E$39,$C$12:$C$31,"C",$E$12:$E$31,"*")</f>
        <v>0</v>
      </c>
      <c r="F42" s="63">
        <f>COUNTIFS($B$12:$B$31,E$39,$C$12:$C$31,"D",$E$12:$E$31,"*")</f>
        <v>0</v>
      </c>
      <c r="G42" s="64"/>
      <c r="H42" s="65"/>
      <c r="I42" s="63">
        <f>COUNTIFS($B$12:$B$31,I$39,$C$12:$C$31,"C",$E$12:$E$31,"*")</f>
        <v>0</v>
      </c>
      <c r="J42" s="64"/>
      <c r="K42" s="65"/>
      <c r="L42" s="63">
        <f>COUNTIFS($B$12:$B$31,I$39,$C$12:$C$31,"D",$E$12:$E$31,"*")</f>
        <v>0</v>
      </c>
      <c r="M42" s="64"/>
      <c r="N42" s="65"/>
      <c r="O42" s="63">
        <f>COUNTIFS($B$12:$B$31,O$39,$C$12:$C$31,"C",$E$12:$E$31,"*")</f>
        <v>0</v>
      </c>
      <c r="P42" s="64"/>
      <c r="Q42" s="65"/>
      <c r="R42" s="63">
        <f>COUNTIFS($B$12:$B$31,O$39,$C$12:$C$31,"D",$E$12:$E$31,"*")</f>
        <v>0</v>
      </c>
      <c r="S42" s="64"/>
      <c r="T42" s="65"/>
      <c r="U42" s="63">
        <f>COUNTIFS($B$12:$B$31,U$39,$C$12:$C$31,"C",$E$12:$E$31,"*")</f>
        <v>0</v>
      </c>
      <c r="V42" s="64"/>
      <c r="W42" s="65"/>
      <c r="X42" s="63">
        <f>COUNTIFS($B$12:$B$31,U$39,$C$12:$C$31,"D",$E$12:$E$31,"*")</f>
        <v>0</v>
      </c>
      <c r="Y42" s="64"/>
      <c r="Z42" s="65"/>
      <c r="AA42" s="63">
        <f>COUNTIFS($B$12:$B$31,AA$39,$C$12:$C$31,"C",$E$12:$E$31,"*")</f>
        <v>0</v>
      </c>
      <c r="AB42" s="64"/>
      <c r="AC42" s="65"/>
      <c r="AD42" s="63">
        <f>COUNTIFS($B$12:$B$31,AA$39,$C$12:$C$31,"D",$E$12:$E$31,"*")</f>
        <v>0</v>
      </c>
      <c r="AE42" s="64"/>
      <c r="AF42" s="65"/>
      <c r="AG42" s="63">
        <f>COUNTIFS($B$12:$B$31,AG$39,$C$12:$C$31,"C",$E$12:$E$31,"*")</f>
        <v>0</v>
      </c>
      <c r="AH42" s="64"/>
      <c r="AI42" s="65"/>
      <c r="AJ42" s="63">
        <f>COUNTIFS($B$12:$B$31,AG$39,$C$12:$C$31,"D",$E$12:$E$31,"*")</f>
        <v>0</v>
      </c>
      <c r="AK42" s="65"/>
      <c r="AL42" s="35">
        <f>COUNTIFS($B$12:$B$31,AL$39,$C$12:$C$31,"C",$E$12:$E$31,"*")</f>
        <v>0</v>
      </c>
      <c r="AM42" s="35">
        <f>COUNTIFS($B$12:$B$31,AL$39,$C$12:$C$31,"D",$E$12:$E$31,"*")</f>
        <v>0</v>
      </c>
      <c r="AN42" s="5"/>
    </row>
    <row r="43" spans="1:40" ht="25" customHeight="1">
      <c r="A43" s="5"/>
      <c r="B43" s="37" t="s">
        <v>40</v>
      </c>
      <c r="C43" s="59" t="str">
        <f>IF($AK$3="４週",SUMIFS($AK$12:$AK$31,$B$12:$B$31,C39)/4/$AH$6,IF($AK$3="歴月",SUMIFS($AK$12:$AK$31,$B$12:$B$31,C39)/$AL$6,"記載する期間を選択してください"))</f>
        <v>記載する期間を選択してください</v>
      </c>
      <c r="D43" s="61"/>
      <c r="E43" s="59" t="str">
        <f>IF($AK$3="４週",SUMIFS($AK$12:$AK$31,$B$12:$B$31,E39)/4/$AH$6,IF($AK$3="歴月",SUMIFS($AK$12:$AK$31,$B$12:$B$31,E39)/$AL$6,"記載する期間を選択してください"))</f>
        <v>記載する期間を選択してください</v>
      </c>
      <c r="F43" s="60"/>
      <c r="G43" s="60"/>
      <c r="H43" s="61"/>
      <c r="I43" s="59" t="str">
        <f>IF($AK$3="４週",SUMIFS($AK$12:$AK$31,$B$12:$B$31,I39)/4/$AH$6,IF($AK$3="歴月",SUMIFS($AK$12:$AK$31,$B$12:$B$31,I39)/$AL$6,"記載する期間を選択してください"))</f>
        <v>記載する期間を選択してください</v>
      </c>
      <c r="J43" s="60"/>
      <c r="K43" s="60"/>
      <c r="L43" s="60"/>
      <c r="M43" s="60"/>
      <c r="N43" s="61"/>
      <c r="O43" s="59" t="str">
        <f>IF($AK$3="４週",SUMIFS($AK$12:$AK$31,$B$12:$B$31,O39)/4/$AH$6,IF($AK$3="歴月",SUMIFS($AK$12:$AK$31,$B$12:$B$31,O39)/$AL$6,"記載する期間を選択してください"))</f>
        <v>記載する期間を選択してください</v>
      </c>
      <c r="P43" s="60"/>
      <c r="Q43" s="60"/>
      <c r="R43" s="60"/>
      <c r="S43" s="60"/>
      <c r="T43" s="61"/>
      <c r="U43" s="59" t="str">
        <f>IF($AK$3="４週",SUMIFS($AK$12:$AK$31,$B$12:$B$31,U39)/4/$AH$6,IF($AK$3="歴月",SUMIFS($AK$12:$AK$31,$B$12:$B$31,U39)/$AL$6,"記載する期間を選択してください"))</f>
        <v>記載する期間を選択してください</v>
      </c>
      <c r="V43" s="60"/>
      <c r="W43" s="60"/>
      <c r="X43" s="60"/>
      <c r="Y43" s="60"/>
      <c r="Z43" s="61"/>
      <c r="AA43" s="59" t="str">
        <f>IF($AK$3="４週",SUMIFS($AK$12:$AK$31,$B$12:$B$31,AA39)/4/$AH$6,IF($AK$3="歴月",SUMIFS($AK$12:$AK$31,$B$12:$B$31,AA39)/$AL$6,"記載する期間を選択してください"))</f>
        <v>記載する期間を選択してください</v>
      </c>
      <c r="AB43" s="60"/>
      <c r="AC43" s="60"/>
      <c r="AD43" s="60"/>
      <c r="AE43" s="60"/>
      <c r="AF43" s="61"/>
      <c r="AG43" s="59" t="str">
        <f>IF($AK$3="４週",SUMIFS($AK$12:$AK$31,$B$12:$B$31,AG39)/4/$AH$6,IF($AK$3="歴月",SUMIFS($AK$12:$AK$31,$B$12:$B$31,AG39)/$AL$6,"記載する期間を選択してください"))</f>
        <v>記載する期間を選択してください</v>
      </c>
      <c r="AH43" s="60"/>
      <c r="AI43" s="60"/>
      <c r="AJ43" s="60"/>
      <c r="AK43" s="61"/>
      <c r="AL43" s="59" t="str">
        <f>IF($AK$3="４週",SUMIFS($AK$12:$AK$31,$B$12:$B$31,AL39)/4/$AH$6,IF($AK$3="歴月",SUMIFS($AK$12:$AK$31,$B$12:$B$31,AL39)/$AL$6,"記載する期間を選択してください"))</f>
        <v>記載する期間を選択してください</v>
      </c>
      <c r="AM43" s="61"/>
      <c r="AN43" s="5"/>
    </row>
    <row r="44" spans="1:40" ht="5.15" customHeight="1">
      <c r="A44" s="5"/>
      <c r="B44" s="8"/>
      <c r="C44" s="38">
        <v>2</v>
      </c>
      <c r="D44" s="38"/>
      <c r="E44" s="38">
        <v>3</v>
      </c>
      <c r="F44" s="38"/>
      <c r="G44" s="38"/>
      <c r="H44" s="38"/>
      <c r="I44" s="38">
        <v>4</v>
      </c>
      <c r="J44" s="38"/>
      <c r="K44" s="38"/>
      <c r="L44" s="38"/>
      <c r="M44" s="38"/>
      <c r="N44" s="38"/>
      <c r="O44" s="38">
        <v>5</v>
      </c>
      <c r="P44" s="38"/>
      <c r="Q44" s="38"/>
      <c r="R44" s="38"/>
      <c r="S44" s="38"/>
      <c r="T44" s="38"/>
      <c r="U44" s="38">
        <v>6</v>
      </c>
      <c r="V44" s="38"/>
      <c r="W44" s="38"/>
      <c r="X44" s="38"/>
      <c r="Y44" s="38"/>
      <c r="Z44" s="38"/>
      <c r="AA44" s="38">
        <v>7</v>
      </c>
      <c r="AB44" s="38"/>
      <c r="AC44" s="38"/>
      <c r="AD44" s="38"/>
      <c r="AE44" s="38"/>
      <c r="AF44" s="38"/>
      <c r="AG44" s="38">
        <v>8</v>
      </c>
      <c r="AH44" s="38"/>
      <c r="AI44" s="38"/>
      <c r="AJ44" s="38"/>
      <c r="AK44" s="38"/>
      <c r="AL44" s="38">
        <v>9</v>
      </c>
      <c r="AM44" s="39"/>
      <c r="AN44" s="5"/>
    </row>
    <row r="45" spans="1:40" ht="15" customHeight="1">
      <c r="A45" s="30" t="s">
        <v>41</v>
      </c>
      <c r="B45" s="40"/>
      <c r="C45" s="41"/>
      <c r="D45" s="41"/>
      <c r="E45" s="41"/>
      <c r="F45" s="42"/>
      <c r="G45" s="41"/>
      <c r="H45" s="38"/>
      <c r="I45" s="38"/>
      <c r="J45" s="38"/>
      <c r="K45" s="38"/>
      <c r="L45" s="38"/>
      <c r="M45" s="38"/>
      <c r="N45" s="38"/>
      <c r="O45" s="38"/>
      <c r="P45" s="38"/>
      <c r="Q45" s="38"/>
      <c r="R45" s="38">
        <v>6</v>
      </c>
      <c r="S45" s="38"/>
      <c r="T45" s="38"/>
      <c r="U45" s="38"/>
      <c r="V45" s="38"/>
      <c r="W45" s="38"/>
      <c r="X45" s="38">
        <v>7</v>
      </c>
      <c r="Y45" s="38"/>
      <c r="Z45" s="38"/>
      <c r="AA45" s="38"/>
      <c r="AB45" s="38"/>
      <c r="AC45" s="38"/>
      <c r="AD45" s="38">
        <v>8</v>
      </c>
      <c r="AE45" s="38"/>
      <c r="AF45" s="38"/>
      <c r="AG45" s="43"/>
      <c r="AH45" s="43"/>
      <c r="AI45" s="43"/>
      <c r="AJ45" s="43">
        <v>9</v>
      </c>
      <c r="AK45" s="44"/>
      <c r="AL45" s="44"/>
      <c r="AM45" s="5"/>
    </row>
    <row r="46" spans="1:40" s="30" customFormat="1" ht="15" customHeight="1">
      <c r="A46" s="30" t="s">
        <v>42</v>
      </c>
      <c r="B46" s="31"/>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0" t="s">
        <v>43</v>
      </c>
      <c r="B47" s="31"/>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30" customFormat="1" ht="15" customHeight="1">
      <c r="A48" s="31" t="s">
        <v>44</v>
      </c>
      <c r="C48" s="31"/>
      <c r="D48" s="31"/>
      <c r="E48" s="31"/>
      <c r="F48" s="31"/>
      <c r="G48" s="31"/>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30" customFormat="1" ht="15" customHeight="1">
      <c r="A49" s="30" t="s">
        <v>45</v>
      </c>
      <c r="B49" s="31"/>
      <c r="C49" s="31"/>
      <c r="D49" s="31"/>
      <c r="E49" s="31"/>
      <c r="F49" s="31"/>
      <c r="G49" s="31"/>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s="30" customFormat="1" ht="15" customHeight="1">
      <c r="A50" s="30" t="s">
        <v>46</v>
      </c>
      <c r="B50" s="31"/>
      <c r="C50" s="31"/>
      <c r="D50" s="31"/>
      <c r="E50" s="31"/>
      <c r="F50" s="31"/>
      <c r="G50" s="31"/>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5" customHeight="1">
      <c r="A51" s="30" t="s">
        <v>47</v>
      </c>
      <c r="B51" s="45"/>
      <c r="C51" s="30"/>
      <c r="D51" s="30"/>
      <c r="E51" s="30"/>
      <c r="F51" s="30"/>
      <c r="G51" s="30"/>
    </row>
    <row r="52" spans="1:39" ht="15" customHeight="1">
      <c r="A52" s="30" t="s">
        <v>48</v>
      </c>
      <c r="B52" s="45"/>
      <c r="C52" s="30"/>
      <c r="D52" s="30"/>
      <c r="E52" s="30"/>
      <c r="F52" s="30"/>
      <c r="G52" s="30"/>
    </row>
    <row r="53" spans="1:39" ht="15" customHeight="1">
      <c r="A53" s="30"/>
      <c r="B53" s="36" t="s">
        <v>49</v>
      </c>
      <c r="C53" s="62" t="s">
        <v>50</v>
      </c>
      <c r="D53" s="62"/>
      <c r="E53" s="62"/>
      <c r="F53" s="30"/>
      <c r="G53" s="30"/>
    </row>
    <row r="54" spans="1:39" ht="15" customHeight="1">
      <c r="A54" s="30"/>
      <c r="B54" s="46" t="s">
        <v>27</v>
      </c>
      <c r="C54" s="58" t="s">
        <v>51</v>
      </c>
      <c r="D54" s="58"/>
      <c r="E54" s="58"/>
      <c r="F54" s="30"/>
      <c r="G54" s="30"/>
    </row>
    <row r="55" spans="1:39" ht="15" customHeight="1">
      <c r="A55" s="30"/>
      <c r="B55" s="46" t="s">
        <v>28</v>
      </c>
      <c r="C55" s="58" t="s">
        <v>52</v>
      </c>
      <c r="D55" s="58"/>
      <c r="E55" s="58"/>
      <c r="F55" s="30"/>
      <c r="G55" s="30"/>
    </row>
    <row r="56" spans="1:39" ht="15" customHeight="1">
      <c r="A56" s="30"/>
      <c r="B56" s="46" t="s">
        <v>29</v>
      </c>
      <c r="C56" s="58" t="s">
        <v>53</v>
      </c>
      <c r="D56" s="58"/>
      <c r="E56" s="58"/>
      <c r="F56" s="30"/>
      <c r="G56" s="30"/>
    </row>
    <row r="57" spans="1:39" ht="15" customHeight="1">
      <c r="A57" s="30"/>
      <c r="B57" s="46" t="s">
        <v>30</v>
      </c>
      <c r="C57" s="58" t="s">
        <v>54</v>
      </c>
      <c r="D57" s="58"/>
      <c r="E57" s="58"/>
      <c r="F57" s="30"/>
      <c r="G57" s="30"/>
    </row>
    <row r="58" spans="1:39" ht="15" customHeight="1">
      <c r="A58" s="30"/>
      <c r="B58" s="30" t="s">
        <v>55</v>
      </c>
      <c r="C58" s="30"/>
      <c r="D58" s="30"/>
      <c r="E58" s="30"/>
      <c r="F58" s="30"/>
      <c r="G58" s="30"/>
    </row>
    <row r="59" spans="1:39" ht="15" customHeight="1">
      <c r="A59" s="30"/>
      <c r="B59" s="30" t="s">
        <v>56</v>
      </c>
      <c r="C59" s="30"/>
      <c r="D59" s="30"/>
      <c r="E59" s="30"/>
      <c r="F59" s="30"/>
      <c r="G59" s="30"/>
    </row>
    <row r="60" spans="1:39" ht="15" customHeight="1">
      <c r="A60" s="30"/>
      <c r="B60" s="30" t="s">
        <v>57</v>
      </c>
      <c r="C60" s="30"/>
      <c r="D60" s="30"/>
      <c r="E60" s="30"/>
      <c r="F60" s="30"/>
      <c r="G60" s="30"/>
    </row>
    <row r="61" spans="1:39" ht="15" customHeight="1">
      <c r="A61" s="30" t="s">
        <v>58</v>
      </c>
      <c r="B61" s="45"/>
      <c r="C61" s="30"/>
      <c r="D61" s="30"/>
      <c r="E61" s="30"/>
      <c r="F61" s="30"/>
      <c r="G61" s="30"/>
    </row>
    <row r="62" spans="1:39" ht="15" customHeight="1">
      <c r="A62" s="30" t="s">
        <v>59</v>
      </c>
      <c r="B62" s="45"/>
      <c r="C62" s="30"/>
      <c r="D62" s="30"/>
      <c r="E62" s="30"/>
      <c r="F62" s="30"/>
      <c r="G62" s="30"/>
    </row>
    <row r="63" spans="1:39" ht="15" customHeight="1">
      <c r="A63" s="30" t="s">
        <v>60</v>
      </c>
      <c r="B63" s="45"/>
      <c r="C63" s="30"/>
      <c r="D63" s="30"/>
      <c r="E63" s="30"/>
      <c r="F63" s="30"/>
      <c r="G63" s="30"/>
    </row>
    <row r="64" spans="1:39" ht="15" customHeight="1">
      <c r="A64" s="30" t="s">
        <v>61</v>
      </c>
      <c r="B64" s="45"/>
      <c r="C64" s="30"/>
      <c r="D64" s="30"/>
      <c r="E64" s="30"/>
      <c r="F64" s="30"/>
      <c r="G64" s="30"/>
    </row>
    <row r="65" spans="1:7" ht="15" customHeight="1">
      <c r="A65" s="30" t="s">
        <v>62</v>
      </c>
      <c r="B65" s="45"/>
      <c r="C65" s="30"/>
      <c r="D65" s="30"/>
      <c r="E65" s="30"/>
      <c r="F65" s="30"/>
      <c r="G65" s="30"/>
    </row>
    <row r="66" spans="1:7" ht="15" customHeight="1">
      <c r="A66" s="30" t="s">
        <v>63</v>
      </c>
      <c r="B66" s="45"/>
      <c r="C66" s="30"/>
      <c r="D66" s="30"/>
      <c r="E66" s="30"/>
      <c r="F66" s="30"/>
      <c r="G66" s="30"/>
    </row>
    <row r="67" spans="1:7" ht="15" customHeight="1">
      <c r="A67" s="30" t="s">
        <v>64</v>
      </c>
      <c r="B67" s="45"/>
      <c r="C67" s="30"/>
      <c r="D67" s="30"/>
      <c r="E67" s="30"/>
      <c r="F67" s="30"/>
      <c r="G67" s="30"/>
    </row>
    <row r="68" spans="1:7" ht="15" customHeight="1">
      <c r="A68" s="30" t="s">
        <v>65</v>
      </c>
      <c r="B68" s="45"/>
      <c r="C68" s="30"/>
      <c r="D68" s="30"/>
      <c r="E68" s="30"/>
      <c r="F68" s="30"/>
      <c r="G68" s="30"/>
    </row>
    <row r="69" spans="1:7" ht="15" customHeight="1">
      <c r="A69" s="30" t="s">
        <v>66</v>
      </c>
      <c r="B69" s="45"/>
      <c r="C69" s="30"/>
      <c r="D69" s="30"/>
      <c r="E69" s="30"/>
      <c r="F69" s="30"/>
      <c r="G69" s="30"/>
    </row>
    <row r="70" spans="1:7" ht="15" customHeight="1">
      <c r="A70" s="30" t="s">
        <v>67</v>
      </c>
      <c r="B70" s="45"/>
      <c r="C70" s="30"/>
      <c r="D70" s="30"/>
      <c r="E70" s="30"/>
      <c r="F70" s="30"/>
      <c r="G70" s="30"/>
    </row>
    <row r="71" spans="1:7" ht="15" customHeight="1">
      <c r="A71" s="30" t="s">
        <v>68</v>
      </c>
      <c r="B71" s="45"/>
      <c r="C71" s="30"/>
      <c r="D71" s="30"/>
      <c r="E71" s="30"/>
      <c r="F71" s="30"/>
      <c r="G71" s="30"/>
    </row>
    <row r="72" spans="1:7" ht="15" customHeight="1">
      <c r="A72" s="30" t="s">
        <v>69</v>
      </c>
      <c r="B72" s="45"/>
      <c r="C72" s="30"/>
      <c r="D72" s="30"/>
      <c r="E72" s="30"/>
      <c r="F72" s="30"/>
      <c r="G72" s="30"/>
    </row>
    <row r="73" spans="1:7" ht="15" customHeight="1">
      <c r="A73" s="30" t="s">
        <v>70</v>
      </c>
      <c r="B73" s="45"/>
      <c r="C73" s="30"/>
      <c r="D73" s="30"/>
      <c r="E73" s="30"/>
      <c r="F73" s="30"/>
      <c r="G73" s="30"/>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9:D39"/>
    <mergeCell ref="E39:H39"/>
    <mergeCell ref="I39:N39"/>
    <mergeCell ref="O39:T39"/>
    <mergeCell ref="U39:Z39"/>
    <mergeCell ref="AA39:AF39"/>
    <mergeCell ref="AG39:AK39"/>
    <mergeCell ref="AL39:AM39"/>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U40:W40"/>
    <mergeCell ref="X40:Z40"/>
    <mergeCell ref="AA42:AC42"/>
    <mergeCell ref="AD42:AF42"/>
    <mergeCell ref="AG42:AI42"/>
    <mergeCell ref="AJ42:AK42"/>
    <mergeCell ref="X41:Z41"/>
    <mergeCell ref="AA41:AC41"/>
    <mergeCell ref="AD41:AF41"/>
    <mergeCell ref="AG41:AI41"/>
    <mergeCell ref="AJ41:AK41"/>
    <mergeCell ref="C57:E57"/>
    <mergeCell ref="AG43:AK43"/>
    <mergeCell ref="AL43:AM43"/>
    <mergeCell ref="C53:E53"/>
    <mergeCell ref="C54:E54"/>
    <mergeCell ref="C55:E55"/>
    <mergeCell ref="C56:E56"/>
    <mergeCell ref="C43:D43"/>
    <mergeCell ref="E43:H43"/>
    <mergeCell ref="I43:N43"/>
    <mergeCell ref="O43:T43"/>
    <mergeCell ref="U43:Z43"/>
    <mergeCell ref="AA43:AF43"/>
  </mergeCells>
  <phoneticPr fontId="3"/>
  <dataValidations disablePrompts="1" count="5">
    <dataValidation type="list" allowBlank="1" showInputMessage="1" showErrorMessage="1" sqref="C12:C31" xr:uid="{1A3ED04F-E06F-40EF-97B4-4E6BF5A966E6}">
      <formula1>"A,B,C,D"</formula1>
    </dataValidation>
    <dataValidation operator="greaterThanOrEqual" allowBlank="1" showInputMessage="1" showErrorMessage="1" sqref="I37 L37" xr:uid="{41F726A4-4291-43CD-B045-F88FC9C0E2A2}"/>
    <dataValidation type="list" allowBlank="1" showInputMessage="1" showErrorMessage="1" sqref="AK4:AN4" xr:uid="{636C0035-9E4F-4B29-BC46-3F82BBE675FA}">
      <formula1>"予定,実績"</formula1>
    </dataValidation>
    <dataValidation type="list" allowBlank="1" showInputMessage="1" showErrorMessage="1" sqref="AK3:AN3" xr:uid="{9B1B6537-D5FB-41E1-AF01-A1A2C903D003}">
      <formula1>"４週,歴月"</formula1>
    </dataValidation>
    <dataValidation type="list" allowBlank="1" showInputMessage="1" showErrorMessage="1" sqref="B12:B31" xr:uid="{04315F1F-5D9E-4E87-B27E-E8560B31008C}">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ゴシック,標準"&amp;10（参考様式５）</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0C10-8EAE-4A5E-9607-C0F39357A539}">
  <sheetPr>
    <tabColor rgb="FFFFC000"/>
  </sheetPr>
  <dimension ref="A1:AN71"/>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4.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71</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T5" s="10"/>
      <c r="U5" s="10"/>
      <c r="V5" s="10"/>
      <c r="W5" s="10"/>
      <c r="Y5" s="11"/>
      <c r="Z5" s="11"/>
      <c r="AA5" s="11"/>
      <c r="AB5" s="5"/>
      <c r="AC5" s="11"/>
      <c r="AD5" s="11"/>
      <c r="AE5" s="11"/>
      <c r="AF5" s="13"/>
      <c r="AG5" s="13"/>
      <c r="AH5" s="13"/>
      <c r="AI5" s="14" t="s">
        <v>8</v>
      </c>
      <c r="AJ5" s="7"/>
      <c r="AK5" s="84"/>
      <c r="AL5" s="84"/>
      <c r="AM5" s="84"/>
      <c r="AN5" s="84"/>
    </row>
    <row r="6" spans="1:40" ht="18" customHeight="1">
      <c r="A6" s="10"/>
      <c r="B6" s="10"/>
      <c r="C6" s="10"/>
      <c r="D6" s="10"/>
      <c r="E6" s="10"/>
      <c r="F6" s="10"/>
      <c r="G6" s="10"/>
      <c r="H6" s="10"/>
      <c r="I6" s="10"/>
      <c r="J6" s="10"/>
      <c r="K6" s="10"/>
      <c r="L6" s="10"/>
      <c r="M6" s="10"/>
      <c r="N6" s="10"/>
      <c r="O6" s="10"/>
      <c r="P6" s="10"/>
      <c r="Q6" s="10"/>
      <c r="R6" s="10"/>
      <c r="S6" s="10"/>
      <c r="U6" s="10"/>
      <c r="V6" s="10"/>
      <c r="W6" s="10"/>
      <c r="Y6" s="11"/>
      <c r="Z6" s="11"/>
      <c r="AA6" s="11"/>
      <c r="AB6" s="5"/>
      <c r="AC6" s="11"/>
      <c r="AD6" s="11"/>
      <c r="AE6" s="11"/>
      <c r="AF6" s="11"/>
      <c r="AG6" s="12" t="s">
        <v>9</v>
      </c>
      <c r="AH6" s="85"/>
      <c r="AI6" s="85"/>
      <c r="AJ6" s="85"/>
      <c r="AK6" s="11" t="s">
        <v>10</v>
      </c>
      <c r="AL6" s="47"/>
      <c r="AM6" s="11" t="s">
        <v>11</v>
      </c>
      <c r="AN6" s="5"/>
    </row>
    <row r="7" spans="1:40" ht="10" customHeight="1">
      <c r="A7" s="5"/>
      <c r="B7" s="16"/>
      <c r="C7" s="16"/>
      <c r="D7" s="16"/>
      <c r="E7" s="16"/>
      <c r="F7" s="16"/>
      <c r="G7" s="16"/>
      <c r="H7" s="16"/>
      <c r="I7" s="16"/>
      <c r="J7" s="16"/>
      <c r="K7" s="16"/>
      <c r="L7" s="16"/>
      <c r="M7" s="16"/>
      <c r="N7" s="16"/>
      <c r="O7" s="16"/>
      <c r="P7" s="16"/>
      <c r="Q7" s="16"/>
      <c r="R7" s="16"/>
      <c r="S7" s="16"/>
      <c r="T7" s="16"/>
      <c r="U7" s="16"/>
      <c r="V7" s="16"/>
      <c r="W7" s="16"/>
      <c r="X7" s="9"/>
      <c r="Y7" s="9"/>
      <c r="Z7" s="9"/>
      <c r="AA7" s="9"/>
      <c r="AB7" s="9"/>
      <c r="AC7" s="9"/>
      <c r="AD7" s="9"/>
      <c r="AE7" s="9"/>
      <c r="AF7" s="9"/>
      <c r="AG7" s="9"/>
      <c r="AH7" s="9"/>
      <c r="AI7" s="9"/>
      <c r="AJ7" s="9"/>
      <c r="AK7" s="9"/>
      <c r="AL7" s="9"/>
      <c r="AM7" s="5"/>
      <c r="AN7" s="5"/>
    </row>
    <row r="8" spans="1:40" ht="15" customHeight="1">
      <c r="A8" s="70" t="s">
        <v>12</v>
      </c>
      <c r="B8" s="62" t="s">
        <v>13</v>
      </c>
      <c r="C8" s="76" t="s">
        <v>14</v>
      </c>
      <c r="D8" s="62" t="s">
        <v>15</v>
      </c>
      <c r="E8" s="68" t="s">
        <v>16</v>
      </c>
      <c r="F8" s="79" t="s">
        <v>17</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3" t="s">
        <v>18</v>
      </c>
      <c r="AL8" s="74" t="s">
        <v>19</v>
      </c>
      <c r="AM8" s="75" t="s">
        <v>20</v>
      </c>
      <c r="AN8" s="75"/>
    </row>
    <row r="9" spans="1:40" ht="15" customHeight="1">
      <c r="A9" s="70"/>
      <c r="B9" s="62"/>
      <c r="C9" s="77"/>
      <c r="D9" s="62"/>
      <c r="E9" s="68"/>
      <c r="F9" s="62" t="s">
        <v>21</v>
      </c>
      <c r="G9" s="62"/>
      <c r="H9" s="62"/>
      <c r="I9" s="62"/>
      <c r="J9" s="62"/>
      <c r="K9" s="62"/>
      <c r="L9" s="62"/>
      <c r="M9" s="62" t="s">
        <v>22</v>
      </c>
      <c r="N9" s="62"/>
      <c r="O9" s="62"/>
      <c r="P9" s="62"/>
      <c r="Q9" s="62"/>
      <c r="R9" s="62"/>
      <c r="S9" s="62"/>
      <c r="T9" s="62" t="s">
        <v>23</v>
      </c>
      <c r="U9" s="62"/>
      <c r="V9" s="62"/>
      <c r="W9" s="62"/>
      <c r="X9" s="62"/>
      <c r="Y9" s="62"/>
      <c r="Z9" s="62"/>
      <c r="AA9" s="62" t="s">
        <v>24</v>
      </c>
      <c r="AB9" s="62"/>
      <c r="AC9" s="62"/>
      <c r="AD9" s="62"/>
      <c r="AE9" s="62"/>
      <c r="AF9" s="62"/>
      <c r="AG9" s="62"/>
      <c r="AH9" s="62" t="s">
        <v>25</v>
      </c>
      <c r="AI9" s="62"/>
      <c r="AJ9" s="62"/>
      <c r="AK9" s="73"/>
      <c r="AL9" s="74"/>
      <c r="AM9" s="75"/>
      <c r="AN9" s="75"/>
    </row>
    <row r="10" spans="1:40" ht="15" customHeight="1">
      <c r="A10" s="70"/>
      <c r="B10" s="62"/>
      <c r="C10" s="77"/>
      <c r="D10" s="62"/>
      <c r="E10" s="68"/>
      <c r="F10" s="17">
        <f>DATE($M$2,$S$2,1)</f>
        <v>45627</v>
      </c>
      <c r="G10" s="17">
        <f>DATE($M$2,$S$2,2)</f>
        <v>45628</v>
      </c>
      <c r="H10" s="17">
        <f>DATE($M$2,$S$2,3)</f>
        <v>45629</v>
      </c>
      <c r="I10" s="17">
        <f>DATE($M$2,$S$2,4)</f>
        <v>45630</v>
      </c>
      <c r="J10" s="17">
        <f>DATE($M$2,$S$2,5)</f>
        <v>45631</v>
      </c>
      <c r="K10" s="17">
        <f>DATE($M$2,$S$2,6)</f>
        <v>45632</v>
      </c>
      <c r="L10" s="17">
        <f>DATE($M$2,$S$2,7)</f>
        <v>45633</v>
      </c>
      <c r="M10" s="17">
        <f>DATE($M$2,$S$2,8)</f>
        <v>45634</v>
      </c>
      <c r="N10" s="17">
        <f>DATE($M$2,$S$2,9)</f>
        <v>45635</v>
      </c>
      <c r="O10" s="17">
        <f>DATE($M$2,$S$2,10)</f>
        <v>45636</v>
      </c>
      <c r="P10" s="17">
        <f>DATE($M$2,$S$2,11)</f>
        <v>45637</v>
      </c>
      <c r="Q10" s="17">
        <f>DATE($M$2,$S$2,12)</f>
        <v>45638</v>
      </c>
      <c r="R10" s="17">
        <f>DATE($M$2,$S$2,13)</f>
        <v>45639</v>
      </c>
      <c r="S10" s="17">
        <f>DATE($M$2,$S$2,14)</f>
        <v>45640</v>
      </c>
      <c r="T10" s="17">
        <f>DATE($M$2,$S$2,15)</f>
        <v>45641</v>
      </c>
      <c r="U10" s="17">
        <f>DATE($M$2,$S$2,16)</f>
        <v>45642</v>
      </c>
      <c r="V10" s="17">
        <f>DATE($M$2,$S$2,17)</f>
        <v>45643</v>
      </c>
      <c r="W10" s="17">
        <f>DATE($M$2,$S$2,18)</f>
        <v>45644</v>
      </c>
      <c r="X10" s="17">
        <f>DATE($M$2,$S$2,19)</f>
        <v>45645</v>
      </c>
      <c r="Y10" s="17">
        <f>DATE($M$2,$S$2,20)</f>
        <v>45646</v>
      </c>
      <c r="Z10" s="17">
        <f>DATE($M$2,$S$2,21)</f>
        <v>45647</v>
      </c>
      <c r="AA10" s="17">
        <f>DATE($M$2,$S$2,22)</f>
        <v>45648</v>
      </c>
      <c r="AB10" s="17">
        <f>DATE($M$2,$S$2,23)</f>
        <v>45649</v>
      </c>
      <c r="AC10" s="17">
        <f>DATE($M$2,$S$2,24)</f>
        <v>45650</v>
      </c>
      <c r="AD10" s="17">
        <f>DATE($M$2,$S$2,25)</f>
        <v>45651</v>
      </c>
      <c r="AE10" s="17">
        <f>DATE($M$2,$S$2,26)</f>
        <v>45652</v>
      </c>
      <c r="AF10" s="17">
        <f>DATE($M$2,$S$2,27)</f>
        <v>45653</v>
      </c>
      <c r="AG10" s="17">
        <f>DATE($M$2,$S$2,28)</f>
        <v>45654</v>
      </c>
      <c r="AH10" s="17">
        <f>IF(DAY(EOMONTH(F10,0))&lt;29,"",DATE($M$2,$S$2,29))</f>
        <v>45655</v>
      </c>
      <c r="AI10" s="17">
        <f>IF(DAY(EOMONTH(F10,0))&lt;30,"",DATE($M$2,$S$2,30))</f>
        <v>45656</v>
      </c>
      <c r="AJ10" s="17">
        <f>IF(DAY(EOMONTH(F10,0))&lt;31,"",DATE($M$2,$S$2,31))</f>
        <v>45657</v>
      </c>
      <c r="AK10" s="73"/>
      <c r="AL10" s="74"/>
      <c r="AM10" s="75"/>
      <c r="AN10" s="75"/>
    </row>
    <row r="11" spans="1:40" ht="15" customHeight="1">
      <c r="A11" s="70"/>
      <c r="B11" s="62"/>
      <c r="C11" s="78"/>
      <c r="D11" s="62"/>
      <c r="E11" s="68"/>
      <c r="F11" s="18">
        <f>DATE($M$2,$S$2,1)</f>
        <v>45627</v>
      </c>
      <c r="G11" s="18">
        <f>DATE($M$2,$S$2,2)</f>
        <v>45628</v>
      </c>
      <c r="H11" s="18">
        <f>DATE($M$2,$S$2,3)</f>
        <v>45629</v>
      </c>
      <c r="I11" s="18">
        <f>DATE($M$2,$S$2,4)</f>
        <v>45630</v>
      </c>
      <c r="J11" s="18">
        <f>DATE($M$2,$S$2,5)</f>
        <v>45631</v>
      </c>
      <c r="K11" s="18">
        <f>DATE($M$2,$S$2,6)</f>
        <v>45632</v>
      </c>
      <c r="L11" s="18">
        <f>DATE($M$2,$S$2,7)</f>
        <v>45633</v>
      </c>
      <c r="M11" s="18">
        <f>DATE($M$2,$S$2,8)</f>
        <v>45634</v>
      </c>
      <c r="N11" s="18">
        <f>DATE($M$2,$S$2,9)</f>
        <v>45635</v>
      </c>
      <c r="O11" s="18">
        <f>DATE($M$2,$S$2,10)</f>
        <v>45636</v>
      </c>
      <c r="P11" s="18">
        <f>DATE($M$2,$S$2,11)</f>
        <v>45637</v>
      </c>
      <c r="Q11" s="18">
        <f>DATE($M$2,$S$2,12)</f>
        <v>45638</v>
      </c>
      <c r="R11" s="18">
        <f>DATE($M$2,$S$2,13)</f>
        <v>45639</v>
      </c>
      <c r="S11" s="18">
        <f>DATE($M$2,$S$2,14)</f>
        <v>45640</v>
      </c>
      <c r="T11" s="18">
        <f>DATE($M$2,$S$2,15)</f>
        <v>45641</v>
      </c>
      <c r="U11" s="18">
        <f>DATE($M$2,$S$2,16)</f>
        <v>45642</v>
      </c>
      <c r="V11" s="18">
        <f>DATE($M$2,$S$2,17)</f>
        <v>45643</v>
      </c>
      <c r="W11" s="18">
        <f>DATE($M$2,$S$2,18)</f>
        <v>45644</v>
      </c>
      <c r="X11" s="18">
        <f>DATE($M$2,$S$2,19)</f>
        <v>45645</v>
      </c>
      <c r="Y11" s="18">
        <f>DATE($M$2,$S$2,20)</f>
        <v>45646</v>
      </c>
      <c r="Z11" s="18">
        <f>DATE($M$2,$S$2,21)</f>
        <v>45647</v>
      </c>
      <c r="AA11" s="18">
        <f>DATE($M$2,$S$2,22)</f>
        <v>45648</v>
      </c>
      <c r="AB11" s="18">
        <f>DATE($M$2,$S$2,23)</f>
        <v>45649</v>
      </c>
      <c r="AC11" s="18">
        <f>DATE($M$2,$S$2,24)</f>
        <v>45650</v>
      </c>
      <c r="AD11" s="18">
        <f>DATE($M$2,$S$2,25)</f>
        <v>45651</v>
      </c>
      <c r="AE11" s="18">
        <f>DATE($M$2,$S$2,26)</f>
        <v>45652</v>
      </c>
      <c r="AF11" s="18">
        <f>DATE($M$2,$S$2,27)</f>
        <v>45653</v>
      </c>
      <c r="AG11" s="18">
        <f>DATE($M$2,$S$2,28)</f>
        <v>45654</v>
      </c>
      <c r="AH11" s="18">
        <f>IF(DAY(EOMONTH(F11,0))&lt;29,"",DATE($M$2,$S$2,29))</f>
        <v>45655</v>
      </c>
      <c r="AI11" s="18">
        <f>IF(DAY(EOMONTH(F11,0))&lt;30,"",DATE($M$2,$S$2,30))</f>
        <v>45656</v>
      </c>
      <c r="AJ11" s="18">
        <f>IF(DAY(EOMONTH(F11,0))&lt;31,"",DATE($M$2,$S$2,31))</f>
        <v>45657</v>
      </c>
      <c r="AK11" s="73"/>
      <c r="AL11" s="74"/>
      <c r="AM11" s="75"/>
      <c r="AN11" s="75"/>
    </row>
    <row r="12" spans="1:40" ht="18" customHeight="1">
      <c r="A12" s="19">
        <v>1</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+SUM(F12:AJ12)</f>
        <v>0</v>
      </c>
      <c r="AL12" s="26">
        <f t="shared" ref="AL12:AL32" si="0">IF($AK$3="４週",AK12/4,AK12/(DAY(EOMONTH($F$10,0))/7))</f>
        <v>0</v>
      </c>
      <c r="AM12" s="66"/>
      <c r="AN12" s="66"/>
    </row>
    <row r="13" spans="1:40" ht="18" customHeight="1">
      <c r="A13" s="19">
        <v>2</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ref="AK13:AK32" si="1">+SUM(F13:AJ13)</f>
        <v>0</v>
      </c>
      <c r="AL13" s="26">
        <f t="shared" si="0"/>
        <v>0</v>
      </c>
      <c r="AM13" s="66"/>
      <c r="AN13" s="66"/>
    </row>
    <row r="14" spans="1:40" ht="18" customHeight="1">
      <c r="A14" s="19">
        <v>3</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1"/>
        <v>0</v>
      </c>
      <c r="AL14" s="26">
        <f t="shared" si="0"/>
        <v>0</v>
      </c>
      <c r="AM14" s="66"/>
      <c r="AN14" s="66"/>
    </row>
    <row r="15" spans="1:40" ht="18" customHeight="1">
      <c r="A15" s="19">
        <v>4</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1"/>
        <v>0</v>
      </c>
      <c r="AL15" s="26">
        <f t="shared" si="0"/>
        <v>0</v>
      </c>
      <c r="AM15" s="66"/>
      <c r="AN15" s="66"/>
    </row>
    <row r="16" spans="1:40" ht="18" customHeight="1">
      <c r="A16" s="19">
        <v>5</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1"/>
        <v>0</v>
      </c>
      <c r="AL16" s="26">
        <f t="shared" si="0"/>
        <v>0</v>
      </c>
      <c r="AM16" s="66"/>
      <c r="AN16" s="66"/>
    </row>
    <row r="17" spans="1:40" ht="18" customHeight="1">
      <c r="A17" s="19">
        <v>6</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1"/>
        <v>0</v>
      </c>
      <c r="AL17" s="26">
        <f t="shared" si="0"/>
        <v>0</v>
      </c>
      <c r="AM17" s="66"/>
      <c r="AN17" s="66"/>
    </row>
    <row r="18" spans="1:40" ht="18" customHeight="1">
      <c r="A18" s="19">
        <v>7</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1"/>
        <v>0</v>
      </c>
      <c r="AL18" s="26">
        <f t="shared" si="0"/>
        <v>0</v>
      </c>
      <c r="AM18" s="66"/>
      <c r="AN18" s="66"/>
    </row>
    <row r="19" spans="1:40" ht="18" customHeight="1">
      <c r="A19" s="19">
        <v>8</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1"/>
        <v>0</v>
      </c>
      <c r="AL19" s="26">
        <f t="shared" si="0"/>
        <v>0</v>
      </c>
      <c r="AM19" s="66"/>
      <c r="AN19" s="66"/>
    </row>
    <row r="20" spans="1:40" ht="18" customHeight="1">
      <c r="A20" s="19">
        <v>9</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1"/>
        <v>0</v>
      </c>
      <c r="AL20" s="26">
        <f t="shared" si="0"/>
        <v>0</v>
      </c>
      <c r="AM20" s="66"/>
      <c r="AN20" s="66"/>
    </row>
    <row r="21" spans="1:40" ht="18" customHeight="1">
      <c r="A21" s="19">
        <v>10</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1"/>
        <v>0</v>
      </c>
      <c r="AL21" s="26">
        <f t="shared" si="0"/>
        <v>0</v>
      </c>
      <c r="AM21" s="66"/>
      <c r="AN21" s="66"/>
    </row>
    <row r="22" spans="1:40" ht="18" customHeight="1">
      <c r="A22" s="19">
        <v>11</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1"/>
        <v>0</v>
      </c>
      <c r="AL22" s="26">
        <f t="shared" si="0"/>
        <v>0</v>
      </c>
      <c r="AM22" s="66"/>
      <c r="AN22" s="66"/>
    </row>
    <row r="23" spans="1:40" ht="18" customHeight="1">
      <c r="A23" s="19">
        <v>12</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1"/>
        <v>0</v>
      </c>
      <c r="AL23" s="26">
        <f t="shared" si="0"/>
        <v>0</v>
      </c>
      <c r="AM23" s="66"/>
      <c r="AN23" s="66"/>
    </row>
    <row r="24" spans="1:40" ht="18" customHeight="1">
      <c r="A24" s="19">
        <v>13</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1"/>
        <v>0</v>
      </c>
      <c r="AL24" s="26">
        <f t="shared" si="0"/>
        <v>0</v>
      </c>
      <c r="AM24" s="66"/>
      <c r="AN24" s="66"/>
    </row>
    <row r="25" spans="1:40" ht="18" customHeight="1">
      <c r="A25" s="19">
        <v>14</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1"/>
        <v>0</v>
      </c>
      <c r="AL25" s="26">
        <f t="shared" si="0"/>
        <v>0</v>
      </c>
      <c r="AM25" s="66"/>
      <c r="AN25" s="66"/>
    </row>
    <row r="26" spans="1:40" ht="18" customHeight="1">
      <c r="A26" s="19">
        <v>15</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1"/>
        <v>0</v>
      </c>
      <c r="AL26" s="26">
        <f t="shared" si="0"/>
        <v>0</v>
      </c>
      <c r="AM26" s="66"/>
      <c r="AN26" s="66"/>
    </row>
    <row r="27" spans="1:40" ht="18" customHeight="1">
      <c r="A27" s="19">
        <v>16</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1"/>
        <v>0</v>
      </c>
      <c r="AL27" s="26">
        <f t="shared" si="0"/>
        <v>0</v>
      </c>
      <c r="AM27" s="66"/>
      <c r="AN27" s="66"/>
    </row>
    <row r="28" spans="1:40" ht="18" customHeight="1">
      <c r="A28" s="19">
        <v>17</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1"/>
        <v>0</v>
      </c>
      <c r="AL28" s="26">
        <f t="shared" si="0"/>
        <v>0</v>
      </c>
      <c r="AM28" s="66"/>
      <c r="AN28" s="66"/>
    </row>
    <row r="29" spans="1:40" ht="18" customHeight="1">
      <c r="A29" s="19">
        <v>18</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1"/>
        <v>0</v>
      </c>
      <c r="AL29" s="26">
        <f t="shared" si="0"/>
        <v>0</v>
      </c>
      <c r="AM29" s="66"/>
      <c r="AN29" s="66"/>
    </row>
    <row r="30" spans="1:40" ht="18" customHeight="1">
      <c r="A30" s="19">
        <v>19</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1"/>
        <v>0</v>
      </c>
      <c r="AL30" s="26">
        <f t="shared" si="0"/>
        <v>0</v>
      </c>
      <c r="AM30" s="66"/>
      <c r="AN30" s="66"/>
    </row>
    <row r="31" spans="1:40" ht="18" customHeight="1">
      <c r="A31" s="19">
        <v>20</v>
      </c>
      <c r="B31" s="20"/>
      <c r="C31" s="21"/>
      <c r="D31" s="22"/>
      <c r="E31" s="23"/>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5">
        <f t="shared" si="1"/>
        <v>0</v>
      </c>
      <c r="AL31" s="26">
        <f t="shared" si="0"/>
        <v>0</v>
      </c>
      <c r="AM31" s="66"/>
      <c r="AN31" s="66"/>
    </row>
    <row r="32" spans="1:40" ht="18" customHeight="1">
      <c r="A32" s="68" t="s">
        <v>31</v>
      </c>
      <c r="B32" s="69"/>
      <c r="C32" s="69"/>
      <c r="D32" s="69"/>
      <c r="E32" s="69"/>
      <c r="F32" s="27">
        <f>+SUM(F12:F31)</f>
        <v>0</v>
      </c>
      <c r="G32" s="27">
        <f t="shared" ref="G32:AJ32" si="2">+SUM(G12:G31)</f>
        <v>0</v>
      </c>
      <c r="H32" s="27">
        <f t="shared" si="2"/>
        <v>0</v>
      </c>
      <c r="I32" s="27">
        <f t="shared" si="2"/>
        <v>0</v>
      </c>
      <c r="J32" s="27">
        <f t="shared" si="2"/>
        <v>0</v>
      </c>
      <c r="K32" s="27">
        <f t="shared" si="2"/>
        <v>0</v>
      </c>
      <c r="L32" s="27">
        <f t="shared" si="2"/>
        <v>0</v>
      </c>
      <c r="M32" s="27">
        <f t="shared" si="2"/>
        <v>0</v>
      </c>
      <c r="N32" s="27">
        <f t="shared" si="2"/>
        <v>0</v>
      </c>
      <c r="O32" s="27">
        <f t="shared" si="2"/>
        <v>0</v>
      </c>
      <c r="P32" s="27">
        <f t="shared" si="2"/>
        <v>0</v>
      </c>
      <c r="Q32" s="27">
        <f t="shared" si="2"/>
        <v>0</v>
      </c>
      <c r="R32" s="27">
        <f t="shared" si="2"/>
        <v>0</v>
      </c>
      <c r="S32" s="27">
        <f t="shared" si="2"/>
        <v>0</v>
      </c>
      <c r="T32" s="27">
        <f t="shared" si="2"/>
        <v>0</v>
      </c>
      <c r="U32" s="27">
        <f t="shared" si="2"/>
        <v>0</v>
      </c>
      <c r="V32" s="27">
        <f t="shared" si="2"/>
        <v>0</v>
      </c>
      <c r="W32" s="27">
        <f t="shared" si="2"/>
        <v>0</v>
      </c>
      <c r="X32" s="27">
        <f t="shared" si="2"/>
        <v>0</v>
      </c>
      <c r="Y32" s="27">
        <f t="shared" si="2"/>
        <v>0</v>
      </c>
      <c r="Z32" s="27">
        <f t="shared" si="2"/>
        <v>0</v>
      </c>
      <c r="AA32" s="27">
        <f t="shared" si="2"/>
        <v>0</v>
      </c>
      <c r="AB32" s="27">
        <f t="shared" si="2"/>
        <v>0</v>
      </c>
      <c r="AC32" s="27">
        <f t="shared" si="2"/>
        <v>0</v>
      </c>
      <c r="AD32" s="27">
        <f t="shared" si="2"/>
        <v>0</v>
      </c>
      <c r="AE32" s="27">
        <f t="shared" si="2"/>
        <v>0</v>
      </c>
      <c r="AF32" s="27">
        <f t="shared" si="2"/>
        <v>0</v>
      </c>
      <c r="AG32" s="27">
        <f t="shared" si="2"/>
        <v>0</v>
      </c>
      <c r="AH32" s="27">
        <f t="shared" si="2"/>
        <v>0</v>
      </c>
      <c r="AI32" s="27">
        <f t="shared" si="2"/>
        <v>0</v>
      </c>
      <c r="AJ32" s="27">
        <f t="shared" si="2"/>
        <v>0</v>
      </c>
      <c r="AK32" s="25">
        <f t="shared" si="1"/>
        <v>0</v>
      </c>
      <c r="AL32" s="26">
        <f t="shared" si="0"/>
        <v>0</v>
      </c>
      <c r="AM32" s="70"/>
      <c r="AN32" s="70"/>
    </row>
    <row r="33" spans="1:40" ht="18" customHeight="1">
      <c r="A33" s="69" t="s">
        <v>32</v>
      </c>
      <c r="B33" s="69"/>
      <c r="C33" s="69"/>
      <c r="D33" s="69"/>
      <c r="E33" s="71"/>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7"/>
      <c r="AL33" s="29"/>
      <c r="AM33" s="70"/>
      <c r="AN33" s="70"/>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21" customHeight="1">
      <c r="A36" s="4" t="s">
        <v>33</v>
      </c>
      <c r="B36" s="8"/>
      <c r="C36" s="9"/>
      <c r="D36" s="9"/>
      <c r="E36" s="9"/>
      <c r="F36" s="9"/>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9"/>
      <c r="AM36" s="9"/>
      <c r="AN36" s="5"/>
    </row>
    <row r="37" spans="1:40" ht="25" customHeight="1">
      <c r="A37" s="5"/>
      <c r="B37" s="16"/>
      <c r="C37" s="59" t="str">
        <f>IF(VLOOKUP($AK$1,[1]選択肢!$A$1:$J$31,C42,FALSE)=0,"-",VLOOKUP($AK$1,[1]選択肢!$A$1:$J$31,C42,FALSE))</f>
        <v>管理者</v>
      </c>
      <c r="D37" s="60"/>
      <c r="E37" s="72" t="str">
        <f>IF(VLOOKUP($AK$1,[1]選択肢!$A$1:$J$31,E42,FALSE)=0,"-",VLOOKUP($AK$1,[1]選択肢!$A$1:$J$31,E42,FALSE))</f>
        <v>児童発達支援管理責任者</v>
      </c>
      <c r="F37" s="72"/>
      <c r="G37" s="72"/>
      <c r="H37" s="72"/>
      <c r="I37" s="59" t="str">
        <f>IF(VLOOKUP($AK$1,[1]選択肢!$A$1:$J$31,I42,FALSE)=0,"-",VLOOKUP($AK$1,[1]選択肢!$A$1:$J$31,I42,FALSE))</f>
        <v>嘱託医</v>
      </c>
      <c r="J37" s="60"/>
      <c r="K37" s="60"/>
      <c r="L37" s="60"/>
      <c r="M37" s="60"/>
      <c r="N37" s="61"/>
      <c r="O37" s="59" t="str">
        <f>IF(VLOOKUP($AK$1,[1]選択肢!$A$1:$J$31,O42,FALSE)=0,"-",VLOOKUP($AK$1,[1]選択肢!$A$1:$J$31,O42,FALSE))</f>
        <v>看護職員</v>
      </c>
      <c r="P37" s="60"/>
      <c r="Q37" s="60"/>
      <c r="R37" s="60"/>
      <c r="S37" s="60"/>
      <c r="T37" s="61"/>
      <c r="U37" s="59" t="str">
        <f>IF(VLOOKUP($AK$1,[1]選択肢!$A$1:$J$31,U42,FALSE)=0,"-",VLOOKUP($AK$1,[1]選択肢!$A$1:$J$31,U42,FALSE))</f>
        <v>児童指導員</v>
      </c>
      <c r="V37" s="60"/>
      <c r="W37" s="60"/>
      <c r="X37" s="60"/>
      <c r="Y37" s="60"/>
      <c r="Z37" s="61"/>
      <c r="AA37" s="59" t="str">
        <f>IF(VLOOKUP($AK$1,[1]選択肢!$A$1:$J$31,AA42,FALSE)=0,"-",VLOOKUP($AK$1,[1]選択肢!$A$1:$J$31,AA42,FALSE))</f>
        <v>保育士</v>
      </c>
      <c r="AB37" s="60"/>
      <c r="AC37" s="60"/>
      <c r="AD37" s="60"/>
      <c r="AE37" s="60"/>
      <c r="AF37" s="61"/>
      <c r="AG37" s="72" t="str">
        <f>IF(VLOOKUP($AK$1,[1]選択肢!$A$1:$J$31,AG42,FALSE)=0,"-",VLOOKUP($AK$1,[1]選択肢!$A$1:$J$31,AG42,FALSE))</f>
        <v>機能訓練担当職員</v>
      </c>
      <c r="AH37" s="72"/>
      <c r="AI37" s="72"/>
      <c r="AJ37" s="72"/>
      <c r="AK37" s="72"/>
      <c r="AL37" s="72" t="str">
        <f>IF(VLOOKUP($AK$1,[1]選択肢!$A$1:$J$31,AL42,FALSE)=0,"-",VLOOKUP($AK$1,[1]選択肢!$A$1:$J$31,AL42,FALSE))</f>
        <v>その他職員</v>
      </c>
      <c r="AM37" s="72"/>
      <c r="AN37" s="5"/>
    </row>
    <row r="38" spans="1:40" ht="18" customHeight="1">
      <c r="A38" s="5"/>
      <c r="B38" s="16"/>
      <c r="C38" s="34" t="s">
        <v>34</v>
      </c>
      <c r="D38" s="34" t="s">
        <v>35</v>
      </c>
      <c r="E38" s="35" t="s">
        <v>34</v>
      </c>
      <c r="F38" s="67" t="s">
        <v>35</v>
      </c>
      <c r="G38" s="67"/>
      <c r="H38" s="67"/>
      <c r="I38" s="63" t="s">
        <v>34</v>
      </c>
      <c r="J38" s="64"/>
      <c r="K38" s="65"/>
      <c r="L38" s="63" t="s">
        <v>35</v>
      </c>
      <c r="M38" s="64"/>
      <c r="N38" s="65"/>
      <c r="O38" s="63" t="s">
        <v>34</v>
      </c>
      <c r="P38" s="64"/>
      <c r="Q38" s="65"/>
      <c r="R38" s="63" t="s">
        <v>35</v>
      </c>
      <c r="S38" s="64"/>
      <c r="T38" s="65"/>
      <c r="U38" s="63" t="s">
        <v>34</v>
      </c>
      <c r="V38" s="64"/>
      <c r="W38" s="65"/>
      <c r="X38" s="63" t="s">
        <v>35</v>
      </c>
      <c r="Y38" s="64"/>
      <c r="Z38" s="65"/>
      <c r="AA38" s="63" t="s">
        <v>34</v>
      </c>
      <c r="AB38" s="64"/>
      <c r="AC38" s="65"/>
      <c r="AD38" s="63" t="s">
        <v>35</v>
      </c>
      <c r="AE38" s="64"/>
      <c r="AF38" s="65"/>
      <c r="AG38" s="63" t="s">
        <v>34</v>
      </c>
      <c r="AH38" s="64"/>
      <c r="AI38" s="65"/>
      <c r="AJ38" s="63" t="s">
        <v>35</v>
      </c>
      <c r="AK38" s="65"/>
      <c r="AL38" s="35" t="s">
        <v>36</v>
      </c>
      <c r="AM38" s="35" t="s">
        <v>37</v>
      </c>
      <c r="AN38" s="5"/>
    </row>
    <row r="39" spans="1:40" ht="18" customHeight="1">
      <c r="A39" s="5"/>
      <c r="B39" s="36" t="s">
        <v>38</v>
      </c>
      <c r="C39" s="35">
        <f>COUNTIFS($B$12:$B$31,C$37,$C$12:$C$31,"A",$E$12:$E$31,"*")</f>
        <v>0</v>
      </c>
      <c r="D39" s="35">
        <f>COUNTIFS($B$12:$B$31,C$37,$C$12:$C$31,"B",$E$12:$E$31,"*")</f>
        <v>0</v>
      </c>
      <c r="E39" s="35">
        <f>COUNTIFS($B$12:$B$31,E$37,$C$12:$C$31,"A",$E$12:$E$31,"*")</f>
        <v>0</v>
      </c>
      <c r="F39" s="63">
        <f>COUNTIFS($B$12:$B$31,E$37,$C$12:$C$31,"B",$E$12:$E$31,"*")</f>
        <v>0</v>
      </c>
      <c r="G39" s="64"/>
      <c r="H39" s="65"/>
      <c r="I39" s="63">
        <f>COUNTIFS($B$12:$B$31,I$37,$C$12:$C$31,"A",$E$12:$E$31,"*")</f>
        <v>0</v>
      </c>
      <c r="J39" s="64"/>
      <c r="K39" s="65"/>
      <c r="L39" s="63">
        <f>COUNTIFS($B$12:$B$31,I$37,$C$12:$C$31,"B",$E$12:$E$31,"*")</f>
        <v>0</v>
      </c>
      <c r="M39" s="64"/>
      <c r="N39" s="65"/>
      <c r="O39" s="63">
        <f>COUNTIFS($B$12:$B$31,O$37,$C$12:$C$31,"A",$E$12:$E$31,"*")</f>
        <v>0</v>
      </c>
      <c r="P39" s="64"/>
      <c r="Q39" s="65"/>
      <c r="R39" s="63">
        <f>COUNTIFS($B$12:$B$31,O$37,$C$12:$C$31,"B",$E$12:$E$31,"*")</f>
        <v>0</v>
      </c>
      <c r="S39" s="64"/>
      <c r="T39" s="65"/>
      <c r="U39" s="63">
        <f>COUNTIFS($B$12:$B$31,U$37,$C$12:$C$31,"A",$E$12:$E$31,"*")</f>
        <v>0</v>
      </c>
      <c r="V39" s="64"/>
      <c r="W39" s="65"/>
      <c r="X39" s="63">
        <f>COUNTIFS($B$12:$B$31,U$37,$C$12:$C$31,"B",$E$12:$E$31,"*")</f>
        <v>0</v>
      </c>
      <c r="Y39" s="64"/>
      <c r="Z39" s="65"/>
      <c r="AA39" s="63">
        <f>COUNTIFS($B$12:$B$31,AA$37,$C$12:$C$31,"A",$E$12:$E$31,"*")</f>
        <v>0</v>
      </c>
      <c r="AB39" s="64"/>
      <c r="AC39" s="65"/>
      <c r="AD39" s="63">
        <f>COUNTIFS($B$12:$B$31,AA$37,$C$12:$C$31,"B",$E$12:$E$31,"*")</f>
        <v>0</v>
      </c>
      <c r="AE39" s="64"/>
      <c r="AF39" s="65"/>
      <c r="AG39" s="63">
        <f>COUNTIFS($B$12:$B$31,AG$37,$C$12:$C$31,"A",$E$12:$E$31,"*")</f>
        <v>0</v>
      </c>
      <c r="AH39" s="64"/>
      <c r="AI39" s="65"/>
      <c r="AJ39" s="63">
        <f>COUNTIFS($B$12:$B$31,AG$37,$C$12:$C$31,"B",$E$12:$E$31,"*")</f>
        <v>0</v>
      </c>
      <c r="AK39" s="65"/>
      <c r="AL39" s="35">
        <f>COUNTIFS($B$12:$B$31,AL$37,$C$12:$C$31,"A",$E$12:$E$31,"*")</f>
        <v>0</v>
      </c>
      <c r="AM39" s="35">
        <f>COUNTIFS($B$12:$B$31,AL$37,$C$12:$C$31,"B",$E$12:$E$31,"*")</f>
        <v>0</v>
      </c>
      <c r="AN39" s="5"/>
    </row>
    <row r="40" spans="1:40" ht="18" customHeight="1">
      <c r="A40" s="5"/>
      <c r="B40" s="37" t="s">
        <v>39</v>
      </c>
      <c r="C40" s="35">
        <f>COUNTIFS($B$12:$B$31,C$37,$C$12:$C$31,"C",$E$12:$E$31,"*")</f>
        <v>0</v>
      </c>
      <c r="D40" s="35">
        <f>COUNTIFS($B$12:$B$31,C$37,$C$12:$C$31,"D",$E$12:$E$31,"*")</f>
        <v>0</v>
      </c>
      <c r="E40" s="35">
        <f>COUNTIFS($B$12:$B$31,E$37,$C$12:$C$31,"C",$E$12:$E$31,"*")</f>
        <v>0</v>
      </c>
      <c r="F40" s="63">
        <f>COUNTIFS($B$12:$B$31,E$37,$C$12:$C$31,"D",$E$12:$E$31,"*")</f>
        <v>0</v>
      </c>
      <c r="G40" s="64"/>
      <c r="H40" s="65"/>
      <c r="I40" s="63">
        <f>COUNTIFS($B$12:$B$31,I$37,$C$12:$C$31,"C",$E$12:$E$31,"*")</f>
        <v>0</v>
      </c>
      <c r="J40" s="64"/>
      <c r="K40" s="65"/>
      <c r="L40" s="63">
        <f>COUNTIFS($B$12:$B$31,I$37,$C$12:$C$31,"D",$E$12:$E$31,"*")</f>
        <v>0</v>
      </c>
      <c r="M40" s="64"/>
      <c r="N40" s="65"/>
      <c r="O40" s="63">
        <f>COUNTIFS($B$12:$B$31,O$37,$C$12:$C$31,"C",$E$12:$E$31,"*")</f>
        <v>0</v>
      </c>
      <c r="P40" s="64"/>
      <c r="Q40" s="65"/>
      <c r="R40" s="63">
        <f>COUNTIFS($B$12:$B$31,O$37,$C$12:$C$31,"D",$E$12:$E$31,"*")</f>
        <v>0</v>
      </c>
      <c r="S40" s="64"/>
      <c r="T40" s="65"/>
      <c r="U40" s="63">
        <f>COUNTIFS($B$12:$B$31,U$37,$C$12:$C$31,"C",$E$12:$E$31,"*")</f>
        <v>0</v>
      </c>
      <c r="V40" s="64"/>
      <c r="W40" s="65"/>
      <c r="X40" s="63">
        <f>COUNTIFS($B$12:$B$31,U$37,$C$12:$C$31,"D",$E$12:$E$31,"*")</f>
        <v>0</v>
      </c>
      <c r="Y40" s="64"/>
      <c r="Z40" s="65"/>
      <c r="AA40" s="63">
        <f>COUNTIFS($B$12:$B$31,AA$37,$C$12:$C$31,"C",$E$12:$E$31,"*")</f>
        <v>0</v>
      </c>
      <c r="AB40" s="64"/>
      <c r="AC40" s="65"/>
      <c r="AD40" s="63">
        <f>COUNTIFS($B$12:$B$31,AA$37,$C$12:$C$31,"D",$E$12:$E$31,"*")</f>
        <v>0</v>
      </c>
      <c r="AE40" s="64"/>
      <c r="AF40" s="65"/>
      <c r="AG40" s="63">
        <f>COUNTIFS($B$12:$B$31,AG$37,$C$12:$C$31,"C",$E$12:$E$31,"*")</f>
        <v>0</v>
      </c>
      <c r="AH40" s="64"/>
      <c r="AI40" s="65"/>
      <c r="AJ40" s="63">
        <f>COUNTIFS($B$12:$B$31,AG$37,$C$12:$C$31,"D",$E$12:$E$31,"*")</f>
        <v>0</v>
      </c>
      <c r="AK40" s="65"/>
      <c r="AL40" s="35">
        <f>COUNTIFS($B$12:$B$31,AL$37,$C$12:$C$31,"C",$E$12:$E$31,"*")</f>
        <v>0</v>
      </c>
      <c r="AM40" s="35">
        <f>COUNTIFS($B$12:$B$31,AL$37,$C$12:$C$31,"D",$E$12:$E$31,"*")</f>
        <v>0</v>
      </c>
      <c r="AN40" s="5"/>
    </row>
    <row r="41" spans="1:40" ht="25" customHeight="1">
      <c r="A41" s="5"/>
      <c r="B41" s="37" t="s">
        <v>40</v>
      </c>
      <c r="C41" s="59" t="str">
        <f>IF($AK$3="４週",SUMIFS($AK$12:$AK$31,$B$12:$B$31,C37)/4/$AH$6,IF($AK$3="歴月",SUMIFS($AK$12:$AK$31,$B$12:$B$31,C37)/$AL$6,"記載する期間を選択してください"))</f>
        <v>記載する期間を選択してください</v>
      </c>
      <c r="D41" s="61"/>
      <c r="E41" s="59" t="str">
        <f>IF($AK$3="４週",SUMIFS($AK$12:$AK$31,$B$12:$B$31,E37)/4/$AH$6,IF($AK$3="歴月",SUMIFS($AK$12:$AK$31,$B$12:$B$31,E37)/$AL$6,"記載する期間を選択してください"))</f>
        <v>記載する期間を選択してください</v>
      </c>
      <c r="F41" s="60"/>
      <c r="G41" s="60"/>
      <c r="H41" s="61"/>
      <c r="I41" s="59" t="str">
        <f>IF($AK$3="４週",SUMIFS($AK$12:$AK$31,$B$12:$B$31,I37)/4/$AH$6,IF($AK$3="歴月",SUMIFS($AK$12:$AK$31,$B$12:$B$31,I37)/$AL$6,"記載する期間を選択してください"))</f>
        <v>記載する期間を選択してください</v>
      </c>
      <c r="J41" s="60"/>
      <c r="K41" s="60"/>
      <c r="L41" s="60"/>
      <c r="M41" s="60"/>
      <c r="N41" s="61"/>
      <c r="O41" s="59" t="str">
        <f>IF($AK$3="４週",SUMIFS($AK$12:$AK$31,$B$12:$B$31,O37)/4/$AH$6,IF($AK$3="歴月",SUMIFS($AK$12:$AK$31,$B$12:$B$31,O37)/$AL$6,"記載する期間を選択してください"))</f>
        <v>記載する期間を選択してください</v>
      </c>
      <c r="P41" s="60"/>
      <c r="Q41" s="60"/>
      <c r="R41" s="60"/>
      <c r="S41" s="60"/>
      <c r="T41" s="61"/>
      <c r="U41" s="59" t="str">
        <f>IF($AK$3="４週",SUMIFS($AK$12:$AK$31,$B$12:$B$31,U37)/4/$AH$6,IF($AK$3="歴月",SUMIFS($AK$12:$AK$31,$B$12:$B$31,U37)/$AL$6,"記載する期間を選択してください"))</f>
        <v>記載する期間を選択してください</v>
      </c>
      <c r="V41" s="60"/>
      <c r="W41" s="60"/>
      <c r="X41" s="60"/>
      <c r="Y41" s="60"/>
      <c r="Z41" s="61"/>
      <c r="AA41" s="59" t="str">
        <f>IF($AK$3="４週",SUMIFS($AK$12:$AK$31,$B$12:$B$31,AA37)/4/$AH$6,IF($AK$3="歴月",SUMIFS($AK$12:$AK$31,$B$12:$B$31,AA37)/$AL$6,"記載する期間を選択してください"))</f>
        <v>記載する期間を選択してください</v>
      </c>
      <c r="AB41" s="60"/>
      <c r="AC41" s="60"/>
      <c r="AD41" s="60"/>
      <c r="AE41" s="60"/>
      <c r="AF41" s="61"/>
      <c r="AG41" s="59" t="str">
        <f>IF($AK$3="４週",SUMIFS($AK$12:$AK$31,$B$12:$B$31,AG37)/4/$AH$6,IF($AK$3="歴月",SUMIFS($AK$12:$AK$31,$B$12:$B$31,AG37)/$AL$6,"記載する期間を選択してください"))</f>
        <v>記載する期間を選択してください</v>
      </c>
      <c r="AH41" s="60"/>
      <c r="AI41" s="60"/>
      <c r="AJ41" s="60"/>
      <c r="AK41" s="61"/>
      <c r="AL41" s="59" t="str">
        <f>IF($AK$3="４週",SUMIFS($AK$12:$AK$31,$B$12:$B$31,AL37)/4/$AH$6,IF($AK$3="歴月",SUMIFS($AK$12:$AK$31,$B$12:$B$31,AL37)/$AL$6,"記載する期間を選択してください"))</f>
        <v>記載する期間を選択してください</v>
      </c>
      <c r="AM41" s="61"/>
      <c r="AN41" s="5"/>
    </row>
    <row r="42" spans="1:40" ht="5.15" customHeight="1">
      <c r="A42" s="5"/>
      <c r="B42" s="8"/>
      <c r="C42" s="38">
        <v>2</v>
      </c>
      <c r="D42" s="38"/>
      <c r="E42" s="38">
        <v>3</v>
      </c>
      <c r="F42" s="38"/>
      <c r="G42" s="38"/>
      <c r="H42" s="38"/>
      <c r="I42" s="38">
        <v>4</v>
      </c>
      <c r="J42" s="38"/>
      <c r="K42" s="38"/>
      <c r="L42" s="38"/>
      <c r="M42" s="38"/>
      <c r="N42" s="38"/>
      <c r="O42" s="38">
        <v>5</v>
      </c>
      <c r="P42" s="38"/>
      <c r="Q42" s="38"/>
      <c r="R42" s="38"/>
      <c r="S42" s="38"/>
      <c r="T42" s="38"/>
      <c r="U42" s="38">
        <v>6</v>
      </c>
      <c r="V42" s="38"/>
      <c r="W42" s="38"/>
      <c r="X42" s="38"/>
      <c r="Y42" s="38"/>
      <c r="Z42" s="38"/>
      <c r="AA42" s="38">
        <v>7</v>
      </c>
      <c r="AB42" s="38"/>
      <c r="AC42" s="38"/>
      <c r="AD42" s="38"/>
      <c r="AE42" s="38"/>
      <c r="AF42" s="38"/>
      <c r="AG42" s="38">
        <v>8</v>
      </c>
      <c r="AH42" s="38"/>
      <c r="AI42" s="38"/>
      <c r="AJ42" s="38"/>
      <c r="AK42" s="38"/>
      <c r="AL42" s="38">
        <v>9</v>
      </c>
      <c r="AM42" s="39"/>
      <c r="AN42" s="5"/>
    </row>
    <row r="43" spans="1:40" ht="15" customHeight="1">
      <c r="A43" s="30" t="s">
        <v>41</v>
      </c>
      <c r="B43" s="40"/>
      <c r="C43" s="41"/>
      <c r="D43" s="41"/>
      <c r="E43" s="41"/>
      <c r="F43" s="42"/>
      <c r="G43" s="41"/>
      <c r="H43" s="38"/>
      <c r="I43" s="38"/>
      <c r="J43" s="38"/>
      <c r="K43" s="38"/>
      <c r="L43" s="38"/>
      <c r="M43" s="38"/>
      <c r="N43" s="38"/>
      <c r="O43" s="38"/>
      <c r="P43" s="38"/>
      <c r="Q43" s="38"/>
      <c r="R43" s="38">
        <v>6</v>
      </c>
      <c r="S43" s="38"/>
      <c r="T43" s="38"/>
      <c r="U43" s="38"/>
      <c r="V43" s="38"/>
      <c r="W43" s="38"/>
      <c r="X43" s="38">
        <v>7</v>
      </c>
      <c r="Y43" s="38"/>
      <c r="Z43" s="38"/>
      <c r="AA43" s="38"/>
      <c r="AB43" s="38"/>
      <c r="AC43" s="38"/>
      <c r="AD43" s="38">
        <v>8</v>
      </c>
      <c r="AE43" s="38"/>
      <c r="AF43" s="38"/>
      <c r="AG43" s="43"/>
      <c r="AH43" s="43"/>
      <c r="AI43" s="43"/>
      <c r="AJ43" s="43">
        <v>9</v>
      </c>
      <c r="AK43" s="44"/>
      <c r="AL43" s="44"/>
      <c r="AM43" s="5"/>
    </row>
    <row r="44" spans="1:40" s="30" customFormat="1" ht="15" customHeight="1">
      <c r="A44" s="30" t="s">
        <v>42</v>
      </c>
      <c r="B44" s="31"/>
      <c r="C44" s="31"/>
      <c r="D44" s="31"/>
      <c r="E44" s="31"/>
      <c r="F44" s="31"/>
      <c r="G44" s="31"/>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30" customFormat="1" ht="15" customHeight="1">
      <c r="A45" s="30" t="s">
        <v>43</v>
      </c>
      <c r="B45" s="31"/>
      <c r="C45" s="31"/>
      <c r="D45" s="31"/>
      <c r="E45" s="31"/>
      <c r="F45" s="31"/>
      <c r="G45" s="31"/>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30" customFormat="1" ht="15" customHeight="1">
      <c r="A46" s="31" t="s">
        <v>44</v>
      </c>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0" t="s">
        <v>45</v>
      </c>
      <c r="B47" s="31"/>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30" customFormat="1" ht="15" customHeight="1">
      <c r="A48" s="30" t="s">
        <v>46</v>
      </c>
      <c r="B48" s="31"/>
      <c r="C48" s="31"/>
      <c r="D48" s="31"/>
      <c r="E48" s="31"/>
      <c r="F48" s="31"/>
      <c r="G48" s="31"/>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7" ht="15" customHeight="1">
      <c r="A49" s="30" t="s">
        <v>47</v>
      </c>
      <c r="B49" s="45"/>
      <c r="C49" s="30"/>
      <c r="D49" s="30"/>
      <c r="E49" s="30"/>
      <c r="F49" s="30"/>
      <c r="G49" s="30"/>
    </row>
    <row r="50" spans="1:7" ht="15" customHeight="1">
      <c r="A50" s="30" t="s">
        <v>48</v>
      </c>
      <c r="B50" s="45"/>
      <c r="C50" s="30"/>
      <c r="D50" s="30"/>
      <c r="E50" s="30"/>
      <c r="F50" s="30"/>
      <c r="G50" s="30"/>
    </row>
    <row r="51" spans="1:7" ht="15" customHeight="1">
      <c r="A51" s="30"/>
      <c r="B51" s="36" t="s">
        <v>49</v>
      </c>
      <c r="C51" s="62" t="s">
        <v>50</v>
      </c>
      <c r="D51" s="62"/>
      <c r="E51" s="62"/>
      <c r="F51" s="30"/>
      <c r="G51" s="30"/>
    </row>
    <row r="52" spans="1:7" ht="15" customHeight="1">
      <c r="A52" s="30"/>
      <c r="B52" s="46" t="s">
        <v>27</v>
      </c>
      <c r="C52" s="58" t="s">
        <v>51</v>
      </c>
      <c r="D52" s="58"/>
      <c r="E52" s="58"/>
      <c r="F52" s="30"/>
      <c r="G52" s="30"/>
    </row>
    <row r="53" spans="1:7" ht="15" customHeight="1">
      <c r="A53" s="30"/>
      <c r="B53" s="46" t="s">
        <v>28</v>
      </c>
      <c r="C53" s="58" t="s">
        <v>52</v>
      </c>
      <c r="D53" s="58"/>
      <c r="E53" s="58"/>
      <c r="F53" s="30"/>
      <c r="G53" s="30"/>
    </row>
    <row r="54" spans="1:7" ht="15" customHeight="1">
      <c r="A54" s="30"/>
      <c r="B54" s="46" t="s">
        <v>29</v>
      </c>
      <c r="C54" s="58" t="s">
        <v>53</v>
      </c>
      <c r="D54" s="58"/>
      <c r="E54" s="58"/>
      <c r="F54" s="30"/>
      <c r="G54" s="30"/>
    </row>
    <row r="55" spans="1:7" ht="15" customHeight="1">
      <c r="A55" s="30"/>
      <c r="B55" s="46" t="s">
        <v>30</v>
      </c>
      <c r="C55" s="58" t="s">
        <v>54</v>
      </c>
      <c r="D55" s="58"/>
      <c r="E55" s="58"/>
      <c r="F55" s="30"/>
      <c r="G55" s="30"/>
    </row>
    <row r="56" spans="1:7" ht="15" customHeight="1">
      <c r="A56" s="30"/>
      <c r="B56" s="30" t="s">
        <v>55</v>
      </c>
      <c r="C56" s="30"/>
      <c r="D56" s="30"/>
      <c r="E56" s="30"/>
      <c r="F56" s="30"/>
      <c r="G56" s="30"/>
    </row>
    <row r="57" spans="1:7" ht="15" customHeight="1">
      <c r="A57" s="30"/>
      <c r="B57" s="30" t="s">
        <v>56</v>
      </c>
      <c r="C57" s="30"/>
      <c r="D57" s="30"/>
      <c r="E57" s="30"/>
      <c r="F57" s="30"/>
      <c r="G57" s="30"/>
    </row>
    <row r="58" spans="1:7" ht="15" customHeight="1">
      <c r="A58" s="30"/>
      <c r="B58" s="30" t="s">
        <v>57</v>
      </c>
      <c r="C58" s="30"/>
      <c r="D58" s="30"/>
      <c r="E58" s="30"/>
      <c r="F58" s="30"/>
      <c r="G58" s="30"/>
    </row>
    <row r="59" spans="1:7" ht="15" customHeight="1">
      <c r="A59" s="30" t="s">
        <v>58</v>
      </c>
      <c r="B59" s="45"/>
      <c r="C59" s="30"/>
      <c r="D59" s="30"/>
      <c r="E59" s="30"/>
      <c r="F59" s="30"/>
      <c r="G59" s="30"/>
    </row>
    <row r="60" spans="1:7" ht="15" customHeight="1">
      <c r="A60" s="30" t="s">
        <v>59</v>
      </c>
      <c r="B60" s="45"/>
      <c r="C60" s="30"/>
      <c r="D60" s="30"/>
      <c r="E60" s="30"/>
      <c r="F60" s="30"/>
      <c r="G60" s="30"/>
    </row>
    <row r="61" spans="1:7" ht="15" customHeight="1">
      <c r="A61" s="30" t="s">
        <v>60</v>
      </c>
      <c r="B61" s="45"/>
      <c r="C61" s="30"/>
      <c r="D61" s="30"/>
      <c r="E61" s="30"/>
      <c r="F61" s="30"/>
      <c r="G61" s="30"/>
    </row>
    <row r="62" spans="1:7" ht="15" customHeight="1">
      <c r="A62" s="30" t="s">
        <v>61</v>
      </c>
      <c r="B62" s="45"/>
      <c r="C62" s="30"/>
      <c r="D62" s="30"/>
      <c r="E62" s="30"/>
      <c r="F62" s="30"/>
      <c r="G62" s="30"/>
    </row>
    <row r="63" spans="1:7" ht="15" customHeight="1">
      <c r="A63" s="30" t="s">
        <v>62</v>
      </c>
      <c r="B63" s="45"/>
      <c r="C63" s="30"/>
      <c r="D63" s="30"/>
      <c r="E63" s="30"/>
      <c r="F63" s="30"/>
      <c r="G63" s="30"/>
    </row>
    <row r="64" spans="1:7" ht="15" customHeight="1">
      <c r="A64" s="30" t="s">
        <v>63</v>
      </c>
      <c r="B64" s="45"/>
      <c r="C64" s="30"/>
      <c r="D64" s="30"/>
      <c r="E64" s="30"/>
      <c r="F64" s="30"/>
      <c r="G64" s="30"/>
    </row>
    <row r="65" spans="1:7" ht="15" customHeight="1">
      <c r="A65" s="30" t="s">
        <v>64</v>
      </c>
      <c r="B65" s="45"/>
      <c r="C65" s="30"/>
      <c r="D65" s="30"/>
      <c r="E65" s="30"/>
      <c r="F65" s="30"/>
      <c r="G65" s="30"/>
    </row>
    <row r="66" spans="1:7" ht="15" customHeight="1">
      <c r="A66" s="30" t="s">
        <v>65</v>
      </c>
      <c r="B66" s="45"/>
      <c r="C66" s="30"/>
      <c r="D66" s="30"/>
      <c r="E66" s="30"/>
      <c r="F66" s="30"/>
      <c r="G66" s="30"/>
    </row>
    <row r="67" spans="1:7" ht="15" customHeight="1">
      <c r="A67" s="30" t="s">
        <v>66</v>
      </c>
      <c r="B67" s="45"/>
      <c r="C67" s="30"/>
      <c r="D67" s="30"/>
      <c r="E67" s="30"/>
      <c r="F67" s="30"/>
      <c r="G67" s="30"/>
    </row>
    <row r="68" spans="1:7" ht="15" customHeight="1">
      <c r="A68" s="30" t="s">
        <v>67</v>
      </c>
      <c r="B68" s="45"/>
      <c r="C68" s="30"/>
      <c r="D68" s="30"/>
      <c r="E68" s="30"/>
      <c r="F68" s="30"/>
      <c r="G68" s="30"/>
    </row>
    <row r="69" spans="1:7" ht="15" customHeight="1">
      <c r="A69" s="30" t="s">
        <v>68</v>
      </c>
      <c r="B69" s="45"/>
      <c r="C69" s="30"/>
      <c r="D69" s="30"/>
      <c r="E69" s="30"/>
      <c r="F69" s="30"/>
      <c r="G69" s="30"/>
    </row>
    <row r="70" spans="1:7" ht="15" customHeight="1">
      <c r="A70" s="30" t="s">
        <v>69</v>
      </c>
      <c r="B70" s="45"/>
      <c r="C70" s="30"/>
      <c r="D70" s="30"/>
      <c r="E70" s="30"/>
      <c r="F70" s="30"/>
      <c r="G70" s="30"/>
    </row>
    <row r="71" spans="1:7" ht="15" customHeight="1">
      <c r="A71" s="30" t="s">
        <v>70</v>
      </c>
      <c r="B71" s="45"/>
      <c r="C71" s="30"/>
      <c r="D71" s="30"/>
      <c r="E71" s="30"/>
      <c r="F71" s="30"/>
      <c r="G71" s="30"/>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7:D37"/>
    <mergeCell ref="E37:H37"/>
    <mergeCell ref="I37:N37"/>
    <mergeCell ref="O37:T37"/>
    <mergeCell ref="U37:Z37"/>
    <mergeCell ref="AA37:AF37"/>
    <mergeCell ref="AG37:AK37"/>
    <mergeCell ref="AL37:AM37"/>
    <mergeCell ref="F40:H40"/>
    <mergeCell ref="I40:K40"/>
    <mergeCell ref="L40:N40"/>
    <mergeCell ref="O40:Q40"/>
    <mergeCell ref="R40:T40"/>
    <mergeCell ref="U40:W40"/>
    <mergeCell ref="X40:Z40"/>
    <mergeCell ref="AM30:AN30"/>
    <mergeCell ref="AM31:AN31"/>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U38:W38"/>
    <mergeCell ref="X38:Z38"/>
    <mergeCell ref="AA40:AC40"/>
    <mergeCell ref="AD40:AF40"/>
    <mergeCell ref="AG40:AI40"/>
    <mergeCell ref="AJ40:AK40"/>
    <mergeCell ref="X39:Z39"/>
    <mergeCell ref="AA39:AC39"/>
    <mergeCell ref="AD39:AF39"/>
    <mergeCell ref="AG39:AI39"/>
    <mergeCell ref="AJ39:AK39"/>
    <mergeCell ref="C55:E55"/>
    <mergeCell ref="AG41:AK41"/>
    <mergeCell ref="AL41:AM41"/>
    <mergeCell ref="C51:E51"/>
    <mergeCell ref="C52:E52"/>
    <mergeCell ref="C53:E53"/>
    <mergeCell ref="C54:E54"/>
    <mergeCell ref="C41:D41"/>
    <mergeCell ref="E41:H41"/>
    <mergeCell ref="I41:N41"/>
    <mergeCell ref="O41:T41"/>
    <mergeCell ref="U41:Z41"/>
    <mergeCell ref="AA41:AF41"/>
  </mergeCells>
  <phoneticPr fontId="3"/>
  <dataValidations disablePrompts="1" count="4">
    <dataValidation type="list" allowBlank="1" showInputMessage="1" showErrorMessage="1" sqref="B12:B31" xr:uid="{7C31F78A-C0F3-427C-8DCE-5F65790E4BBE}">
      <formula1>INDIRECT($AK$1)</formula1>
    </dataValidation>
    <dataValidation type="list" allowBlank="1" showInputMessage="1" showErrorMessage="1" sqref="AK3:AN3" xr:uid="{F5BCF5E0-D772-4693-8949-E1E94B8A583F}">
      <formula1>"４週,歴月"</formula1>
    </dataValidation>
    <dataValidation type="list" allowBlank="1" showInputMessage="1" showErrorMessage="1" sqref="AK4:AN4" xr:uid="{B110A26C-1FAD-4AE9-85FF-AC979A97C891}">
      <formula1>"予定,実績"</formula1>
    </dataValidation>
    <dataValidation type="list" allowBlank="1" showInputMessage="1" showErrorMessage="1" sqref="C12:C31" xr:uid="{900A6612-29AE-455D-AEF4-CD59A2A01CC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ゴシック,標準"&amp;10（参考様式５）</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2116A-FAE0-4536-8BF3-485576A1761E}">
  <sheetPr>
    <tabColor rgb="FFFFC000"/>
  </sheetPr>
  <dimension ref="A1:AN72"/>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4.332031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41" width="8.25" style="8" customWidth="1"/>
    <col min="42"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72</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T5" s="10"/>
      <c r="U5" s="10"/>
      <c r="V5" s="10"/>
      <c r="W5" s="10"/>
      <c r="Y5" s="11"/>
      <c r="Z5" s="11"/>
      <c r="AA5" s="11"/>
      <c r="AB5" s="5"/>
      <c r="AC5" s="11"/>
      <c r="AD5" s="11"/>
      <c r="AE5" s="11"/>
      <c r="AF5" s="13"/>
      <c r="AG5" s="13"/>
      <c r="AH5" s="13"/>
      <c r="AI5" s="14" t="s">
        <v>8</v>
      </c>
      <c r="AJ5" s="7"/>
      <c r="AK5" s="84"/>
      <c r="AL5" s="84"/>
      <c r="AM5" s="84"/>
      <c r="AN5" s="84"/>
    </row>
    <row r="6" spans="1:40" ht="18" customHeight="1">
      <c r="A6" s="10"/>
      <c r="B6" s="10"/>
      <c r="C6" s="10"/>
      <c r="D6" s="10"/>
      <c r="E6" s="10"/>
      <c r="F6" s="10"/>
      <c r="G6" s="10"/>
      <c r="H6" s="10"/>
      <c r="I6" s="10"/>
      <c r="J6" s="10"/>
      <c r="K6" s="10"/>
      <c r="L6" s="10"/>
      <c r="M6" s="10"/>
      <c r="N6" s="10"/>
      <c r="O6" s="10"/>
      <c r="P6" s="10"/>
      <c r="Q6" s="10"/>
      <c r="R6" s="10"/>
      <c r="S6" s="10"/>
      <c r="U6" s="10"/>
      <c r="V6" s="10"/>
      <c r="W6" s="10"/>
      <c r="Y6" s="11"/>
      <c r="Z6" s="11"/>
      <c r="AA6" s="11"/>
      <c r="AB6" s="5"/>
      <c r="AC6" s="11"/>
      <c r="AD6" s="11"/>
      <c r="AE6" s="11"/>
      <c r="AF6" s="11"/>
      <c r="AG6" s="12" t="s">
        <v>9</v>
      </c>
      <c r="AH6" s="85"/>
      <c r="AI6" s="85"/>
      <c r="AJ6" s="85"/>
      <c r="AK6" s="11" t="s">
        <v>10</v>
      </c>
      <c r="AL6" s="47"/>
      <c r="AM6" s="11" t="s">
        <v>11</v>
      </c>
      <c r="AN6" s="5"/>
    </row>
    <row r="7" spans="1:40" ht="10" customHeight="1">
      <c r="A7" s="5"/>
      <c r="B7" s="16"/>
      <c r="C7" s="16"/>
      <c r="D7" s="16"/>
      <c r="E7" s="16"/>
      <c r="F7" s="16"/>
      <c r="G7" s="16"/>
      <c r="H7" s="16"/>
      <c r="I7" s="16"/>
      <c r="J7" s="16"/>
      <c r="K7" s="16"/>
      <c r="L7" s="16"/>
      <c r="M7" s="16"/>
      <c r="N7" s="16"/>
      <c r="O7" s="16"/>
      <c r="P7" s="16"/>
      <c r="Q7" s="16"/>
      <c r="R7" s="16"/>
      <c r="S7" s="16"/>
      <c r="T7" s="16"/>
      <c r="U7" s="16"/>
      <c r="V7" s="16"/>
      <c r="W7" s="16"/>
      <c r="X7" s="9"/>
      <c r="Y7" s="9"/>
      <c r="Z7" s="9"/>
      <c r="AA7" s="9"/>
      <c r="AB7" s="9"/>
      <c r="AC7" s="9"/>
      <c r="AD7" s="9"/>
      <c r="AE7" s="9"/>
      <c r="AF7" s="9"/>
      <c r="AG7" s="9"/>
      <c r="AH7" s="9"/>
      <c r="AI7" s="9"/>
      <c r="AJ7" s="9"/>
      <c r="AK7" s="9"/>
      <c r="AL7" s="9"/>
      <c r="AM7" s="5"/>
      <c r="AN7" s="5"/>
    </row>
    <row r="8" spans="1:40" ht="15" customHeight="1">
      <c r="A8" s="70" t="s">
        <v>12</v>
      </c>
      <c r="B8" s="62" t="s">
        <v>13</v>
      </c>
      <c r="C8" s="76" t="s">
        <v>14</v>
      </c>
      <c r="D8" s="62" t="s">
        <v>15</v>
      </c>
      <c r="E8" s="68" t="s">
        <v>16</v>
      </c>
      <c r="F8" s="79" t="s">
        <v>17</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3" t="s">
        <v>18</v>
      </c>
      <c r="AL8" s="74" t="s">
        <v>19</v>
      </c>
      <c r="AM8" s="75" t="s">
        <v>20</v>
      </c>
      <c r="AN8" s="75"/>
    </row>
    <row r="9" spans="1:40" ht="15" customHeight="1">
      <c r="A9" s="70"/>
      <c r="B9" s="62"/>
      <c r="C9" s="77"/>
      <c r="D9" s="62"/>
      <c r="E9" s="68"/>
      <c r="F9" s="62" t="s">
        <v>21</v>
      </c>
      <c r="G9" s="62"/>
      <c r="H9" s="62"/>
      <c r="I9" s="62"/>
      <c r="J9" s="62"/>
      <c r="K9" s="62"/>
      <c r="L9" s="62"/>
      <c r="M9" s="62" t="s">
        <v>22</v>
      </c>
      <c r="N9" s="62"/>
      <c r="O9" s="62"/>
      <c r="P9" s="62"/>
      <c r="Q9" s="62"/>
      <c r="R9" s="62"/>
      <c r="S9" s="62"/>
      <c r="T9" s="62" t="s">
        <v>23</v>
      </c>
      <c r="U9" s="62"/>
      <c r="V9" s="62"/>
      <c r="W9" s="62"/>
      <c r="X9" s="62"/>
      <c r="Y9" s="62"/>
      <c r="Z9" s="62"/>
      <c r="AA9" s="62" t="s">
        <v>24</v>
      </c>
      <c r="AB9" s="62"/>
      <c r="AC9" s="62"/>
      <c r="AD9" s="62"/>
      <c r="AE9" s="62"/>
      <c r="AF9" s="62"/>
      <c r="AG9" s="62"/>
      <c r="AH9" s="62" t="s">
        <v>25</v>
      </c>
      <c r="AI9" s="62"/>
      <c r="AJ9" s="62"/>
      <c r="AK9" s="73"/>
      <c r="AL9" s="74"/>
      <c r="AM9" s="75"/>
      <c r="AN9" s="75"/>
    </row>
    <row r="10" spans="1:40" ht="15" customHeight="1">
      <c r="A10" s="70"/>
      <c r="B10" s="62"/>
      <c r="C10" s="77"/>
      <c r="D10" s="62"/>
      <c r="E10" s="68"/>
      <c r="F10" s="17">
        <f>DATE($M$2,$S$2,1)</f>
        <v>45627</v>
      </c>
      <c r="G10" s="17">
        <f>DATE($M$2,$S$2,2)</f>
        <v>45628</v>
      </c>
      <c r="H10" s="17">
        <f>DATE($M$2,$S$2,3)</f>
        <v>45629</v>
      </c>
      <c r="I10" s="17">
        <f>DATE($M$2,$S$2,4)</f>
        <v>45630</v>
      </c>
      <c r="J10" s="17">
        <f>DATE($M$2,$S$2,5)</f>
        <v>45631</v>
      </c>
      <c r="K10" s="17">
        <f>DATE($M$2,$S$2,6)</f>
        <v>45632</v>
      </c>
      <c r="L10" s="17">
        <f>DATE($M$2,$S$2,7)</f>
        <v>45633</v>
      </c>
      <c r="M10" s="17">
        <f>DATE($M$2,$S$2,8)</f>
        <v>45634</v>
      </c>
      <c r="N10" s="17">
        <f>DATE($M$2,$S$2,9)</f>
        <v>45635</v>
      </c>
      <c r="O10" s="17">
        <f>DATE($M$2,$S$2,10)</f>
        <v>45636</v>
      </c>
      <c r="P10" s="17">
        <f>DATE($M$2,$S$2,11)</f>
        <v>45637</v>
      </c>
      <c r="Q10" s="17">
        <f>DATE($M$2,$S$2,12)</f>
        <v>45638</v>
      </c>
      <c r="R10" s="17">
        <f>DATE($M$2,$S$2,13)</f>
        <v>45639</v>
      </c>
      <c r="S10" s="17">
        <f>DATE($M$2,$S$2,14)</f>
        <v>45640</v>
      </c>
      <c r="T10" s="17">
        <f>DATE($M$2,$S$2,15)</f>
        <v>45641</v>
      </c>
      <c r="U10" s="17">
        <f>DATE($M$2,$S$2,16)</f>
        <v>45642</v>
      </c>
      <c r="V10" s="17">
        <f>DATE($M$2,$S$2,17)</f>
        <v>45643</v>
      </c>
      <c r="W10" s="17">
        <f>DATE($M$2,$S$2,18)</f>
        <v>45644</v>
      </c>
      <c r="X10" s="17">
        <f>DATE($M$2,$S$2,19)</f>
        <v>45645</v>
      </c>
      <c r="Y10" s="17">
        <f>DATE($M$2,$S$2,20)</f>
        <v>45646</v>
      </c>
      <c r="Z10" s="17">
        <f>DATE($M$2,$S$2,21)</f>
        <v>45647</v>
      </c>
      <c r="AA10" s="17">
        <f>DATE($M$2,$S$2,22)</f>
        <v>45648</v>
      </c>
      <c r="AB10" s="17">
        <f>DATE($M$2,$S$2,23)</f>
        <v>45649</v>
      </c>
      <c r="AC10" s="17">
        <f>DATE($M$2,$S$2,24)</f>
        <v>45650</v>
      </c>
      <c r="AD10" s="17">
        <f>DATE($M$2,$S$2,25)</f>
        <v>45651</v>
      </c>
      <c r="AE10" s="17">
        <f>DATE($M$2,$S$2,26)</f>
        <v>45652</v>
      </c>
      <c r="AF10" s="17">
        <f>DATE($M$2,$S$2,27)</f>
        <v>45653</v>
      </c>
      <c r="AG10" s="17">
        <f>DATE($M$2,$S$2,28)</f>
        <v>45654</v>
      </c>
      <c r="AH10" s="17">
        <f>IF(DAY(EOMONTH(F10,0))&lt;29,"",DATE($M$2,$S$2,29))</f>
        <v>45655</v>
      </c>
      <c r="AI10" s="17">
        <f>IF(DAY(EOMONTH(F10,0))&lt;30,"",DATE($M$2,$S$2,30))</f>
        <v>45656</v>
      </c>
      <c r="AJ10" s="17">
        <f>IF(DAY(EOMONTH(F10,0))&lt;31,"",DATE($M$2,$S$2,31))</f>
        <v>45657</v>
      </c>
      <c r="AK10" s="73"/>
      <c r="AL10" s="74"/>
      <c r="AM10" s="75"/>
      <c r="AN10" s="75"/>
    </row>
    <row r="11" spans="1:40" ht="15" customHeight="1">
      <c r="A11" s="70"/>
      <c r="B11" s="62"/>
      <c r="C11" s="78"/>
      <c r="D11" s="62"/>
      <c r="E11" s="68"/>
      <c r="F11" s="18">
        <f>DATE($M$2,$S$2,1)</f>
        <v>45627</v>
      </c>
      <c r="G11" s="18">
        <f>DATE($M$2,$S$2,2)</f>
        <v>45628</v>
      </c>
      <c r="H11" s="18">
        <f>DATE($M$2,$S$2,3)</f>
        <v>45629</v>
      </c>
      <c r="I11" s="18">
        <f>DATE($M$2,$S$2,4)</f>
        <v>45630</v>
      </c>
      <c r="J11" s="18">
        <f>DATE($M$2,$S$2,5)</f>
        <v>45631</v>
      </c>
      <c r="K11" s="18">
        <f>DATE($M$2,$S$2,6)</f>
        <v>45632</v>
      </c>
      <c r="L11" s="18">
        <f>DATE($M$2,$S$2,7)</f>
        <v>45633</v>
      </c>
      <c r="M11" s="18">
        <f>DATE($M$2,$S$2,8)</f>
        <v>45634</v>
      </c>
      <c r="N11" s="18">
        <f>DATE($M$2,$S$2,9)</f>
        <v>45635</v>
      </c>
      <c r="O11" s="18">
        <f>DATE($M$2,$S$2,10)</f>
        <v>45636</v>
      </c>
      <c r="P11" s="18">
        <f>DATE($M$2,$S$2,11)</f>
        <v>45637</v>
      </c>
      <c r="Q11" s="18">
        <f>DATE($M$2,$S$2,12)</f>
        <v>45638</v>
      </c>
      <c r="R11" s="18">
        <f>DATE($M$2,$S$2,13)</f>
        <v>45639</v>
      </c>
      <c r="S11" s="18">
        <f>DATE($M$2,$S$2,14)</f>
        <v>45640</v>
      </c>
      <c r="T11" s="18">
        <f>DATE($M$2,$S$2,15)</f>
        <v>45641</v>
      </c>
      <c r="U11" s="18">
        <f>DATE($M$2,$S$2,16)</f>
        <v>45642</v>
      </c>
      <c r="V11" s="18">
        <f>DATE($M$2,$S$2,17)</f>
        <v>45643</v>
      </c>
      <c r="W11" s="18">
        <f>DATE($M$2,$S$2,18)</f>
        <v>45644</v>
      </c>
      <c r="X11" s="18">
        <f>DATE($M$2,$S$2,19)</f>
        <v>45645</v>
      </c>
      <c r="Y11" s="18">
        <f>DATE($M$2,$S$2,20)</f>
        <v>45646</v>
      </c>
      <c r="Z11" s="18">
        <f>DATE($M$2,$S$2,21)</f>
        <v>45647</v>
      </c>
      <c r="AA11" s="18">
        <f>DATE($M$2,$S$2,22)</f>
        <v>45648</v>
      </c>
      <c r="AB11" s="18">
        <f>DATE($M$2,$S$2,23)</f>
        <v>45649</v>
      </c>
      <c r="AC11" s="18">
        <f>DATE($M$2,$S$2,24)</f>
        <v>45650</v>
      </c>
      <c r="AD11" s="18">
        <f>DATE($M$2,$S$2,25)</f>
        <v>45651</v>
      </c>
      <c r="AE11" s="18">
        <f>DATE($M$2,$S$2,26)</f>
        <v>45652</v>
      </c>
      <c r="AF11" s="18">
        <f>DATE($M$2,$S$2,27)</f>
        <v>45653</v>
      </c>
      <c r="AG11" s="18">
        <f>DATE($M$2,$S$2,28)</f>
        <v>45654</v>
      </c>
      <c r="AH11" s="18">
        <f>IF(DAY(EOMONTH(F11,0))&lt;29,"",DATE($M$2,$S$2,29))</f>
        <v>45655</v>
      </c>
      <c r="AI11" s="18">
        <f>IF(DAY(EOMONTH(F11,0))&lt;30,"",DATE($M$2,$S$2,30))</f>
        <v>45656</v>
      </c>
      <c r="AJ11" s="18">
        <f>IF(DAY(EOMONTH(F11,0))&lt;31,"",DATE($M$2,$S$2,31))</f>
        <v>45657</v>
      </c>
      <c r="AK11" s="73"/>
      <c r="AL11" s="74"/>
      <c r="AM11" s="75"/>
      <c r="AN11" s="75"/>
    </row>
    <row r="12" spans="1:40" ht="18" customHeight="1">
      <c r="A12" s="19">
        <v>1</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+SUM(F12:AJ12)</f>
        <v>0</v>
      </c>
      <c r="AL12" s="26">
        <f t="shared" ref="AL12:AL32" si="0">IF($AK$3="４週",AK12/4,AK12/(DAY(EOMONTH($F$10,0))/7))</f>
        <v>0</v>
      </c>
      <c r="AM12" s="66"/>
      <c r="AN12" s="66"/>
    </row>
    <row r="13" spans="1:40" ht="18" customHeight="1">
      <c r="A13" s="19">
        <v>2</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ref="AK13:AK32" si="1">+SUM(F13:AJ13)</f>
        <v>0</v>
      </c>
      <c r="AL13" s="26">
        <f t="shared" si="0"/>
        <v>0</v>
      </c>
      <c r="AM13" s="66"/>
      <c r="AN13" s="66"/>
    </row>
    <row r="14" spans="1:40" ht="18" customHeight="1">
      <c r="A14" s="19">
        <v>3</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1"/>
        <v>0</v>
      </c>
      <c r="AL14" s="26">
        <f t="shared" si="0"/>
        <v>0</v>
      </c>
      <c r="AM14" s="66"/>
      <c r="AN14" s="66"/>
    </row>
    <row r="15" spans="1:40" ht="18" customHeight="1">
      <c r="A15" s="19">
        <v>4</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1"/>
        <v>0</v>
      </c>
      <c r="AL15" s="26">
        <f t="shared" si="0"/>
        <v>0</v>
      </c>
      <c r="AM15" s="66"/>
      <c r="AN15" s="66"/>
    </row>
    <row r="16" spans="1:40" ht="18" customHeight="1">
      <c r="A16" s="19">
        <v>5</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1"/>
        <v>0</v>
      </c>
      <c r="AL16" s="26">
        <f t="shared" si="0"/>
        <v>0</v>
      </c>
      <c r="AM16" s="66"/>
      <c r="AN16" s="66"/>
    </row>
    <row r="17" spans="1:40" ht="18" customHeight="1">
      <c r="A17" s="19">
        <v>6</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1"/>
        <v>0</v>
      </c>
      <c r="AL17" s="26">
        <f t="shared" si="0"/>
        <v>0</v>
      </c>
      <c r="AM17" s="66"/>
      <c r="AN17" s="66"/>
    </row>
    <row r="18" spans="1:40" ht="18" customHeight="1">
      <c r="A18" s="19">
        <v>7</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1"/>
        <v>0</v>
      </c>
      <c r="AL18" s="26">
        <f t="shared" si="0"/>
        <v>0</v>
      </c>
      <c r="AM18" s="66"/>
      <c r="AN18" s="66"/>
    </row>
    <row r="19" spans="1:40" ht="18" customHeight="1">
      <c r="A19" s="19">
        <v>8</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1"/>
        <v>0</v>
      </c>
      <c r="AL19" s="26">
        <f t="shared" si="0"/>
        <v>0</v>
      </c>
      <c r="AM19" s="66"/>
      <c r="AN19" s="66"/>
    </row>
    <row r="20" spans="1:40" ht="18" customHeight="1">
      <c r="A20" s="19">
        <v>9</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1"/>
        <v>0</v>
      </c>
      <c r="AL20" s="26">
        <f t="shared" si="0"/>
        <v>0</v>
      </c>
      <c r="AM20" s="66"/>
      <c r="AN20" s="66"/>
    </row>
    <row r="21" spans="1:40" ht="18" customHeight="1">
      <c r="A21" s="19">
        <v>10</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1"/>
        <v>0</v>
      </c>
      <c r="AL21" s="26">
        <f t="shared" si="0"/>
        <v>0</v>
      </c>
      <c r="AM21" s="66"/>
      <c r="AN21" s="66"/>
    </row>
    <row r="22" spans="1:40" ht="18" customHeight="1">
      <c r="A22" s="19">
        <v>11</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1"/>
        <v>0</v>
      </c>
      <c r="AL22" s="26">
        <f t="shared" si="0"/>
        <v>0</v>
      </c>
      <c r="AM22" s="66"/>
      <c r="AN22" s="66"/>
    </row>
    <row r="23" spans="1:40" ht="18" customHeight="1">
      <c r="A23" s="19">
        <v>12</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1"/>
        <v>0</v>
      </c>
      <c r="AL23" s="26">
        <f t="shared" si="0"/>
        <v>0</v>
      </c>
      <c r="AM23" s="66"/>
      <c r="AN23" s="66"/>
    </row>
    <row r="24" spans="1:40" ht="18" customHeight="1">
      <c r="A24" s="19">
        <v>13</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1"/>
        <v>0</v>
      </c>
      <c r="AL24" s="26">
        <f t="shared" si="0"/>
        <v>0</v>
      </c>
      <c r="AM24" s="66"/>
      <c r="AN24" s="66"/>
    </row>
    <row r="25" spans="1:40" ht="18" customHeight="1">
      <c r="A25" s="19">
        <v>14</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1"/>
        <v>0</v>
      </c>
      <c r="AL25" s="26">
        <f t="shared" si="0"/>
        <v>0</v>
      </c>
      <c r="AM25" s="66"/>
      <c r="AN25" s="66"/>
    </row>
    <row r="26" spans="1:40" ht="18" customHeight="1">
      <c r="A26" s="19">
        <v>15</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1"/>
        <v>0</v>
      </c>
      <c r="AL26" s="26">
        <f t="shared" si="0"/>
        <v>0</v>
      </c>
      <c r="AM26" s="66"/>
      <c r="AN26" s="66"/>
    </row>
    <row r="27" spans="1:40" ht="18" customHeight="1">
      <c r="A27" s="19">
        <v>16</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1"/>
        <v>0</v>
      </c>
      <c r="AL27" s="26">
        <f t="shared" si="0"/>
        <v>0</v>
      </c>
      <c r="AM27" s="66"/>
      <c r="AN27" s="66"/>
    </row>
    <row r="28" spans="1:40" ht="18" customHeight="1">
      <c r="A28" s="19">
        <v>17</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1"/>
        <v>0</v>
      </c>
      <c r="AL28" s="26">
        <f t="shared" si="0"/>
        <v>0</v>
      </c>
      <c r="AM28" s="66"/>
      <c r="AN28" s="66"/>
    </row>
    <row r="29" spans="1:40" ht="18" customHeight="1">
      <c r="A29" s="19">
        <v>18</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1"/>
        <v>0</v>
      </c>
      <c r="AL29" s="26">
        <f t="shared" si="0"/>
        <v>0</v>
      </c>
      <c r="AM29" s="66"/>
      <c r="AN29" s="66"/>
    </row>
    <row r="30" spans="1:40" ht="18" customHeight="1">
      <c r="A30" s="19">
        <v>19</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1"/>
        <v>0</v>
      </c>
      <c r="AL30" s="26">
        <f t="shared" si="0"/>
        <v>0</v>
      </c>
      <c r="AM30" s="66"/>
      <c r="AN30" s="66"/>
    </row>
    <row r="31" spans="1:40" ht="18" customHeight="1">
      <c r="A31" s="19">
        <v>20</v>
      </c>
      <c r="B31" s="20"/>
      <c r="C31" s="21"/>
      <c r="D31" s="22"/>
      <c r="E31" s="23"/>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5">
        <f t="shared" si="1"/>
        <v>0</v>
      </c>
      <c r="AL31" s="26">
        <f t="shared" si="0"/>
        <v>0</v>
      </c>
      <c r="AM31" s="66"/>
      <c r="AN31" s="66"/>
    </row>
    <row r="32" spans="1:40" ht="18" customHeight="1">
      <c r="A32" s="68" t="s">
        <v>31</v>
      </c>
      <c r="B32" s="69"/>
      <c r="C32" s="69"/>
      <c r="D32" s="69"/>
      <c r="E32" s="69"/>
      <c r="F32" s="27">
        <f>+SUM(F12:F31)</f>
        <v>0</v>
      </c>
      <c r="G32" s="27">
        <f t="shared" ref="G32:AJ32" si="2">+SUM(G12:G31)</f>
        <v>0</v>
      </c>
      <c r="H32" s="27">
        <f t="shared" si="2"/>
        <v>0</v>
      </c>
      <c r="I32" s="27">
        <f t="shared" si="2"/>
        <v>0</v>
      </c>
      <c r="J32" s="27">
        <f t="shared" si="2"/>
        <v>0</v>
      </c>
      <c r="K32" s="27">
        <f t="shared" si="2"/>
        <v>0</v>
      </c>
      <c r="L32" s="27">
        <f t="shared" si="2"/>
        <v>0</v>
      </c>
      <c r="M32" s="27">
        <f t="shared" si="2"/>
        <v>0</v>
      </c>
      <c r="N32" s="27">
        <f t="shared" si="2"/>
        <v>0</v>
      </c>
      <c r="O32" s="27">
        <f t="shared" si="2"/>
        <v>0</v>
      </c>
      <c r="P32" s="27">
        <f t="shared" si="2"/>
        <v>0</v>
      </c>
      <c r="Q32" s="27">
        <f t="shared" si="2"/>
        <v>0</v>
      </c>
      <c r="R32" s="27">
        <f t="shared" si="2"/>
        <v>0</v>
      </c>
      <c r="S32" s="27">
        <f t="shared" si="2"/>
        <v>0</v>
      </c>
      <c r="T32" s="27">
        <f t="shared" si="2"/>
        <v>0</v>
      </c>
      <c r="U32" s="27">
        <f t="shared" si="2"/>
        <v>0</v>
      </c>
      <c r="V32" s="27">
        <f t="shared" si="2"/>
        <v>0</v>
      </c>
      <c r="W32" s="27">
        <f t="shared" si="2"/>
        <v>0</v>
      </c>
      <c r="X32" s="27">
        <f t="shared" si="2"/>
        <v>0</v>
      </c>
      <c r="Y32" s="27">
        <f t="shared" si="2"/>
        <v>0</v>
      </c>
      <c r="Z32" s="27">
        <f t="shared" si="2"/>
        <v>0</v>
      </c>
      <c r="AA32" s="27">
        <f t="shared" si="2"/>
        <v>0</v>
      </c>
      <c r="AB32" s="27">
        <f t="shared" si="2"/>
        <v>0</v>
      </c>
      <c r="AC32" s="27">
        <f t="shared" si="2"/>
        <v>0</v>
      </c>
      <c r="AD32" s="27">
        <f t="shared" si="2"/>
        <v>0</v>
      </c>
      <c r="AE32" s="27">
        <f t="shared" si="2"/>
        <v>0</v>
      </c>
      <c r="AF32" s="27">
        <f t="shared" si="2"/>
        <v>0</v>
      </c>
      <c r="AG32" s="27">
        <f t="shared" si="2"/>
        <v>0</v>
      </c>
      <c r="AH32" s="27">
        <f t="shared" si="2"/>
        <v>0</v>
      </c>
      <c r="AI32" s="27">
        <f t="shared" si="2"/>
        <v>0</v>
      </c>
      <c r="AJ32" s="27">
        <f t="shared" si="2"/>
        <v>0</v>
      </c>
      <c r="AK32" s="25">
        <f t="shared" si="1"/>
        <v>0</v>
      </c>
      <c r="AL32" s="26">
        <f t="shared" si="0"/>
        <v>0</v>
      </c>
      <c r="AM32" s="70"/>
      <c r="AN32" s="70"/>
    </row>
    <row r="33" spans="1:40" ht="18" customHeight="1">
      <c r="A33" s="69" t="s">
        <v>32</v>
      </c>
      <c r="B33" s="69"/>
      <c r="C33" s="69"/>
      <c r="D33" s="69"/>
      <c r="E33" s="71"/>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7"/>
      <c r="AL33" s="29"/>
      <c r="AM33" s="70"/>
      <c r="AN33" s="70"/>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15" customHeight="1">
      <c r="A36" s="16"/>
      <c r="B36" s="16"/>
      <c r="C36" s="16"/>
      <c r="D36" s="16"/>
      <c r="E36" s="16"/>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16"/>
      <c r="AL36" s="16"/>
      <c r="AM36" s="5"/>
    </row>
    <row r="37" spans="1:40" ht="21" customHeight="1">
      <c r="A37" s="4" t="s">
        <v>33</v>
      </c>
      <c r="B37" s="8"/>
      <c r="C37" s="9"/>
      <c r="D37" s="9"/>
      <c r="E37" s="9"/>
      <c r="F37" s="9"/>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9"/>
      <c r="AM37" s="9"/>
      <c r="AN37" s="5"/>
    </row>
    <row r="38" spans="1:40" ht="25" customHeight="1">
      <c r="A38" s="5"/>
      <c r="B38" s="16"/>
      <c r="C38" s="59" t="str">
        <f>IF(VLOOKUP($AK$1,[1]選択肢!$A$1:$J$31,C43,FALSE)=0,"-",VLOOKUP($AK$1,[1]選択肢!$A$1:$J$31,C43,FALSE))</f>
        <v>管理者</v>
      </c>
      <c r="D38" s="60"/>
      <c r="E38" s="72" t="str">
        <f>IF(VLOOKUP($AK$1,[1]選択肢!$A$1:$J$31,E43,FALSE)=0,"-",VLOOKUP($AK$1,[1]選択肢!$A$1:$J$31,E43,FALSE))</f>
        <v>児童発達支援管理責任者</v>
      </c>
      <c r="F38" s="72"/>
      <c r="G38" s="72"/>
      <c r="H38" s="72"/>
      <c r="I38" s="59" t="str">
        <f>IF(VLOOKUP($AK$1,[1]選択肢!$A$1:$J$31,I43,FALSE)=0,"-",VLOOKUP($AK$1,[1]選択肢!$A$1:$J$31,I43,FALSE))</f>
        <v>嘱託医</v>
      </c>
      <c r="J38" s="60"/>
      <c r="K38" s="60"/>
      <c r="L38" s="60"/>
      <c r="M38" s="60"/>
      <c r="N38" s="61"/>
      <c r="O38" s="59" t="str">
        <f>IF(VLOOKUP($AK$1,[1]選択肢!$A$1:$J$31,O43,FALSE)=0,"-",VLOOKUP($AK$1,[1]選択肢!$A$1:$J$31,O43,FALSE))</f>
        <v>児童指導員</v>
      </c>
      <c r="P38" s="60"/>
      <c r="Q38" s="60"/>
      <c r="R38" s="60"/>
      <c r="S38" s="60"/>
      <c r="T38" s="61"/>
      <c r="U38" s="59" t="str">
        <f>IF(VLOOKUP($AK$1,[1]選択肢!$A$1:$J$31,U43,FALSE)=0,"-",VLOOKUP($AK$1,[1]選択肢!$A$1:$J$31,U43,FALSE))</f>
        <v>保育士</v>
      </c>
      <c r="V38" s="60"/>
      <c r="W38" s="60"/>
      <c r="X38" s="60"/>
      <c r="Y38" s="60"/>
      <c r="Z38" s="61"/>
      <c r="AA38" s="59" t="str">
        <f>IF(VLOOKUP($AK$1,[1]選択肢!$A$1:$J$31,AA43,FALSE)=0,"-",VLOOKUP($AK$1,[1]選択肢!$A$1:$J$31,AA43,FALSE))</f>
        <v>栄養士</v>
      </c>
      <c r="AB38" s="60"/>
      <c r="AC38" s="60"/>
      <c r="AD38" s="60"/>
      <c r="AE38" s="60"/>
      <c r="AF38" s="61"/>
      <c r="AG38" s="72" t="str">
        <f>IF(VLOOKUP($AK$1,[1]選択肢!$A$1:$J$31,AG43,FALSE)=0,"-",VLOOKUP($AK$1,[1]選択肢!$A$1:$J$31,AG43,FALSE))</f>
        <v>調理員</v>
      </c>
      <c r="AH38" s="72"/>
      <c r="AI38" s="72"/>
      <c r="AJ38" s="72"/>
      <c r="AK38" s="72"/>
      <c r="AL38" s="72" t="str">
        <f>IF(VLOOKUP($AK$1,[1]選択肢!$A$1:$J$31,AL43,FALSE)=0,"-",VLOOKUP($AK$1,[1]選択肢!$A$1:$J$31,AL43,FALSE))</f>
        <v>機能訓練担当職員</v>
      </c>
      <c r="AM38" s="72"/>
      <c r="AN38" s="5"/>
    </row>
    <row r="39" spans="1:40" ht="18" customHeight="1">
      <c r="A39" s="5"/>
      <c r="B39" s="16"/>
      <c r="C39" s="34" t="s">
        <v>34</v>
      </c>
      <c r="D39" s="34" t="s">
        <v>35</v>
      </c>
      <c r="E39" s="35" t="s">
        <v>34</v>
      </c>
      <c r="F39" s="67" t="s">
        <v>35</v>
      </c>
      <c r="G39" s="67"/>
      <c r="H39" s="67"/>
      <c r="I39" s="63" t="s">
        <v>34</v>
      </c>
      <c r="J39" s="64"/>
      <c r="K39" s="65"/>
      <c r="L39" s="63" t="s">
        <v>35</v>
      </c>
      <c r="M39" s="64"/>
      <c r="N39" s="65"/>
      <c r="O39" s="63" t="s">
        <v>34</v>
      </c>
      <c r="P39" s="64"/>
      <c r="Q39" s="65"/>
      <c r="R39" s="63" t="s">
        <v>35</v>
      </c>
      <c r="S39" s="64"/>
      <c r="T39" s="65"/>
      <c r="U39" s="63" t="s">
        <v>34</v>
      </c>
      <c r="V39" s="64"/>
      <c r="W39" s="65"/>
      <c r="X39" s="63" t="s">
        <v>35</v>
      </c>
      <c r="Y39" s="64"/>
      <c r="Z39" s="65"/>
      <c r="AA39" s="63" t="s">
        <v>34</v>
      </c>
      <c r="AB39" s="64"/>
      <c r="AC39" s="65"/>
      <c r="AD39" s="63" t="s">
        <v>35</v>
      </c>
      <c r="AE39" s="64"/>
      <c r="AF39" s="65"/>
      <c r="AG39" s="63" t="s">
        <v>34</v>
      </c>
      <c r="AH39" s="64"/>
      <c r="AI39" s="65"/>
      <c r="AJ39" s="63" t="s">
        <v>35</v>
      </c>
      <c r="AK39" s="65"/>
      <c r="AL39" s="35" t="s">
        <v>36</v>
      </c>
      <c r="AM39" s="35" t="s">
        <v>37</v>
      </c>
      <c r="AN39" s="5"/>
    </row>
    <row r="40" spans="1:40" ht="18" customHeight="1">
      <c r="A40" s="5"/>
      <c r="B40" s="36" t="s">
        <v>38</v>
      </c>
      <c r="C40" s="35">
        <f>COUNTIFS($B$12:$B$31,C$38,$C$12:$C$31,"A",$E$12:$E$31,"*")</f>
        <v>0</v>
      </c>
      <c r="D40" s="35">
        <f>COUNTIFS($B$12:$B$31,C$38,$C$12:$C$31,"B",$E$12:$E$31,"*")</f>
        <v>0</v>
      </c>
      <c r="E40" s="35">
        <f>COUNTIFS($B$12:$B$31,E$38,$C$12:$C$31,"A",$E$12:$E$31,"*")</f>
        <v>0</v>
      </c>
      <c r="F40" s="63">
        <f>COUNTIFS($B$12:$B$31,E$38,$C$12:$C$31,"B",$E$12:$E$31,"*")</f>
        <v>0</v>
      </c>
      <c r="G40" s="64"/>
      <c r="H40" s="65"/>
      <c r="I40" s="63">
        <f>COUNTIFS($B$12:$B$31,I$38,$C$12:$C$31,"A",$E$12:$E$31,"*")</f>
        <v>0</v>
      </c>
      <c r="J40" s="64"/>
      <c r="K40" s="65"/>
      <c r="L40" s="63">
        <f>COUNTIFS($B$12:$B$31,I$38,$C$12:$C$31,"B",$E$12:$E$31,"*")</f>
        <v>0</v>
      </c>
      <c r="M40" s="64"/>
      <c r="N40" s="65"/>
      <c r="O40" s="63">
        <f>COUNTIFS($B$12:$B$31,O$38,$C$12:$C$31,"A",$E$12:$E$31,"*")</f>
        <v>0</v>
      </c>
      <c r="P40" s="64"/>
      <c r="Q40" s="65"/>
      <c r="R40" s="63">
        <f>COUNTIFS($B$12:$B$31,O$38,$C$12:$C$31,"B",$E$12:$E$31,"*")</f>
        <v>0</v>
      </c>
      <c r="S40" s="64"/>
      <c r="T40" s="65"/>
      <c r="U40" s="63">
        <f>COUNTIFS($B$12:$B$31,U$38,$C$12:$C$31,"A",$E$12:$E$31,"*")</f>
        <v>0</v>
      </c>
      <c r="V40" s="64"/>
      <c r="W40" s="65"/>
      <c r="X40" s="63">
        <f>COUNTIFS($B$12:$B$31,U$38,$C$12:$C$31,"B",$E$12:$E$31,"*")</f>
        <v>0</v>
      </c>
      <c r="Y40" s="64"/>
      <c r="Z40" s="65"/>
      <c r="AA40" s="63">
        <f>COUNTIFS($B$12:$B$31,AA$38,$C$12:$C$31,"A",$E$12:$E$31,"*")</f>
        <v>0</v>
      </c>
      <c r="AB40" s="64"/>
      <c r="AC40" s="65"/>
      <c r="AD40" s="63">
        <f>COUNTIFS($B$12:$B$31,AA$38,$C$12:$C$31,"B",$E$12:$E$31,"*")</f>
        <v>0</v>
      </c>
      <c r="AE40" s="64"/>
      <c r="AF40" s="65"/>
      <c r="AG40" s="63">
        <f>COUNTIFS($B$12:$B$31,AG$38,$C$12:$C$31,"A",$E$12:$E$31,"*")</f>
        <v>0</v>
      </c>
      <c r="AH40" s="64"/>
      <c r="AI40" s="65"/>
      <c r="AJ40" s="63">
        <f>COUNTIFS($B$12:$B$31,AG$38,$C$12:$C$31,"B",$E$12:$E$31,"*")</f>
        <v>0</v>
      </c>
      <c r="AK40" s="65"/>
      <c r="AL40" s="35">
        <f>COUNTIFS($B$12:$B$31,AL$38,$C$12:$C$31,"A",$E$12:$E$31,"*")</f>
        <v>0</v>
      </c>
      <c r="AM40" s="35">
        <f>COUNTIFS($B$12:$B$31,AL$38,$C$12:$C$31,"B",$E$12:$E$31,"*")</f>
        <v>0</v>
      </c>
      <c r="AN40" s="5"/>
    </row>
    <row r="41" spans="1:40" ht="18" customHeight="1">
      <c r="A41" s="5"/>
      <c r="B41" s="37" t="s">
        <v>39</v>
      </c>
      <c r="C41" s="35">
        <f>COUNTIFS($B$12:$B$31,C$38,$C$12:$C$31,"C",$E$12:$E$31,"*")</f>
        <v>0</v>
      </c>
      <c r="D41" s="35">
        <f>COUNTIFS($B$12:$B$31,C$38,$C$12:$C$31,"D",$E$12:$E$31,"*")</f>
        <v>0</v>
      </c>
      <c r="E41" s="35">
        <f>COUNTIFS($B$12:$B$31,E$38,$C$12:$C$31,"C",$E$12:$E$31,"*")</f>
        <v>0</v>
      </c>
      <c r="F41" s="63">
        <f>COUNTIFS($B$12:$B$31,E$38,$C$12:$C$31,"D",$E$12:$E$31,"*")</f>
        <v>0</v>
      </c>
      <c r="G41" s="64"/>
      <c r="H41" s="65"/>
      <c r="I41" s="63">
        <f>COUNTIFS($B$12:$B$31,I$38,$C$12:$C$31,"C",$E$12:$E$31,"*")</f>
        <v>0</v>
      </c>
      <c r="J41" s="64"/>
      <c r="K41" s="65"/>
      <c r="L41" s="63">
        <f>COUNTIFS($B$12:$B$31,I$38,$C$12:$C$31,"D",$E$12:$E$31,"*")</f>
        <v>0</v>
      </c>
      <c r="M41" s="64"/>
      <c r="N41" s="65"/>
      <c r="O41" s="63">
        <f>COUNTIFS($B$12:$B$31,O$38,$C$12:$C$31,"C",$E$12:$E$31,"*")</f>
        <v>0</v>
      </c>
      <c r="P41" s="64"/>
      <c r="Q41" s="65"/>
      <c r="R41" s="63">
        <f>COUNTIFS($B$12:$B$31,O$38,$C$12:$C$31,"D",$E$12:$E$31,"*")</f>
        <v>0</v>
      </c>
      <c r="S41" s="64"/>
      <c r="T41" s="65"/>
      <c r="U41" s="63">
        <f>COUNTIFS($B$12:$B$31,U$38,$C$12:$C$31,"C",$E$12:$E$31,"*")</f>
        <v>0</v>
      </c>
      <c r="V41" s="64"/>
      <c r="W41" s="65"/>
      <c r="X41" s="63">
        <f>COUNTIFS($B$12:$B$31,U$38,$C$12:$C$31,"D",$E$12:$E$31,"*")</f>
        <v>0</v>
      </c>
      <c r="Y41" s="64"/>
      <c r="Z41" s="65"/>
      <c r="AA41" s="63">
        <f>COUNTIFS($B$12:$B$31,AA$38,$C$12:$C$31,"C",$E$12:$E$31,"*")</f>
        <v>0</v>
      </c>
      <c r="AB41" s="64"/>
      <c r="AC41" s="65"/>
      <c r="AD41" s="63">
        <f>COUNTIFS($B$12:$B$31,AA$38,$C$12:$C$31,"D",$E$12:$E$31,"*")</f>
        <v>0</v>
      </c>
      <c r="AE41" s="64"/>
      <c r="AF41" s="65"/>
      <c r="AG41" s="63">
        <f>COUNTIFS($B$12:$B$31,AG$38,$C$12:$C$31,"C",$E$12:$E$31,"*")</f>
        <v>0</v>
      </c>
      <c r="AH41" s="64"/>
      <c r="AI41" s="65"/>
      <c r="AJ41" s="63">
        <f>COUNTIFS($B$12:$B$31,AG$38,$C$12:$C$31,"D",$E$12:$E$31,"*")</f>
        <v>0</v>
      </c>
      <c r="AK41" s="65"/>
      <c r="AL41" s="35">
        <f>COUNTIFS($B$12:$B$31,AL$38,$C$12:$C$31,"C",$E$12:$E$31,"*")</f>
        <v>0</v>
      </c>
      <c r="AM41" s="35">
        <f>COUNTIFS($B$12:$B$31,AL$38,$C$12:$C$31,"D",$E$12:$E$31,"*")</f>
        <v>0</v>
      </c>
      <c r="AN41" s="5"/>
    </row>
    <row r="42" spans="1:40" ht="25" customHeight="1">
      <c r="A42" s="5"/>
      <c r="B42" s="37" t="s">
        <v>40</v>
      </c>
      <c r="C42" s="59" t="str">
        <f>IF($AK$3="４週",SUMIFS($AK$12:$AK$31,$B$12:$B$31,C38)/4/$AH$6,IF($AK$3="歴月",SUMIFS($AK$12:$AK$31,$B$12:$B$31,C38)/$AL$6,"記載する期間を選択してください"))</f>
        <v>記載する期間を選択してください</v>
      </c>
      <c r="D42" s="61"/>
      <c r="E42" s="59" t="str">
        <f>IF($AK$3="４週",SUMIFS($AK$12:$AK$31,$B$12:$B$31,E38)/4/$AH$6,IF($AK$3="歴月",SUMIFS($AK$12:$AK$31,$B$12:$B$31,E38)/$AL$6,"記載する期間を選択してください"))</f>
        <v>記載する期間を選択してください</v>
      </c>
      <c r="F42" s="60"/>
      <c r="G42" s="60"/>
      <c r="H42" s="61"/>
      <c r="I42" s="59" t="str">
        <f>IF($AK$3="４週",SUMIFS($AK$12:$AK$31,$B$12:$B$31,I38)/4/$AH$6,IF($AK$3="歴月",SUMIFS($AK$12:$AK$31,$B$12:$B$31,I38)/$AL$6,"記載する期間を選択してください"))</f>
        <v>記載する期間を選択してください</v>
      </c>
      <c r="J42" s="60"/>
      <c r="K42" s="60"/>
      <c r="L42" s="60"/>
      <c r="M42" s="60"/>
      <c r="N42" s="61"/>
      <c r="O42" s="59" t="str">
        <f>IF($AK$3="４週",SUMIFS($AK$12:$AK$31,$B$12:$B$31,O38)/4/$AH$6,IF($AK$3="歴月",SUMIFS($AK$12:$AK$31,$B$12:$B$31,O38)/$AL$6,"記載する期間を選択してください"))</f>
        <v>記載する期間を選択してください</v>
      </c>
      <c r="P42" s="60"/>
      <c r="Q42" s="60"/>
      <c r="R42" s="60"/>
      <c r="S42" s="60"/>
      <c r="T42" s="61"/>
      <c r="U42" s="59" t="str">
        <f>IF($AK$3="４週",SUMIFS($AK$12:$AK$31,$B$12:$B$31,U38)/4/$AH$6,IF($AK$3="歴月",SUMIFS($AK$12:$AK$31,$B$12:$B$31,U38)/$AL$6,"記載する期間を選択してください"))</f>
        <v>記載する期間を選択してください</v>
      </c>
      <c r="V42" s="60"/>
      <c r="W42" s="60"/>
      <c r="X42" s="60"/>
      <c r="Y42" s="60"/>
      <c r="Z42" s="61"/>
      <c r="AA42" s="59" t="str">
        <f>IF($AK$3="４週",SUMIFS($AK$12:$AK$31,$B$12:$B$31,AA38)/4/$AH$6,IF($AK$3="歴月",SUMIFS($AK$12:$AK$31,$B$12:$B$31,AA38)/$AL$6,"記載する期間を選択してください"))</f>
        <v>記載する期間を選択してください</v>
      </c>
      <c r="AB42" s="60"/>
      <c r="AC42" s="60"/>
      <c r="AD42" s="60"/>
      <c r="AE42" s="60"/>
      <c r="AF42" s="61"/>
      <c r="AG42" s="59" t="str">
        <f>IF($AK$3="４週",SUMIFS($AK$12:$AK$31,$B$12:$B$31,AG38)/4/$AH$6,IF($AK$3="歴月",SUMIFS($AK$12:$AK$31,$B$12:$B$31,AG38)/$AL$6,"記載する期間を選択してください"))</f>
        <v>記載する期間を選択してください</v>
      </c>
      <c r="AH42" s="60"/>
      <c r="AI42" s="60"/>
      <c r="AJ42" s="60"/>
      <c r="AK42" s="61"/>
      <c r="AL42" s="59" t="str">
        <f>IF($AK$3="４週",SUMIFS($AK$12:$AK$31,$B$12:$B$31,AL38)/4/$AH$6,IF($AK$3="歴月",SUMIFS($AK$12:$AK$31,$B$12:$B$31,AL38)/$AL$6,"記載する期間を選択してください"))</f>
        <v>記載する期間を選択してください</v>
      </c>
      <c r="AM42" s="61"/>
      <c r="AN42" s="5"/>
    </row>
    <row r="43" spans="1:40" ht="5.15" customHeight="1">
      <c r="A43" s="5"/>
      <c r="B43" s="8"/>
      <c r="C43" s="38">
        <v>2</v>
      </c>
      <c r="D43" s="38"/>
      <c r="E43" s="38">
        <v>3</v>
      </c>
      <c r="F43" s="38"/>
      <c r="G43" s="38"/>
      <c r="H43" s="38"/>
      <c r="I43" s="38">
        <v>4</v>
      </c>
      <c r="J43" s="38"/>
      <c r="K43" s="38"/>
      <c r="L43" s="38"/>
      <c r="M43" s="38"/>
      <c r="N43" s="38"/>
      <c r="O43" s="38">
        <v>5</v>
      </c>
      <c r="P43" s="38"/>
      <c r="Q43" s="38"/>
      <c r="R43" s="38"/>
      <c r="S43" s="38"/>
      <c r="T43" s="38"/>
      <c r="U43" s="38">
        <v>6</v>
      </c>
      <c r="V43" s="38"/>
      <c r="W43" s="38"/>
      <c r="X43" s="38"/>
      <c r="Y43" s="38"/>
      <c r="Z43" s="38"/>
      <c r="AA43" s="38">
        <v>7</v>
      </c>
      <c r="AB43" s="38"/>
      <c r="AC43" s="38"/>
      <c r="AD43" s="38"/>
      <c r="AE43" s="38"/>
      <c r="AF43" s="38"/>
      <c r="AG43" s="38">
        <v>8</v>
      </c>
      <c r="AH43" s="38"/>
      <c r="AI43" s="38"/>
      <c r="AJ43" s="38"/>
      <c r="AK43" s="38"/>
      <c r="AL43" s="38">
        <v>9</v>
      </c>
      <c r="AM43" s="39"/>
      <c r="AN43" s="5"/>
    </row>
    <row r="44" spans="1:40" ht="15" customHeight="1">
      <c r="A44" s="30" t="s">
        <v>41</v>
      </c>
      <c r="B44" s="40"/>
      <c r="C44" s="41"/>
      <c r="D44" s="41"/>
      <c r="E44" s="41"/>
      <c r="F44" s="42"/>
      <c r="G44" s="41"/>
      <c r="H44" s="38"/>
      <c r="I44" s="38"/>
      <c r="J44" s="38"/>
      <c r="K44" s="38"/>
      <c r="L44" s="38"/>
      <c r="M44" s="38"/>
      <c r="N44" s="38"/>
      <c r="O44" s="38"/>
      <c r="P44" s="38"/>
      <c r="Q44" s="38"/>
      <c r="R44" s="38">
        <v>6</v>
      </c>
      <c r="S44" s="38"/>
      <c r="T44" s="38"/>
      <c r="U44" s="38"/>
      <c r="V44" s="38"/>
      <c r="W44" s="38"/>
      <c r="X44" s="38">
        <v>7</v>
      </c>
      <c r="Y44" s="38"/>
      <c r="Z44" s="38"/>
      <c r="AA44" s="38"/>
      <c r="AB44" s="38"/>
      <c r="AC44" s="38"/>
      <c r="AD44" s="38">
        <v>8</v>
      </c>
      <c r="AE44" s="38"/>
      <c r="AF44" s="38"/>
      <c r="AG44" s="43"/>
      <c r="AH44" s="43"/>
      <c r="AI44" s="43"/>
      <c r="AJ44" s="43">
        <v>9</v>
      </c>
      <c r="AK44" s="44"/>
      <c r="AL44" s="44"/>
      <c r="AM44" s="5"/>
    </row>
    <row r="45" spans="1:40" s="30" customFormat="1" ht="15" customHeight="1">
      <c r="A45" s="30" t="s">
        <v>42</v>
      </c>
      <c r="B45" s="31"/>
      <c r="C45" s="31"/>
      <c r="D45" s="31"/>
      <c r="E45" s="31"/>
      <c r="F45" s="31"/>
      <c r="G45" s="31"/>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30" customFormat="1" ht="15" customHeight="1">
      <c r="A46" s="30" t="s">
        <v>43</v>
      </c>
      <c r="B46" s="31"/>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1" t="s">
        <v>44</v>
      </c>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30" customFormat="1" ht="15" customHeight="1">
      <c r="A48" s="30" t="s">
        <v>45</v>
      </c>
      <c r="B48" s="31"/>
      <c r="C48" s="31"/>
      <c r="D48" s="31"/>
      <c r="E48" s="31"/>
      <c r="F48" s="31"/>
      <c r="G48" s="31"/>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30" customFormat="1" ht="15" customHeight="1">
      <c r="A49" s="30" t="s">
        <v>46</v>
      </c>
      <c r="B49" s="31"/>
      <c r="C49" s="31"/>
      <c r="D49" s="31"/>
      <c r="E49" s="31"/>
      <c r="F49" s="31"/>
      <c r="G49" s="31"/>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15" customHeight="1">
      <c r="A50" s="30" t="s">
        <v>47</v>
      </c>
      <c r="B50" s="45"/>
      <c r="C50" s="30"/>
      <c r="D50" s="30"/>
      <c r="E50" s="30"/>
      <c r="F50" s="30"/>
      <c r="G50" s="30"/>
    </row>
    <row r="51" spans="1:39" ht="15" customHeight="1">
      <c r="A51" s="30" t="s">
        <v>48</v>
      </c>
      <c r="B51" s="45"/>
      <c r="C51" s="30"/>
      <c r="D51" s="30"/>
      <c r="E51" s="30"/>
      <c r="F51" s="30"/>
      <c r="G51" s="30"/>
    </row>
    <row r="52" spans="1:39" ht="15" customHeight="1">
      <c r="A52" s="30"/>
      <c r="B52" s="36" t="s">
        <v>49</v>
      </c>
      <c r="C52" s="62" t="s">
        <v>50</v>
      </c>
      <c r="D52" s="62"/>
      <c r="E52" s="62"/>
      <c r="F52" s="30"/>
      <c r="G52" s="30"/>
    </row>
    <row r="53" spans="1:39" ht="15" customHeight="1">
      <c r="A53" s="30"/>
      <c r="B53" s="46" t="s">
        <v>27</v>
      </c>
      <c r="C53" s="58" t="s">
        <v>51</v>
      </c>
      <c r="D53" s="58"/>
      <c r="E53" s="58"/>
      <c r="F53" s="30"/>
      <c r="G53" s="30"/>
    </row>
    <row r="54" spans="1:39" ht="15" customHeight="1">
      <c r="A54" s="30"/>
      <c r="B54" s="46" t="s">
        <v>28</v>
      </c>
      <c r="C54" s="58" t="s">
        <v>52</v>
      </c>
      <c r="D54" s="58"/>
      <c r="E54" s="58"/>
      <c r="F54" s="30"/>
      <c r="G54" s="30"/>
    </row>
    <row r="55" spans="1:39" ht="15" customHeight="1">
      <c r="A55" s="30"/>
      <c r="B55" s="46" t="s">
        <v>29</v>
      </c>
      <c r="C55" s="58" t="s">
        <v>53</v>
      </c>
      <c r="D55" s="58"/>
      <c r="E55" s="58"/>
      <c r="F55" s="30"/>
      <c r="G55" s="30"/>
    </row>
    <row r="56" spans="1:39" ht="15" customHeight="1">
      <c r="A56" s="30"/>
      <c r="B56" s="46" t="s">
        <v>30</v>
      </c>
      <c r="C56" s="58" t="s">
        <v>54</v>
      </c>
      <c r="D56" s="58"/>
      <c r="E56" s="58"/>
      <c r="F56" s="30"/>
      <c r="G56" s="30"/>
    </row>
    <row r="57" spans="1:39" ht="15" customHeight="1">
      <c r="A57" s="30"/>
      <c r="B57" s="30" t="s">
        <v>55</v>
      </c>
      <c r="C57" s="30"/>
      <c r="D57" s="30"/>
      <c r="E57" s="30"/>
      <c r="F57" s="30"/>
      <c r="G57" s="30"/>
    </row>
    <row r="58" spans="1:39" ht="15" customHeight="1">
      <c r="A58" s="30"/>
      <c r="B58" s="30" t="s">
        <v>56</v>
      </c>
      <c r="C58" s="30"/>
      <c r="D58" s="30"/>
      <c r="E58" s="30"/>
      <c r="F58" s="30"/>
      <c r="G58" s="30"/>
    </row>
    <row r="59" spans="1:39" ht="15" customHeight="1">
      <c r="A59" s="30"/>
      <c r="B59" s="30" t="s">
        <v>57</v>
      </c>
      <c r="C59" s="30"/>
      <c r="D59" s="30"/>
      <c r="E59" s="30"/>
      <c r="F59" s="30"/>
      <c r="G59" s="30"/>
    </row>
    <row r="60" spans="1:39" ht="15" customHeight="1">
      <c r="A60" s="30" t="s">
        <v>58</v>
      </c>
      <c r="B60" s="45"/>
      <c r="C60" s="30"/>
      <c r="D60" s="30"/>
      <c r="E60" s="30"/>
      <c r="F60" s="30"/>
      <c r="G60" s="30"/>
    </row>
    <row r="61" spans="1:39" ht="15" customHeight="1">
      <c r="A61" s="30" t="s">
        <v>59</v>
      </c>
      <c r="B61" s="45"/>
      <c r="C61" s="30"/>
      <c r="D61" s="30"/>
      <c r="E61" s="30"/>
      <c r="F61" s="30"/>
      <c r="G61" s="30"/>
    </row>
    <row r="62" spans="1:39" ht="15" customHeight="1">
      <c r="A62" s="30" t="s">
        <v>60</v>
      </c>
      <c r="B62" s="45"/>
      <c r="C62" s="30"/>
      <c r="D62" s="30"/>
      <c r="E62" s="30"/>
      <c r="F62" s="30"/>
      <c r="G62" s="30"/>
    </row>
    <row r="63" spans="1:39" ht="15" customHeight="1">
      <c r="A63" s="30" t="s">
        <v>61</v>
      </c>
      <c r="B63" s="45"/>
      <c r="C63" s="30"/>
      <c r="D63" s="30"/>
      <c r="E63" s="30"/>
      <c r="F63" s="30"/>
      <c r="G63" s="30"/>
    </row>
    <row r="64" spans="1:39" ht="15" customHeight="1">
      <c r="A64" s="30" t="s">
        <v>62</v>
      </c>
      <c r="B64" s="45"/>
      <c r="C64" s="30"/>
      <c r="D64" s="30"/>
      <c r="E64" s="30"/>
      <c r="F64" s="30"/>
      <c r="G64" s="30"/>
    </row>
    <row r="65" spans="1:7" ht="15" customHeight="1">
      <c r="A65" s="30" t="s">
        <v>63</v>
      </c>
      <c r="B65" s="45"/>
      <c r="C65" s="30"/>
      <c r="D65" s="30"/>
      <c r="E65" s="30"/>
      <c r="F65" s="30"/>
      <c r="G65" s="30"/>
    </row>
    <row r="66" spans="1:7" ht="15" customHeight="1">
      <c r="A66" s="30" t="s">
        <v>64</v>
      </c>
      <c r="B66" s="45"/>
      <c r="C66" s="30"/>
      <c r="D66" s="30"/>
      <c r="E66" s="30"/>
      <c r="F66" s="30"/>
      <c r="G66" s="30"/>
    </row>
    <row r="67" spans="1:7" ht="15" customHeight="1">
      <c r="A67" s="30" t="s">
        <v>65</v>
      </c>
      <c r="B67" s="45"/>
      <c r="C67" s="30"/>
      <c r="D67" s="30"/>
      <c r="E67" s="30"/>
      <c r="F67" s="30"/>
      <c r="G67" s="30"/>
    </row>
    <row r="68" spans="1:7" ht="15" customHeight="1">
      <c r="A68" s="30" t="s">
        <v>66</v>
      </c>
      <c r="B68" s="45"/>
      <c r="C68" s="30"/>
      <c r="D68" s="30"/>
      <c r="E68" s="30"/>
      <c r="F68" s="30"/>
      <c r="G68" s="30"/>
    </row>
    <row r="69" spans="1:7" ht="15" customHeight="1">
      <c r="A69" s="30" t="s">
        <v>67</v>
      </c>
      <c r="B69" s="45"/>
      <c r="C69" s="30"/>
      <c r="D69" s="30"/>
      <c r="E69" s="30"/>
      <c r="F69" s="30"/>
      <c r="G69" s="30"/>
    </row>
    <row r="70" spans="1:7" ht="15" customHeight="1">
      <c r="A70" s="30" t="s">
        <v>68</v>
      </c>
      <c r="B70" s="45"/>
      <c r="C70" s="30"/>
      <c r="D70" s="30"/>
      <c r="E70" s="30"/>
      <c r="F70" s="30"/>
      <c r="G70" s="30"/>
    </row>
    <row r="71" spans="1:7" ht="15" customHeight="1">
      <c r="A71" s="30" t="s">
        <v>69</v>
      </c>
      <c r="B71" s="45"/>
      <c r="C71" s="30"/>
      <c r="D71" s="30"/>
      <c r="E71" s="30"/>
      <c r="F71" s="30"/>
      <c r="G71" s="30"/>
    </row>
    <row r="72" spans="1:7" ht="15" customHeight="1">
      <c r="A72" s="30" t="s">
        <v>70</v>
      </c>
      <c r="B72" s="45"/>
      <c r="C72" s="30"/>
      <c r="D72" s="30"/>
      <c r="E72" s="30"/>
      <c r="F72" s="30"/>
      <c r="G72" s="30"/>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8:D38"/>
    <mergeCell ref="E38:H38"/>
    <mergeCell ref="I38:N38"/>
    <mergeCell ref="O38:T38"/>
    <mergeCell ref="U38:Z38"/>
    <mergeCell ref="AA38:AF38"/>
    <mergeCell ref="AG38:AK38"/>
    <mergeCell ref="AL38:AM38"/>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U39:W39"/>
    <mergeCell ref="X39:Z39"/>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3"/>
  <dataValidations count="4">
    <dataValidation type="list" allowBlank="1" showInputMessage="1" showErrorMessage="1" sqref="B12:B31" xr:uid="{5AEA80EF-250E-4E78-A100-631154224995}">
      <formula1>INDIRECT($AK$1)</formula1>
    </dataValidation>
    <dataValidation type="list" allowBlank="1" showInputMessage="1" showErrorMessage="1" sqref="AK3:AN3" xr:uid="{A8CF6FE5-A420-41EA-9871-A4B27DE10187}">
      <formula1>"４週,歴月"</formula1>
    </dataValidation>
    <dataValidation type="list" allowBlank="1" showInputMessage="1" showErrorMessage="1" sqref="AK4:AN4" xr:uid="{BCC680B3-9773-4C3F-9A7A-3CF225431F9D}">
      <formula1>"予定,実績"</formula1>
    </dataValidation>
    <dataValidation type="list" allowBlank="1" showInputMessage="1" showErrorMessage="1" sqref="C12:C31" xr:uid="{F4FAC4E5-F78F-4916-B665-C3C6B107EFCE}">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5C2D3-035D-480A-823E-334EEBDD354D}">
  <sheetPr>
    <tabColor rgb="FFFFC000"/>
  </sheetPr>
  <dimension ref="A1:AN70"/>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4.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73</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9</v>
      </c>
      <c r="AH5" s="85"/>
      <c r="AI5" s="85"/>
      <c r="AJ5" s="85"/>
      <c r="AK5" s="11" t="s">
        <v>10</v>
      </c>
      <c r="AL5" s="47"/>
      <c r="AM5" s="11" t="s">
        <v>11</v>
      </c>
      <c r="AN5" s="5"/>
    </row>
    <row r="6" spans="1:40" ht="10" customHeight="1">
      <c r="A6" s="5"/>
      <c r="B6" s="16"/>
      <c r="C6" s="16"/>
      <c r="D6" s="16"/>
      <c r="E6" s="16"/>
      <c r="F6" s="16"/>
      <c r="G6" s="16"/>
      <c r="H6" s="16"/>
      <c r="I6" s="16"/>
      <c r="J6" s="16"/>
      <c r="K6" s="16"/>
      <c r="L6" s="16"/>
      <c r="M6" s="16"/>
      <c r="N6" s="16"/>
      <c r="O6" s="16"/>
      <c r="P6" s="16"/>
      <c r="Q6" s="16"/>
      <c r="R6" s="16"/>
      <c r="S6" s="16"/>
      <c r="T6" s="16"/>
      <c r="U6" s="16"/>
      <c r="V6" s="16"/>
      <c r="W6" s="16"/>
      <c r="X6" s="9"/>
      <c r="Y6" s="9"/>
      <c r="Z6" s="9"/>
      <c r="AA6" s="9"/>
      <c r="AB6" s="9"/>
      <c r="AC6" s="9"/>
      <c r="AD6" s="9"/>
      <c r="AE6" s="9"/>
      <c r="AF6" s="9"/>
      <c r="AG6" s="9"/>
      <c r="AH6" s="9"/>
      <c r="AI6" s="9"/>
      <c r="AJ6" s="9"/>
      <c r="AK6" s="9"/>
      <c r="AL6" s="9"/>
      <c r="AM6" s="5"/>
      <c r="AN6" s="5"/>
    </row>
    <row r="7" spans="1:40" ht="15" customHeight="1">
      <c r="A7" s="70" t="s">
        <v>12</v>
      </c>
      <c r="B7" s="62" t="s">
        <v>13</v>
      </c>
      <c r="C7" s="76" t="s">
        <v>14</v>
      </c>
      <c r="D7" s="62" t="s">
        <v>15</v>
      </c>
      <c r="E7" s="68" t="s">
        <v>16</v>
      </c>
      <c r="F7" s="79" t="s">
        <v>17</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3" t="s">
        <v>18</v>
      </c>
      <c r="AL7" s="74" t="s">
        <v>19</v>
      </c>
      <c r="AM7" s="75" t="s">
        <v>20</v>
      </c>
      <c r="AN7" s="75"/>
    </row>
    <row r="8" spans="1:40" ht="15" customHeight="1">
      <c r="A8" s="70"/>
      <c r="B8" s="62"/>
      <c r="C8" s="77"/>
      <c r="D8" s="62"/>
      <c r="E8" s="68"/>
      <c r="F8" s="62" t="s">
        <v>21</v>
      </c>
      <c r="G8" s="62"/>
      <c r="H8" s="62"/>
      <c r="I8" s="62"/>
      <c r="J8" s="62"/>
      <c r="K8" s="62"/>
      <c r="L8" s="62"/>
      <c r="M8" s="62" t="s">
        <v>22</v>
      </c>
      <c r="N8" s="62"/>
      <c r="O8" s="62"/>
      <c r="P8" s="62"/>
      <c r="Q8" s="62"/>
      <c r="R8" s="62"/>
      <c r="S8" s="62"/>
      <c r="T8" s="62" t="s">
        <v>23</v>
      </c>
      <c r="U8" s="62"/>
      <c r="V8" s="62"/>
      <c r="W8" s="62"/>
      <c r="X8" s="62"/>
      <c r="Y8" s="62"/>
      <c r="Z8" s="62"/>
      <c r="AA8" s="62" t="s">
        <v>24</v>
      </c>
      <c r="AB8" s="62"/>
      <c r="AC8" s="62"/>
      <c r="AD8" s="62"/>
      <c r="AE8" s="62"/>
      <c r="AF8" s="62"/>
      <c r="AG8" s="62"/>
      <c r="AH8" s="62" t="s">
        <v>25</v>
      </c>
      <c r="AI8" s="62"/>
      <c r="AJ8" s="62"/>
      <c r="AK8" s="73"/>
      <c r="AL8" s="74"/>
      <c r="AM8" s="75"/>
      <c r="AN8" s="75"/>
    </row>
    <row r="9" spans="1:40" ht="15" customHeight="1">
      <c r="A9" s="70"/>
      <c r="B9" s="62"/>
      <c r="C9" s="77"/>
      <c r="D9" s="62"/>
      <c r="E9" s="68"/>
      <c r="F9" s="17">
        <f>DATE($M$2,$S$2,1)</f>
        <v>45627</v>
      </c>
      <c r="G9" s="17">
        <f>DATE($M$2,$S$2,2)</f>
        <v>45628</v>
      </c>
      <c r="H9" s="17">
        <f>DATE($M$2,$S$2,3)</f>
        <v>45629</v>
      </c>
      <c r="I9" s="17">
        <f>DATE($M$2,$S$2,4)</f>
        <v>45630</v>
      </c>
      <c r="J9" s="17">
        <f>DATE($M$2,$S$2,5)</f>
        <v>45631</v>
      </c>
      <c r="K9" s="17">
        <f>DATE($M$2,$S$2,6)</f>
        <v>45632</v>
      </c>
      <c r="L9" s="17">
        <f>DATE($M$2,$S$2,7)</f>
        <v>45633</v>
      </c>
      <c r="M9" s="17">
        <f>DATE($M$2,$S$2,8)</f>
        <v>45634</v>
      </c>
      <c r="N9" s="17">
        <f>DATE($M$2,$S$2,9)</f>
        <v>45635</v>
      </c>
      <c r="O9" s="17">
        <f>DATE($M$2,$S$2,10)</f>
        <v>45636</v>
      </c>
      <c r="P9" s="17">
        <f>DATE($M$2,$S$2,11)</f>
        <v>45637</v>
      </c>
      <c r="Q9" s="17">
        <f>DATE($M$2,$S$2,12)</f>
        <v>45638</v>
      </c>
      <c r="R9" s="17">
        <f>DATE($M$2,$S$2,13)</f>
        <v>45639</v>
      </c>
      <c r="S9" s="17">
        <f>DATE($M$2,$S$2,14)</f>
        <v>45640</v>
      </c>
      <c r="T9" s="17">
        <f>DATE($M$2,$S$2,15)</f>
        <v>45641</v>
      </c>
      <c r="U9" s="17">
        <f>DATE($M$2,$S$2,16)</f>
        <v>45642</v>
      </c>
      <c r="V9" s="17">
        <f>DATE($M$2,$S$2,17)</f>
        <v>45643</v>
      </c>
      <c r="W9" s="17">
        <f>DATE($M$2,$S$2,18)</f>
        <v>45644</v>
      </c>
      <c r="X9" s="17">
        <f>DATE($M$2,$S$2,19)</f>
        <v>45645</v>
      </c>
      <c r="Y9" s="17">
        <f>DATE($M$2,$S$2,20)</f>
        <v>45646</v>
      </c>
      <c r="Z9" s="17">
        <f>DATE($M$2,$S$2,21)</f>
        <v>45647</v>
      </c>
      <c r="AA9" s="17">
        <f>DATE($M$2,$S$2,22)</f>
        <v>45648</v>
      </c>
      <c r="AB9" s="17">
        <f>DATE($M$2,$S$2,23)</f>
        <v>45649</v>
      </c>
      <c r="AC9" s="17">
        <f>DATE($M$2,$S$2,24)</f>
        <v>45650</v>
      </c>
      <c r="AD9" s="17">
        <f>DATE($M$2,$S$2,25)</f>
        <v>45651</v>
      </c>
      <c r="AE9" s="17">
        <f>DATE($M$2,$S$2,26)</f>
        <v>45652</v>
      </c>
      <c r="AF9" s="17">
        <f>DATE($M$2,$S$2,27)</f>
        <v>45653</v>
      </c>
      <c r="AG9" s="17">
        <f>DATE($M$2,$S$2,28)</f>
        <v>45654</v>
      </c>
      <c r="AH9" s="17">
        <f>IF(DAY(EOMONTH(F9,0))&lt;29,"",DATE($M$2,$S$2,29))</f>
        <v>45655</v>
      </c>
      <c r="AI9" s="17">
        <f>IF(DAY(EOMONTH(F9,0))&lt;30,"",DATE($M$2,$S$2,30))</f>
        <v>45656</v>
      </c>
      <c r="AJ9" s="17">
        <f>IF(DAY(EOMONTH(F9,0))&lt;31,"",DATE($M$2,$S$2,31))</f>
        <v>45657</v>
      </c>
      <c r="AK9" s="73"/>
      <c r="AL9" s="74"/>
      <c r="AM9" s="75"/>
      <c r="AN9" s="75"/>
    </row>
    <row r="10" spans="1:40" ht="15" customHeight="1">
      <c r="A10" s="70"/>
      <c r="B10" s="62"/>
      <c r="C10" s="78"/>
      <c r="D10" s="62"/>
      <c r="E10" s="68"/>
      <c r="F10" s="18">
        <f>DATE($M$2,$S$2,1)</f>
        <v>45627</v>
      </c>
      <c r="G10" s="18">
        <f>DATE($M$2,$S$2,2)</f>
        <v>45628</v>
      </c>
      <c r="H10" s="18">
        <f>DATE($M$2,$S$2,3)</f>
        <v>45629</v>
      </c>
      <c r="I10" s="18">
        <f>DATE($M$2,$S$2,4)</f>
        <v>45630</v>
      </c>
      <c r="J10" s="18">
        <f>DATE($M$2,$S$2,5)</f>
        <v>45631</v>
      </c>
      <c r="K10" s="18">
        <f>DATE($M$2,$S$2,6)</f>
        <v>45632</v>
      </c>
      <c r="L10" s="18">
        <f>DATE($M$2,$S$2,7)</f>
        <v>45633</v>
      </c>
      <c r="M10" s="18">
        <f>DATE($M$2,$S$2,8)</f>
        <v>45634</v>
      </c>
      <c r="N10" s="18">
        <f>DATE($M$2,$S$2,9)</f>
        <v>45635</v>
      </c>
      <c r="O10" s="18">
        <f>DATE($M$2,$S$2,10)</f>
        <v>45636</v>
      </c>
      <c r="P10" s="18">
        <f>DATE($M$2,$S$2,11)</f>
        <v>45637</v>
      </c>
      <c r="Q10" s="18">
        <f>DATE($M$2,$S$2,12)</f>
        <v>45638</v>
      </c>
      <c r="R10" s="18">
        <f>DATE($M$2,$S$2,13)</f>
        <v>45639</v>
      </c>
      <c r="S10" s="18">
        <f>DATE($M$2,$S$2,14)</f>
        <v>45640</v>
      </c>
      <c r="T10" s="18">
        <f>DATE($M$2,$S$2,15)</f>
        <v>45641</v>
      </c>
      <c r="U10" s="18">
        <f>DATE($M$2,$S$2,16)</f>
        <v>45642</v>
      </c>
      <c r="V10" s="18">
        <f>DATE($M$2,$S$2,17)</f>
        <v>45643</v>
      </c>
      <c r="W10" s="18">
        <f>DATE($M$2,$S$2,18)</f>
        <v>45644</v>
      </c>
      <c r="X10" s="18">
        <f>DATE($M$2,$S$2,19)</f>
        <v>45645</v>
      </c>
      <c r="Y10" s="18">
        <f>DATE($M$2,$S$2,20)</f>
        <v>45646</v>
      </c>
      <c r="Z10" s="18">
        <f>DATE($M$2,$S$2,21)</f>
        <v>45647</v>
      </c>
      <c r="AA10" s="18">
        <f>DATE($M$2,$S$2,22)</f>
        <v>45648</v>
      </c>
      <c r="AB10" s="18">
        <f>DATE($M$2,$S$2,23)</f>
        <v>45649</v>
      </c>
      <c r="AC10" s="18">
        <f>DATE($M$2,$S$2,24)</f>
        <v>45650</v>
      </c>
      <c r="AD10" s="18">
        <f>DATE($M$2,$S$2,25)</f>
        <v>45651</v>
      </c>
      <c r="AE10" s="18">
        <f>DATE($M$2,$S$2,26)</f>
        <v>45652</v>
      </c>
      <c r="AF10" s="18">
        <f>DATE($M$2,$S$2,27)</f>
        <v>45653</v>
      </c>
      <c r="AG10" s="18">
        <f>DATE($M$2,$S$2,28)</f>
        <v>45654</v>
      </c>
      <c r="AH10" s="18">
        <f>IF(DAY(EOMONTH(F10,0))&lt;29,"",DATE($M$2,$S$2,29))</f>
        <v>45655</v>
      </c>
      <c r="AI10" s="18">
        <f>IF(DAY(EOMONTH(F10,0))&lt;30,"",DATE($M$2,$S$2,30))</f>
        <v>45656</v>
      </c>
      <c r="AJ10" s="18">
        <f>IF(DAY(EOMONTH(F10,0))&lt;31,"",DATE($M$2,$S$2,31))</f>
        <v>45657</v>
      </c>
      <c r="AK10" s="73"/>
      <c r="AL10" s="74"/>
      <c r="AM10" s="75"/>
      <c r="AN10" s="75"/>
    </row>
    <row r="11" spans="1:40" ht="18" customHeight="1">
      <c r="A11" s="19">
        <v>1</v>
      </c>
      <c r="B11" s="20"/>
      <c r="C11" s="21"/>
      <c r="D11" s="22"/>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f>+SUM(F11:AJ11)</f>
        <v>0</v>
      </c>
      <c r="AL11" s="26">
        <f>IF($AK$3="４週",AK11/4,AK11/(DAY(EOMONTH($F$9,0))/7))</f>
        <v>0</v>
      </c>
      <c r="AM11" s="66"/>
      <c r="AN11" s="66"/>
    </row>
    <row r="12" spans="1:40" ht="18" customHeight="1">
      <c r="A12" s="19">
        <v>2</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 t="shared" ref="AK12:AK31" si="0">+SUM(F12:AJ12)</f>
        <v>0</v>
      </c>
      <c r="AL12" s="26">
        <f>IF($AK$3="４週",AK12/4,AK12/(DAY(EOMONTH($F$9,0))/7))</f>
        <v>0</v>
      </c>
      <c r="AM12" s="66"/>
      <c r="AN12" s="66"/>
    </row>
    <row r="13" spans="1:40" ht="18" customHeight="1">
      <c r="A13" s="19">
        <v>3</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si="0"/>
        <v>0</v>
      </c>
      <c r="AL13" s="26">
        <f>IF($AK$3="４週",AK13/4,AK13/(DAY(EOMONTH($F$9,0))/7))</f>
        <v>0</v>
      </c>
      <c r="AM13" s="66"/>
      <c r="AN13" s="66"/>
    </row>
    <row r="14" spans="1:40" ht="18" customHeight="1">
      <c r="A14" s="19">
        <v>4</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0"/>
        <v>0</v>
      </c>
      <c r="AL14" s="26">
        <f>IF($AK$3="４週",AK14/4,AK14/(DAY(EOMONTH($F$9,0))/7))</f>
        <v>0</v>
      </c>
      <c r="AM14" s="66"/>
      <c r="AN14" s="66"/>
    </row>
    <row r="15" spans="1:40" ht="18" customHeight="1">
      <c r="A15" s="19">
        <v>5</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0"/>
        <v>0</v>
      </c>
      <c r="AL15" s="26">
        <f t="shared" ref="AL15:AL30" si="1">IF($AK$3="４週",AK15/4,AK15/(DAY(EOMONTH($F$9,0))/7))</f>
        <v>0</v>
      </c>
      <c r="AM15" s="66"/>
      <c r="AN15" s="66"/>
    </row>
    <row r="16" spans="1:40" ht="18" customHeight="1">
      <c r="A16" s="19">
        <v>6</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0"/>
        <v>0</v>
      </c>
      <c r="AL16" s="26">
        <f t="shared" si="1"/>
        <v>0</v>
      </c>
      <c r="AM16" s="66"/>
      <c r="AN16" s="66"/>
    </row>
    <row r="17" spans="1:40" ht="18" customHeight="1">
      <c r="A17" s="19">
        <v>7</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0"/>
        <v>0</v>
      </c>
      <c r="AL17" s="26">
        <f t="shared" si="1"/>
        <v>0</v>
      </c>
      <c r="AM17" s="66"/>
      <c r="AN17" s="66"/>
    </row>
    <row r="18" spans="1:40" ht="18" customHeight="1">
      <c r="A18" s="19">
        <v>8</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0"/>
        <v>0</v>
      </c>
      <c r="AL18" s="26">
        <f t="shared" si="1"/>
        <v>0</v>
      </c>
      <c r="AM18" s="66"/>
      <c r="AN18" s="66"/>
    </row>
    <row r="19" spans="1:40" ht="18" customHeight="1">
      <c r="A19" s="19">
        <v>9</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0"/>
        <v>0</v>
      </c>
      <c r="AL19" s="26">
        <f t="shared" si="1"/>
        <v>0</v>
      </c>
      <c r="AM19" s="66"/>
      <c r="AN19" s="66"/>
    </row>
    <row r="20" spans="1:40" ht="18" customHeight="1">
      <c r="A20" s="19">
        <v>10</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0"/>
        <v>0</v>
      </c>
      <c r="AL20" s="26">
        <f t="shared" si="1"/>
        <v>0</v>
      </c>
      <c r="AM20" s="66"/>
      <c r="AN20" s="66"/>
    </row>
    <row r="21" spans="1:40" ht="18" customHeight="1">
      <c r="A21" s="19">
        <v>11</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0"/>
        <v>0</v>
      </c>
      <c r="AL21" s="26">
        <f t="shared" si="1"/>
        <v>0</v>
      </c>
      <c r="AM21" s="66"/>
      <c r="AN21" s="66"/>
    </row>
    <row r="22" spans="1:40" ht="18" customHeight="1">
      <c r="A22" s="19">
        <v>12</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0"/>
        <v>0</v>
      </c>
      <c r="AL22" s="26">
        <f t="shared" si="1"/>
        <v>0</v>
      </c>
      <c r="AM22" s="66"/>
      <c r="AN22" s="66"/>
    </row>
    <row r="23" spans="1:40" ht="18" customHeight="1">
      <c r="A23" s="19">
        <v>13</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0"/>
        <v>0</v>
      </c>
      <c r="AL23" s="26">
        <f t="shared" si="1"/>
        <v>0</v>
      </c>
      <c r="AM23" s="66"/>
      <c r="AN23" s="66"/>
    </row>
    <row r="24" spans="1:40" ht="18" customHeight="1">
      <c r="A24" s="19">
        <v>14</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0"/>
        <v>0</v>
      </c>
      <c r="AL24" s="26">
        <f t="shared" si="1"/>
        <v>0</v>
      </c>
      <c r="AM24" s="66"/>
      <c r="AN24" s="66"/>
    </row>
    <row r="25" spans="1:40" ht="18" customHeight="1">
      <c r="A25" s="19">
        <v>15</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0"/>
        <v>0</v>
      </c>
      <c r="AL25" s="26">
        <f t="shared" si="1"/>
        <v>0</v>
      </c>
      <c r="AM25" s="66"/>
      <c r="AN25" s="66"/>
    </row>
    <row r="26" spans="1:40" ht="18" customHeight="1">
      <c r="A26" s="19">
        <v>16</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0"/>
        <v>0</v>
      </c>
      <c r="AL26" s="26">
        <f t="shared" si="1"/>
        <v>0</v>
      </c>
      <c r="AM26" s="66"/>
      <c r="AN26" s="66"/>
    </row>
    <row r="27" spans="1:40" ht="18" customHeight="1">
      <c r="A27" s="19">
        <v>17</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0"/>
        <v>0</v>
      </c>
      <c r="AL27" s="26">
        <f t="shared" si="1"/>
        <v>0</v>
      </c>
      <c r="AM27" s="66"/>
      <c r="AN27" s="66"/>
    </row>
    <row r="28" spans="1:40" ht="18" customHeight="1">
      <c r="A28" s="19">
        <v>18</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0"/>
        <v>0</v>
      </c>
      <c r="AL28" s="26">
        <f t="shared" si="1"/>
        <v>0</v>
      </c>
      <c r="AM28" s="66"/>
      <c r="AN28" s="66"/>
    </row>
    <row r="29" spans="1:40" ht="18" customHeight="1">
      <c r="A29" s="19">
        <v>19</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0"/>
        <v>0</v>
      </c>
      <c r="AL29" s="26">
        <f t="shared" si="1"/>
        <v>0</v>
      </c>
      <c r="AM29" s="66"/>
      <c r="AN29" s="66"/>
    </row>
    <row r="30" spans="1:40" ht="18" customHeight="1">
      <c r="A30" s="19">
        <v>20</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0"/>
        <v>0</v>
      </c>
      <c r="AL30" s="26">
        <f t="shared" si="1"/>
        <v>0</v>
      </c>
      <c r="AM30" s="66"/>
      <c r="AN30" s="66"/>
    </row>
    <row r="31" spans="1:40" ht="18" customHeight="1">
      <c r="A31" s="68" t="s">
        <v>31</v>
      </c>
      <c r="B31" s="69"/>
      <c r="C31" s="69"/>
      <c r="D31" s="69"/>
      <c r="E31" s="69"/>
      <c r="F31" s="27">
        <f>+SUM(F11:F30)</f>
        <v>0</v>
      </c>
      <c r="G31" s="27">
        <f t="shared" ref="G31:AJ31" si="2">+SUM(G11:G30)</f>
        <v>0</v>
      </c>
      <c r="H31" s="27">
        <f t="shared" si="2"/>
        <v>0</v>
      </c>
      <c r="I31" s="27">
        <f t="shared" si="2"/>
        <v>0</v>
      </c>
      <c r="J31" s="27">
        <f t="shared" si="2"/>
        <v>0</v>
      </c>
      <c r="K31" s="27">
        <f t="shared" si="2"/>
        <v>0</v>
      </c>
      <c r="L31" s="27">
        <f t="shared" si="2"/>
        <v>0</v>
      </c>
      <c r="M31" s="27">
        <f t="shared" si="2"/>
        <v>0</v>
      </c>
      <c r="N31" s="27">
        <f t="shared" si="2"/>
        <v>0</v>
      </c>
      <c r="O31" s="27">
        <f t="shared" si="2"/>
        <v>0</v>
      </c>
      <c r="P31" s="27">
        <f t="shared" si="2"/>
        <v>0</v>
      </c>
      <c r="Q31" s="27">
        <f t="shared" si="2"/>
        <v>0</v>
      </c>
      <c r="R31" s="27">
        <f t="shared" si="2"/>
        <v>0</v>
      </c>
      <c r="S31" s="27">
        <f t="shared" si="2"/>
        <v>0</v>
      </c>
      <c r="T31" s="27">
        <f t="shared" si="2"/>
        <v>0</v>
      </c>
      <c r="U31" s="27">
        <f t="shared" si="2"/>
        <v>0</v>
      </c>
      <c r="V31" s="27">
        <f t="shared" si="2"/>
        <v>0</v>
      </c>
      <c r="W31" s="27">
        <f t="shared" si="2"/>
        <v>0</v>
      </c>
      <c r="X31" s="27">
        <f t="shared" si="2"/>
        <v>0</v>
      </c>
      <c r="Y31" s="27">
        <f t="shared" si="2"/>
        <v>0</v>
      </c>
      <c r="Z31" s="27">
        <f t="shared" si="2"/>
        <v>0</v>
      </c>
      <c r="AA31" s="27">
        <f t="shared" si="2"/>
        <v>0</v>
      </c>
      <c r="AB31" s="27">
        <f t="shared" si="2"/>
        <v>0</v>
      </c>
      <c r="AC31" s="27">
        <f t="shared" si="2"/>
        <v>0</v>
      </c>
      <c r="AD31" s="27">
        <f t="shared" si="2"/>
        <v>0</v>
      </c>
      <c r="AE31" s="27">
        <f t="shared" si="2"/>
        <v>0</v>
      </c>
      <c r="AF31" s="27">
        <f t="shared" si="2"/>
        <v>0</v>
      </c>
      <c r="AG31" s="27">
        <f t="shared" si="2"/>
        <v>0</v>
      </c>
      <c r="AH31" s="27">
        <f t="shared" si="2"/>
        <v>0</v>
      </c>
      <c r="AI31" s="27">
        <f t="shared" si="2"/>
        <v>0</v>
      </c>
      <c r="AJ31" s="27">
        <f t="shared" si="2"/>
        <v>0</v>
      </c>
      <c r="AK31" s="25">
        <f t="shared" si="0"/>
        <v>0</v>
      </c>
      <c r="AL31" s="26">
        <f>IF($AK$3="４週",AK31/4,AK31/(DAY(EOMONTH($F$9,0))/7))</f>
        <v>0</v>
      </c>
      <c r="AM31" s="70"/>
      <c r="AN31" s="70"/>
    </row>
    <row r="32" spans="1:40" ht="18" customHeight="1">
      <c r="A32" s="69" t="s">
        <v>32</v>
      </c>
      <c r="B32" s="69"/>
      <c r="C32" s="69"/>
      <c r="D32" s="69"/>
      <c r="E32" s="71"/>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7"/>
      <c r="AL32" s="29"/>
      <c r="AM32" s="70"/>
      <c r="AN32" s="70"/>
    </row>
    <row r="33" spans="1:40" ht="15" customHeight="1">
      <c r="A33" s="16"/>
      <c r="B33" s="16"/>
      <c r="C33" s="16"/>
      <c r="D33" s="16"/>
      <c r="E33" s="16"/>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16"/>
      <c r="AL33" s="16"/>
      <c r="AM33" s="5"/>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21" customHeight="1">
      <c r="A36" s="4" t="s">
        <v>33</v>
      </c>
      <c r="B36" s="8"/>
      <c r="C36" s="9"/>
      <c r="D36" s="9"/>
      <c r="E36" s="9"/>
      <c r="F36" s="9"/>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9"/>
      <c r="AM36" s="9"/>
      <c r="AN36" s="5"/>
    </row>
    <row r="37" spans="1:40" ht="25" customHeight="1">
      <c r="A37" s="5"/>
      <c r="B37" s="16"/>
      <c r="C37" s="59" t="str">
        <f>IF(VLOOKUP($AK$1,[1]選択肢!$A$1:$J$31,C42,FALSE)=0,"-",VLOOKUP($AK$1,[1]選択肢!$A$1:$J$31,C42,FALSE))</f>
        <v>管理者</v>
      </c>
      <c r="D37" s="60"/>
      <c r="E37" s="72" t="str">
        <f>IF(VLOOKUP($AK$1,[1]選択肢!$A$1:$J$31,E42,FALSE)=0,"-",VLOOKUP($AK$1,[1]選択肢!$A$1:$J$31,E42,FALSE))</f>
        <v>児童発達支援管理責任者</v>
      </c>
      <c r="F37" s="72"/>
      <c r="G37" s="72"/>
      <c r="H37" s="72"/>
      <c r="I37" s="59" t="str">
        <f>IF(VLOOKUP($AK$1,[1]選択肢!$A$1:$J$31,I42,FALSE)=0,"-",VLOOKUP($AK$1,[1]選択肢!$A$1:$J$31,I42,FALSE))</f>
        <v>訪問支援員</v>
      </c>
      <c r="J37" s="60"/>
      <c r="K37" s="60"/>
      <c r="L37" s="60"/>
      <c r="M37" s="60"/>
      <c r="N37" s="61"/>
      <c r="O37" s="59" t="str">
        <f>IF(VLOOKUP($AK$1,[1]選択肢!$A$1:$J$31,O42,FALSE)=0,"-",VLOOKUP($AK$1,[1]選択肢!$A$1:$J$31,O42,FALSE))</f>
        <v>-</v>
      </c>
      <c r="P37" s="60"/>
      <c r="Q37" s="60"/>
      <c r="R37" s="60"/>
      <c r="S37" s="60"/>
      <c r="T37" s="61"/>
      <c r="U37" s="59" t="str">
        <f>IF(VLOOKUP($AK$1,[1]選択肢!$A$1:$J$31,U42,FALSE)=0,"-",VLOOKUP($AK$1,[1]選択肢!$A$1:$J$31,U42,FALSE))</f>
        <v>-</v>
      </c>
      <c r="V37" s="60"/>
      <c r="W37" s="60"/>
      <c r="X37" s="60"/>
      <c r="Y37" s="60"/>
      <c r="Z37" s="61"/>
      <c r="AA37" s="59" t="str">
        <f>IF(VLOOKUP($AK$1,[1]選択肢!$A$1:$J$31,AA42,FALSE)=0,"-",VLOOKUP($AK$1,[1]選択肢!$A$1:$J$31,AA42,FALSE))</f>
        <v>-</v>
      </c>
      <c r="AB37" s="60"/>
      <c r="AC37" s="60"/>
      <c r="AD37" s="60"/>
      <c r="AE37" s="60"/>
      <c r="AF37" s="61"/>
      <c r="AG37" s="72" t="str">
        <f>IF(VLOOKUP($AK$1,[1]選択肢!$A$1:$J$31,AG42,FALSE)=0,"-",VLOOKUP($AK$1,[1]選択肢!$A$1:$J$31,AG42,FALSE))</f>
        <v>-</v>
      </c>
      <c r="AH37" s="72"/>
      <c r="AI37" s="72"/>
      <c r="AJ37" s="72"/>
      <c r="AK37" s="72"/>
      <c r="AL37" s="72" t="str">
        <f>IF(VLOOKUP($AK$1,[1]選択肢!$A$1:$J$31,AL42,FALSE)=0,"-",VLOOKUP($AK$1,[1]選択肢!$A$1:$J$31,AL42,FALSE))</f>
        <v>-</v>
      </c>
      <c r="AM37" s="72"/>
      <c r="AN37" s="5"/>
    </row>
    <row r="38" spans="1:40" ht="18" customHeight="1">
      <c r="A38" s="5"/>
      <c r="B38" s="16"/>
      <c r="C38" s="34" t="s">
        <v>34</v>
      </c>
      <c r="D38" s="34" t="s">
        <v>35</v>
      </c>
      <c r="E38" s="35" t="s">
        <v>34</v>
      </c>
      <c r="F38" s="67" t="s">
        <v>35</v>
      </c>
      <c r="G38" s="67"/>
      <c r="H38" s="67"/>
      <c r="I38" s="63" t="s">
        <v>34</v>
      </c>
      <c r="J38" s="64"/>
      <c r="K38" s="65"/>
      <c r="L38" s="63" t="s">
        <v>35</v>
      </c>
      <c r="M38" s="64"/>
      <c r="N38" s="65"/>
      <c r="O38" s="63" t="s">
        <v>34</v>
      </c>
      <c r="P38" s="64"/>
      <c r="Q38" s="65"/>
      <c r="R38" s="63" t="s">
        <v>35</v>
      </c>
      <c r="S38" s="64"/>
      <c r="T38" s="65"/>
      <c r="U38" s="63" t="s">
        <v>34</v>
      </c>
      <c r="V38" s="64"/>
      <c r="W38" s="65"/>
      <c r="X38" s="63" t="s">
        <v>35</v>
      </c>
      <c r="Y38" s="64"/>
      <c r="Z38" s="65"/>
      <c r="AA38" s="63" t="s">
        <v>34</v>
      </c>
      <c r="AB38" s="64"/>
      <c r="AC38" s="65"/>
      <c r="AD38" s="63" t="s">
        <v>35</v>
      </c>
      <c r="AE38" s="64"/>
      <c r="AF38" s="65"/>
      <c r="AG38" s="63" t="s">
        <v>34</v>
      </c>
      <c r="AH38" s="64"/>
      <c r="AI38" s="65"/>
      <c r="AJ38" s="63" t="s">
        <v>35</v>
      </c>
      <c r="AK38" s="65"/>
      <c r="AL38" s="35" t="s">
        <v>36</v>
      </c>
      <c r="AM38" s="35" t="s">
        <v>37</v>
      </c>
      <c r="AN38" s="5"/>
    </row>
    <row r="39" spans="1:40" ht="18" customHeight="1">
      <c r="A39" s="5"/>
      <c r="B39" s="36" t="s">
        <v>38</v>
      </c>
      <c r="C39" s="35">
        <f>COUNTIFS($B$11:$B$30,C$37,$C$11:$C$30,"A",$E$11:$E$30,"*")</f>
        <v>0</v>
      </c>
      <c r="D39" s="35">
        <f>COUNTIFS($B$11:$B$30,C$37,$C$11:$C$30,"B",$E$11:$E$30,"*")</f>
        <v>0</v>
      </c>
      <c r="E39" s="35">
        <f>COUNTIFS($B$11:$B$30,E$37,$C$11:$C$30,"A",$E$11:$E$30,"*")</f>
        <v>0</v>
      </c>
      <c r="F39" s="63">
        <f>COUNTIFS($B$11:$B$30,E$37,$C$11:$C$30,"B",$E$11:$E$30,"*")</f>
        <v>0</v>
      </c>
      <c r="G39" s="64"/>
      <c r="H39" s="65"/>
      <c r="I39" s="63">
        <f>COUNTIFS($B$11:$B$30,I$37,$C$11:$C$30,"A",$E$11:$E$30,"*")</f>
        <v>0</v>
      </c>
      <c r="J39" s="64"/>
      <c r="K39" s="65"/>
      <c r="L39" s="63">
        <f>COUNTIFS($B$11:$B$30,I$37,$C$11:$C$30,"B",$E$11:$E$30,"*")</f>
        <v>0</v>
      </c>
      <c r="M39" s="64"/>
      <c r="N39" s="65"/>
      <c r="O39" s="63">
        <f>COUNTIFS($B$11:$B$30,O$37,$C$11:$C$30,"A",$E$11:$E$30,"*")</f>
        <v>0</v>
      </c>
      <c r="P39" s="64"/>
      <c r="Q39" s="65"/>
      <c r="R39" s="63">
        <f>COUNTIFS($B$11:$B$30,O$37,$C$11:$C$30,"B",$E$11:$E$30,"*")</f>
        <v>0</v>
      </c>
      <c r="S39" s="64"/>
      <c r="T39" s="65"/>
      <c r="U39" s="63">
        <f>COUNTIFS($B$11:$B$30,U$37,$C$11:$C$30,"A",$E$11:$E$30,"*")</f>
        <v>0</v>
      </c>
      <c r="V39" s="64"/>
      <c r="W39" s="65"/>
      <c r="X39" s="63">
        <f>COUNTIFS($B$11:$B$30,U$37,$C$11:$C$30,"B",$E$11:$E$30,"*")</f>
        <v>0</v>
      </c>
      <c r="Y39" s="64"/>
      <c r="Z39" s="65"/>
      <c r="AA39" s="63">
        <f>COUNTIFS($B$11:$B$30,AA$37,$C$11:$C$30,"A",$E$11:$E$30,"*")</f>
        <v>0</v>
      </c>
      <c r="AB39" s="64"/>
      <c r="AC39" s="65"/>
      <c r="AD39" s="63">
        <f>COUNTIFS($B$11:$B$30,AA$37,$C$11:$C$30,"B",$E$11:$E$30,"*")</f>
        <v>0</v>
      </c>
      <c r="AE39" s="64"/>
      <c r="AF39" s="65"/>
      <c r="AG39" s="63">
        <f>COUNTIFS($B$11:$B$30,AG$37,$C$11:$C$30,"A",$E$11:$E$30,"*")</f>
        <v>0</v>
      </c>
      <c r="AH39" s="64"/>
      <c r="AI39" s="65"/>
      <c r="AJ39" s="63">
        <f>COUNTIFS($B$11:$B$30,AG$37,$C$11:$C$30,"B",$E$11:$E$30,"*")</f>
        <v>0</v>
      </c>
      <c r="AK39" s="65"/>
      <c r="AL39" s="35">
        <f>COUNTIFS($B$11:$B$30,AL$37,$C$11:$C$30,"A",$E$11:$E$30,"*")</f>
        <v>0</v>
      </c>
      <c r="AM39" s="35">
        <f>COUNTIFS($B$11:$B$30,AL$37,$C$11:$C$30,"B",$E$11:$E$30,"*")</f>
        <v>0</v>
      </c>
      <c r="AN39" s="5"/>
    </row>
    <row r="40" spans="1:40" ht="18" customHeight="1">
      <c r="A40" s="5"/>
      <c r="B40" s="37" t="s">
        <v>39</v>
      </c>
      <c r="C40" s="35">
        <f>COUNTIFS($B$11:$B$30,C$37,$C$11:$C$30,"C",$E$11:$E$30,"*")</f>
        <v>0</v>
      </c>
      <c r="D40" s="35">
        <f>COUNTIFS($B$11:$B$30,C$37,$C$11:$C$30,"D",$E$11:$E$30,"*")</f>
        <v>0</v>
      </c>
      <c r="E40" s="35">
        <f>COUNTIFS($B$11:$B$30,E$37,$C$11:$C$30,"C",$E$11:$E$30,"*")</f>
        <v>0</v>
      </c>
      <c r="F40" s="63">
        <f>COUNTIFS($B$11:$B$30,E$37,$C$11:$C$30,"D",$E$11:$E$30,"*")</f>
        <v>0</v>
      </c>
      <c r="G40" s="64"/>
      <c r="H40" s="65"/>
      <c r="I40" s="63">
        <f>COUNTIFS($B$11:$B$30,I$37,$C$11:$C$30,"C",$E$11:$E$30,"*")</f>
        <v>0</v>
      </c>
      <c r="J40" s="64"/>
      <c r="K40" s="65"/>
      <c r="L40" s="63">
        <f>COUNTIFS($B$11:$B$30,I$37,$C$11:$C$30,"D",$E$11:$E$30,"*")</f>
        <v>0</v>
      </c>
      <c r="M40" s="64"/>
      <c r="N40" s="65"/>
      <c r="O40" s="63">
        <f>COUNTIFS($B$11:$B$30,O$37,$C$11:$C$30,"C",$E$11:$E$30,"*")</f>
        <v>0</v>
      </c>
      <c r="P40" s="64"/>
      <c r="Q40" s="65"/>
      <c r="R40" s="63">
        <f>COUNTIFS($B$11:$B$30,O$37,$C$11:$C$30,"D",$E$11:$E$30,"*")</f>
        <v>0</v>
      </c>
      <c r="S40" s="64"/>
      <c r="T40" s="65"/>
      <c r="U40" s="63">
        <f>COUNTIFS($B$11:$B$30,U$37,$C$11:$C$30,"C",$E$11:$E$30,"*")</f>
        <v>0</v>
      </c>
      <c r="V40" s="64"/>
      <c r="W40" s="65"/>
      <c r="X40" s="63">
        <f>COUNTIFS($B$11:$B$30,U$37,$C$11:$C$30,"D",$E$11:$E$30,"*")</f>
        <v>0</v>
      </c>
      <c r="Y40" s="64"/>
      <c r="Z40" s="65"/>
      <c r="AA40" s="63">
        <f>COUNTIFS($B$11:$B$30,AA$37,$C$11:$C$30,"C",$E$11:$E$30,"*")</f>
        <v>0</v>
      </c>
      <c r="AB40" s="64"/>
      <c r="AC40" s="65"/>
      <c r="AD40" s="63">
        <f>COUNTIFS($B$11:$B$30,AA$37,$C$11:$C$30,"D",$E$11:$E$30,"*")</f>
        <v>0</v>
      </c>
      <c r="AE40" s="64"/>
      <c r="AF40" s="65"/>
      <c r="AG40" s="63">
        <f>COUNTIFS($B$11:$B$30,AG$37,$C$11:$C$30,"C",$E$11:$E$30,"*")</f>
        <v>0</v>
      </c>
      <c r="AH40" s="64"/>
      <c r="AI40" s="65"/>
      <c r="AJ40" s="63">
        <f>COUNTIFS($B$11:$B$30,AG$37,$C$11:$C$30,"D",$E$11:$E$30,"*")</f>
        <v>0</v>
      </c>
      <c r="AK40" s="65"/>
      <c r="AL40" s="35">
        <f>COUNTIFS($B$11:$B$30,AL$37,$C$11:$C$30,"C",$E$11:$E$30,"*")</f>
        <v>0</v>
      </c>
      <c r="AM40" s="35">
        <f>COUNTIFS($B$11:$B$30,AL$37,$C$11:$C$30,"D",$E$11:$E$30,"*")</f>
        <v>0</v>
      </c>
      <c r="AN40" s="5"/>
    </row>
    <row r="41" spans="1:40" ht="25" customHeight="1">
      <c r="A41" s="5"/>
      <c r="B41" s="37" t="s">
        <v>40</v>
      </c>
      <c r="C41" s="59" t="str">
        <f>IF($AK$3="４週",SUMIFS($AK$11:$AK$30,$B$11:$B$30,C37)/4/$AH$5,IF($AK$3="歴月",SUMIFS($AK$11:$AK$30,$B$11:$B$30,C37)/$AL$5,"記載する期間を選択してください"))</f>
        <v>記載する期間を選択してください</v>
      </c>
      <c r="D41" s="61"/>
      <c r="E41" s="59" t="str">
        <f>IF($AK$3="４週",SUMIFS($AK$11:$AK$30,$B$11:$B$30,E37)/4/$AH$5,IF($AK$3="歴月",SUMIFS($AK$11:$AK$30,$B$11:$B$30,E37)/$AL$5,"記載する期間を選択してください"))</f>
        <v>記載する期間を選択してください</v>
      </c>
      <c r="F41" s="60"/>
      <c r="G41" s="60"/>
      <c r="H41" s="61"/>
      <c r="I41" s="59" t="str">
        <f>IF($AK$3="４週",SUMIFS($AK$11:$AK$30,$B$11:$B$30,I37)/4/$AH$5,IF($AK$3="歴月",SUMIFS($AK$11:$AK$30,$B$11:$B$30,I37)/$AL$5,"記載する期間を選択してください"))</f>
        <v>記載する期間を選択してください</v>
      </c>
      <c r="J41" s="60"/>
      <c r="K41" s="60"/>
      <c r="L41" s="60"/>
      <c r="M41" s="60"/>
      <c r="N41" s="61"/>
      <c r="O41" s="59" t="str">
        <f>IF($AK$3="４週",SUMIFS($AK$11:$AK$30,$B$11:$B$30,O37)/4/$AH$5,IF($AK$3="歴月",SUMIFS($AK$11:$AK$30,$B$11:$B$30,O37)/$AL$5,"記載する期間を選択してください"))</f>
        <v>記載する期間を選択してください</v>
      </c>
      <c r="P41" s="60"/>
      <c r="Q41" s="60"/>
      <c r="R41" s="60"/>
      <c r="S41" s="60"/>
      <c r="T41" s="61"/>
      <c r="U41" s="59" t="str">
        <f>IF($AK$3="４週",SUMIFS($AK$11:$AK$30,$B$11:$B$30,U37)/4/$AH$5,IF($AK$3="歴月",SUMIFS($AK$11:$AK$30,$B$11:$B$30,U37)/$AL$5,"記載する期間を選択してください"))</f>
        <v>記載する期間を選択してください</v>
      </c>
      <c r="V41" s="60"/>
      <c r="W41" s="60"/>
      <c r="X41" s="60"/>
      <c r="Y41" s="60"/>
      <c r="Z41" s="61"/>
      <c r="AA41" s="59" t="str">
        <f>IF($AK$3="４週",SUMIFS($AK$11:$AK$30,$B$11:$B$30,AA37)/4/$AH$5,IF($AK$3="歴月",SUMIFS($AK$11:$AK$30,$B$11:$B$30,AA37)/$AL$5,"記載する期間を選択してください"))</f>
        <v>記載する期間を選択してください</v>
      </c>
      <c r="AB41" s="60"/>
      <c r="AC41" s="60"/>
      <c r="AD41" s="60"/>
      <c r="AE41" s="60"/>
      <c r="AF41" s="61"/>
      <c r="AG41" s="59" t="str">
        <f>IF($AK$3="４週",SUMIFS($AK$11:$AK$30,$B$11:$B$30,AG37)/4/$AH$5,IF($AK$3="歴月",SUMIFS($AK$11:$AK$30,$B$11:$B$30,AG37)/$AL$5,"記載する期間を選択してください"))</f>
        <v>記載する期間を選択してください</v>
      </c>
      <c r="AH41" s="60"/>
      <c r="AI41" s="60"/>
      <c r="AJ41" s="60"/>
      <c r="AK41" s="61"/>
      <c r="AL41" s="59" t="str">
        <f>IF($AK$3="４週",SUMIFS($AK$11:$AK$30,$B$11:$B$30,AL37)/4/$AH$5,IF($AK$3="歴月",SUMIFS($AK$11:$AK$30,$B$11:$B$30,AL37)/$AL$5,"記載する期間を選択してください"))</f>
        <v>記載する期間を選択してください</v>
      </c>
      <c r="AM41" s="61"/>
      <c r="AN41" s="5"/>
    </row>
    <row r="42" spans="1:40" ht="5.15" customHeight="1">
      <c r="A42" s="5"/>
      <c r="B42" s="8"/>
      <c r="C42" s="38">
        <v>2</v>
      </c>
      <c r="D42" s="38"/>
      <c r="E42" s="38">
        <v>3</v>
      </c>
      <c r="F42" s="38"/>
      <c r="G42" s="38"/>
      <c r="H42" s="38"/>
      <c r="I42" s="38">
        <v>4</v>
      </c>
      <c r="J42" s="38"/>
      <c r="K42" s="38"/>
      <c r="L42" s="38"/>
      <c r="M42" s="38"/>
      <c r="N42" s="38"/>
      <c r="O42" s="38">
        <v>5</v>
      </c>
      <c r="P42" s="38"/>
      <c r="Q42" s="38"/>
      <c r="R42" s="38"/>
      <c r="S42" s="38"/>
      <c r="T42" s="38"/>
      <c r="U42" s="38">
        <v>6</v>
      </c>
      <c r="V42" s="38"/>
      <c r="W42" s="38"/>
      <c r="X42" s="38"/>
      <c r="Y42" s="38"/>
      <c r="Z42" s="38"/>
      <c r="AA42" s="38">
        <v>7</v>
      </c>
      <c r="AB42" s="38"/>
      <c r="AC42" s="38"/>
      <c r="AD42" s="38"/>
      <c r="AE42" s="38"/>
      <c r="AF42" s="38"/>
      <c r="AG42" s="38">
        <v>8</v>
      </c>
      <c r="AH42" s="38"/>
      <c r="AI42" s="38"/>
      <c r="AJ42" s="38"/>
      <c r="AK42" s="38"/>
      <c r="AL42" s="38">
        <v>9</v>
      </c>
      <c r="AM42" s="39"/>
      <c r="AN42" s="5"/>
    </row>
    <row r="43" spans="1:40" ht="15" customHeight="1">
      <c r="A43" s="30" t="s">
        <v>41</v>
      </c>
      <c r="B43" s="40"/>
      <c r="C43" s="41"/>
      <c r="D43" s="41"/>
      <c r="E43" s="41"/>
      <c r="F43" s="42"/>
      <c r="G43" s="41"/>
      <c r="H43" s="38"/>
      <c r="I43" s="38"/>
      <c r="J43" s="38"/>
      <c r="K43" s="38"/>
      <c r="L43" s="38"/>
      <c r="M43" s="38"/>
      <c r="N43" s="38"/>
      <c r="O43" s="38"/>
      <c r="P43" s="38"/>
      <c r="Q43" s="38"/>
      <c r="R43" s="38">
        <v>6</v>
      </c>
      <c r="S43" s="38"/>
      <c r="T43" s="38"/>
      <c r="U43" s="38"/>
      <c r="V43" s="38"/>
      <c r="W43" s="38"/>
      <c r="X43" s="38">
        <v>7</v>
      </c>
      <c r="Y43" s="38"/>
      <c r="Z43" s="38"/>
      <c r="AA43" s="38"/>
      <c r="AB43" s="38"/>
      <c r="AC43" s="38"/>
      <c r="AD43" s="38">
        <v>8</v>
      </c>
      <c r="AE43" s="38"/>
      <c r="AF43" s="38"/>
      <c r="AG43" s="43"/>
      <c r="AH43" s="43"/>
      <c r="AI43" s="43"/>
      <c r="AJ43" s="43">
        <v>9</v>
      </c>
      <c r="AK43" s="44"/>
      <c r="AL43" s="44"/>
      <c r="AM43" s="5"/>
    </row>
    <row r="44" spans="1:40" s="30" customFormat="1" ht="15" customHeight="1">
      <c r="A44" s="30" t="s">
        <v>42</v>
      </c>
      <c r="B44" s="31"/>
      <c r="C44" s="31"/>
      <c r="D44" s="31"/>
      <c r="E44" s="31"/>
      <c r="F44" s="31"/>
      <c r="G44" s="31"/>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30" customFormat="1" ht="15" customHeight="1">
      <c r="A45" s="30" t="s">
        <v>43</v>
      </c>
      <c r="B45" s="31"/>
      <c r="C45" s="31"/>
      <c r="D45" s="31"/>
      <c r="E45" s="31"/>
      <c r="F45" s="31"/>
      <c r="G45" s="31"/>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30" customFormat="1" ht="15" customHeight="1">
      <c r="A46" s="30" t="s">
        <v>45</v>
      </c>
      <c r="B46" s="31"/>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0" t="s">
        <v>46</v>
      </c>
      <c r="B47" s="31"/>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c r="A48" s="30" t="s">
        <v>47</v>
      </c>
      <c r="B48" s="45"/>
      <c r="C48" s="30"/>
      <c r="D48" s="30"/>
      <c r="E48" s="30"/>
      <c r="F48" s="30"/>
      <c r="G48" s="30"/>
    </row>
    <row r="49" spans="1:7" ht="15" customHeight="1">
      <c r="A49" s="30" t="s">
        <v>48</v>
      </c>
      <c r="B49" s="45"/>
      <c r="C49" s="30"/>
      <c r="D49" s="30"/>
      <c r="E49" s="30"/>
      <c r="F49" s="30"/>
      <c r="G49" s="30"/>
    </row>
    <row r="50" spans="1:7" ht="15" customHeight="1">
      <c r="A50" s="30"/>
      <c r="B50" s="36" t="s">
        <v>49</v>
      </c>
      <c r="C50" s="62" t="s">
        <v>50</v>
      </c>
      <c r="D50" s="62"/>
      <c r="E50" s="62"/>
      <c r="F50" s="30"/>
      <c r="G50" s="30"/>
    </row>
    <row r="51" spans="1:7" ht="15" customHeight="1">
      <c r="A51" s="30"/>
      <c r="B51" s="46" t="s">
        <v>27</v>
      </c>
      <c r="C51" s="58" t="s">
        <v>51</v>
      </c>
      <c r="D51" s="58"/>
      <c r="E51" s="58"/>
      <c r="F51" s="30"/>
      <c r="G51" s="30"/>
    </row>
    <row r="52" spans="1:7" ht="15" customHeight="1">
      <c r="A52" s="30"/>
      <c r="B52" s="46" t="s">
        <v>28</v>
      </c>
      <c r="C52" s="58" t="s">
        <v>52</v>
      </c>
      <c r="D52" s="58"/>
      <c r="E52" s="58"/>
      <c r="F52" s="30"/>
      <c r="G52" s="30"/>
    </row>
    <row r="53" spans="1:7" ht="15" customHeight="1">
      <c r="A53" s="30"/>
      <c r="B53" s="46" t="s">
        <v>29</v>
      </c>
      <c r="C53" s="58" t="s">
        <v>53</v>
      </c>
      <c r="D53" s="58"/>
      <c r="E53" s="58"/>
      <c r="F53" s="30"/>
      <c r="G53" s="30"/>
    </row>
    <row r="54" spans="1:7" ht="15" customHeight="1">
      <c r="A54" s="30"/>
      <c r="B54" s="46" t="s">
        <v>30</v>
      </c>
      <c r="C54" s="58" t="s">
        <v>54</v>
      </c>
      <c r="D54" s="58"/>
      <c r="E54" s="58"/>
      <c r="F54" s="30"/>
      <c r="G54" s="30"/>
    </row>
    <row r="55" spans="1:7" ht="15" customHeight="1">
      <c r="A55" s="30"/>
      <c r="B55" s="30" t="s">
        <v>55</v>
      </c>
      <c r="C55" s="30"/>
      <c r="D55" s="30"/>
      <c r="E55" s="30"/>
      <c r="F55" s="30"/>
      <c r="G55" s="30"/>
    </row>
    <row r="56" spans="1:7" ht="15" customHeight="1">
      <c r="A56" s="30"/>
      <c r="B56" s="30" t="s">
        <v>56</v>
      </c>
      <c r="C56" s="30"/>
      <c r="D56" s="30"/>
      <c r="E56" s="30"/>
      <c r="F56" s="30"/>
      <c r="G56" s="30"/>
    </row>
    <row r="57" spans="1:7" ht="15" customHeight="1">
      <c r="A57" s="30"/>
      <c r="B57" s="30" t="s">
        <v>57</v>
      </c>
      <c r="C57" s="30"/>
      <c r="D57" s="30"/>
      <c r="E57" s="30"/>
      <c r="F57" s="30"/>
      <c r="G57" s="30"/>
    </row>
    <row r="58" spans="1:7" ht="15" customHeight="1">
      <c r="A58" s="30" t="s">
        <v>58</v>
      </c>
      <c r="B58" s="45"/>
      <c r="C58" s="30"/>
      <c r="D58" s="30"/>
      <c r="E58" s="30"/>
      <c r="F58" s="30"/>
      <c r="G58" s="30"/>
    </row>
    <row r="59" spans="1:7" ht="15" customHeight="1">
      <c r="A59" s="30" t="s">
        <v>74</v>
      </c>
      <c r="B59" s="45"/>
      <c r="C59" s="30"/>
      <c r="D59" s="30"/>
      <c r="E59" s="30"/>
      <c r="F59" s="30"/>
      <c r="G59" s="30"/>
    </row>
    <row r="60" spans="1:7" ht="15" customHeight="1">
      <c r="A60" s="30" t="s">
        <v>60</v>
      </c>
      <c r="B60" s="45"/>
      <c r="C60" s="30"/>
      <c r="D60" s="30"/>
      <c r="E60" s="30"/>
      <c r="F60" s="30"/>
      <c r="G60" s="30"/>
    </row>
    <row r="61" spans="1:7" ht="15" customHeight="1">
      <c r="A61" s="30" t="s">
        <v>61</v>
      </c>
      <c r="B61" s="45"/>
      <c r="C61" s="30"/>
      <c r="D61" s="30"/>
      <c r="E61" s="30"/>
      <c r="F61" s="30"/>
      <c r="G61" s="30"/>
    </row>
    <row r="62" spans="1:7" ht="15" customHeight="1">
      <c r="A62" s="30" t="s">
        <v>62</v>
      </c>
      <c r="B62" s="45"/>
      <c r="C62" s="30"/>
      <c r="D62" s="30"/>
      <c r="E62" s="30"/>
      <c r="F62" s="30"/>
      <c r="G62" s="30"/>
    </row>
    <row r="63" spans="1:7" ht="15" customHeight="1">
      <c r="A63" s="30" t="s">
        <v>63</v>
      </c>
      <c r="B63" s="45"/>
      <c r="C63" s="30"/>
      <c r="D63" s="30"/>
      <c r="E63" s="30"/>
      <c r="F63" s="30"/>
      <c r="G63" s="30"/>
    </row>
    <row r="64" spans="1:7" ht="15" customHeight="1">
      <c r="A64" s="30" t="s">
        <v>64</v>
      </c>
      <c r="B64" s="45"/>
      <c r="C64" s="30"/>
      <c r="D64" s="30"/>
      <c r="E64" s="30"/>
      <c r="F64" s="30"/>
      <c r="G64" s="30"/>
    </row>
    <row r="65" spans="1:7" ht="15" customHeight="1">
      <c r="A65" s="30" t="s">
        <v>65</v>
      </c>
      <c r="B65" s="45"/>
      <c r="C65" s="30"/>
      <c r="D65" s="30"/>
      <c r="E65" s="30"/>
      <c r="F65" s="30"/>
      <c r="G65" s="30"/>
    </row>
    <row r="66" spans="1:7" ht="15" customHeight="1">
      <c r="A66" s="30" t="s">
        <v>66</v>
      </c>
      <c r="B66" s="45"/>
      <c r="C66" s="30"/>
      <c r="D66" s="30"/>
      <c r="E66" s="30"/>
      <c r="F66" s="30"/>
      <c r="G66" s="30"/>
    </row>
    <row r="67" spans="1:7" ht="15" customHeight="1">
      <c r="A67" s="30" t="s">
        <v>67</v>
      </c>
      <c r="B67" s="45"/>
      <c r="C67" s="30"/>
      <c r="D67" s="30"/>
      <c r="E67" s="30"/>
      <c r="F67" s="30"/>
      <c r="G67" s="30"/>
    </row>
    <row r="68" spans="1:7" ht="15" customHeight="1">
      <c r="A68" s="30" t="s">
        <v>68</v>
      </c>
      <c r="B68" s="45"/>
      <c r="C68" s="30"/>
      <c r="D68" s="30"/>
      <c r="E68" s="30"/>
      <c r="F68" s="30"/>
      <c r="G68" s="30"/>
    </row>
    <row r="69" spans="1:7" ht="15" customHeight="1">
      <c r="A69" s="30" t="s">
        <v>69</v>
      </c>
      <c r="B69" s="45"/>
      <c r="C69" s="30"/>
      <c r="D69" s="30"/>
      <c r="E69" s="30"/>
      <c r="F69" s="30"/>
      <c r="G69" s="30"/>
    </row>
    <row r="70" spans="1:7" ht="15" customHeight="1">
      <c r="A70" s="30" t="s">
        <v>70</v>
      </c>
      <c r="B70" s="45"/>
      <c r="C70" s="30"/>
      <c r="D70" s="30"/>
      <c r="E70" s="30"/>
      <c r="F70" s="30"/>
      <c r="G70" s="30"/>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disablePrompts="1" count="4">
    <dataValidation type="list" allowBlank="1" showInputMessage="1" showErrorMessage="1" sqref="C11:C30" xr:uid="{2DF7E1E3-575A-4503-8328-2F68A86C2A8C}">
      <formula1>"A,B,C,D"</formula1>
    </dataValidation>
    <dataValidation type="list" allowBlank="1" showInputMessage="1" showErrorMessage="1" sqref="AK4:AN4" xr:uid="{6C0E523E-20EA-418B-8762-1BE47C61C37F}">
      <formula1>"予定,実績"</formula1>
    </dataValidation>
    <dataValidation type="list" allowBlank="1" showInputMessage="1" showErrorMessage="1" sqref="AK3:AN3" xr:uid="{F1F786AB-3AF8-4EA4-9892-FF9D701D8692}">
      <formula1>"４週,歴月"</formula1>
    </dataValidation>
    <dataValidation type="list" allowBlank="1" showInputMessage="1" showErrorMessage="1" sqref="B11:B30" xr:uid="{07CDF230-0DC9-49C4-8846-E5D52F6EF1FE}">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ゴシック,標準"&amp;10（参考様式５）</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54B1-0C56-4E2F-BA5D-6C62F42FC26F}">
  <sheetPr>
    <tabColor rgb="FFFFC000"/>
  </sheetPr>
  <dimension ref="A1:AN70"/>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75</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9</v>
      </c>
      <c r="AH5" s="85"/>
      <c r="AI5" s="85"/>
      <c r="AJ5" s="85"/>
      <c r="AK5" s="11" t="s">
        <v>10</v>
      </c>
      <c r="AL5" s="47"/>
      <c r="AM5" s="11" t="s">
        <v>11</v>
      </c>
      <c r="AN5" s="5"/>
    </row>
    <row r="6" spans="1:40" ht="10" customHeight="1">
      <c r="A6" s="5"/>
      <c r="B6" s="16"/>
      <c r="C6" s="16"/>
      <c r="D6" s="16"/>
      <c r="E6" s="16"/>
      <c r="F6" s="16"/>
      <c r="G6" s="16"/>
      <c r="H6" s="16"/>
      <c r="I6" s="16"/>
      <c r="J6" s="16"/>
      <c r="K6" s="16"/>
      <c r="L6" s="16"/>
      <c r="M6" s="16"/>
      <c r="N6" s="16"/>
      <c r="O6" s="16"/>
      <c r="P6" s="16"/>
      <c r="Q6" s="16"/>
      <c r="R6" s="16"/>
      <c r="S6" s="16"/>
      <c r="T6" s="16"/>
      <c r="U6" s="16"/>
      <c r="V6" s="16"/>
      <c r="W6" s="16"/>
      <c r="X6" s="9"/>
      <c r="Y6" s="9"/>
      <c r="Z6" s="9"/>
      <c r="AA6" s="9"/>
      <c r="AB6" s="9"/>
      <c r="AC6" s="9"/>
      <c r="AD6" s="9"/>
      <c r="AE6" s="9"/>
      <c r="AF6" s="9"/>
      <c r="AG6" s="9"/>
      <c r="AH6" s="9"/>
      <c r="AI6" s="9"/>
      <c r="AJ6" s="9"/>
      <c r="AK6" s="9"/>
      <c r="AL6" s="9"/>
      <c r="AM6" s="5"/>
      <c r="AN6" s="5"/>
    </row>
    <row r="7" spans="1:40" ht="15" customHeight="1">
      <c r="A7" s="70" t="s">
        <v>12</v>
      </c>
      <c r="B7" s="62" t="s">
        <v>13</v>
      </c>
      <c r="C7" s="76" t="s">
        <v>14</v>
      </c>
      <c r="D7" s="62" t="s">
        <v>15</v>
      </c>
      <c r="E7" s="68" t="s">
        <v>16</v>
      </c>
      <c r="F7" s="79" t="s">
        <v>17</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3" t="s">
        <v>18</v>
      </c>
      <c r="AL7" s="74" t="s">
        <v>19</v>
      </c>
      <c r="AM7" s="75" t="s">
        <v>20</v>
      </c>
      <c r="AN7" s="75"/>
    </row>
    <row r="8" spans="1:40" ht="15" customHeight="1">
      <c r="A8" s="70"/>
      <c r="B8" s="62"/>
      <c r="C8" s="77"/>
      <c r="D8" s="62"/>
      <c r="E8" s="68"/>
      <c r="F8" s="62" t="s">
        <v>21</v>
      </c>
      <c r="G8" s="62"/>
      <c r="H8" s="62"/>
      <c r="I8" s="62"/>
      <c r="J8" s="62"/>
      <c r="K8" s="62"/>
      <c r="L8" s="62"/>
      <c r="M8" s="62" t="s">
        <v>22</v>
      </c>
      <c r="N8" s="62"/>
      <c r="O8" s="62"/>
      <c r="P8" s="62"/>
      <c r="Q8" s="62"/>
      <c r="R8" s="62"/>
      <c r="S8" s="62"/>
      <c r="T8" s="62" t="s">
        <v>23</v>
      </c>
      <c r="U8" s="62"/>
      <c r="V8" s="62"/>
      <c r="W8" s="62"/>
      <c r="X8" s="62"/>
      <c r="Y8" s="62"/>
      <c r="Z8" s="62"/>
      <c r="AA8" s="62" t="s">
        <v>24</v>
      </c>
      <c r="AB8" s="62"/>
      <c r="AC8" s="62"/>
      <c r="AD8" s="62"/>
      <c r="AE8" s="62"/>
      <c r="AF8" s="62"/>
      <c r="AG8" s="62"/>
      <c r="AH8" s="62" t="s">
        <v>25</v>
      </c>
      <c r="AI8" s="62"/>
      <c r="AJ8" s="62"/>
      <c r="AK8" s="73"/>
      <c r="AL8" s="74"/>
      <c r="AM8" s="75"/>
      <c r="AN8" s="75"/>
    </row>
    <row r="9" spans="1:40" ht="15" customHeight="1">
      <c r="A9" s="70"/>
      <c r="B9" s="62"/>
      <c r="C9" s="77"/>
      <c r="D9" s="62"/>
      <c r="E9" s="68"/>
      <c r="F9" s="17">
        <f>DATE($M$2,$S$2,1)</f>
        <v>45627</v>
      </c>
      <c r="G9" s="17">
        <f>DATE($M$2,$S$2,2)</f>
        <v>45628</v>
      </c>
      <c r="H9" s="17">
        <f>DATE($M$2,$S$2,3)</f>
        <v>45629</v>
      </c>
      <c r="I9" s="17">
        <f>DATE($M$2,$S$2,4)</f>
        <v>45630</v>
      </c>
      <c r="J9" s="17">
        <f>DATE($M$2,$S$2,5)</f>
        <v>45631</v>
      </c>
      <c r="K9" s="17">
        <f>DATE($M$2,$S$2,6)</f>
        <v>45632</v>
      </c>
      <c r="L9" s="17">
        <f>DATE($M$2,$S$2,7)</f>
        <v>45633</v>
      </c>
      <c r="M9" s="17">
        <f>DATE($M$2,$S$2,8)</f>
        <v>45634</v>
      </c>
      <c r="N9" s="17">
        <f>DATE($M$2,$S$2,9)</f>
        <v>45635</v>
      </c>
      <c r="O9" s="17">
        <f>DATE($M$2,$S$2,10)</f>
        <v>45636</v>
      </c>
      <c r="P9" s="17">
        <f>DATE($M$2,$S$2,11)</f>
        <v>45637</v>
      </c>
      <c r="Q9" s="17">
        <f>DATE($M$2,$S$2,12)</f>
        <v>45638</v>
      </c>
      <c r="R9" s="17">
        <f>DATE($M$2,$S$2,13)</f>
        <v>45639</v>
      </c>
      <c r="S9" s="17">
        <f>DATE($M$2,$S$2,14)</f>
        <v>45640</v>
      </c>
      <c r="T9" s="17">
        <f>DATE($M$2,$S$2,15)</f>
        <v>45641</v>
      </c>
      <c r="U9" s="17">
        <f>DATE($M$2,$S$2,16)</f>
        <v>45642</v>
      </c>
      <c r="V9" s="17">
        <f>DATE($M$2,$S$2,17)</f>
        <v>45643</v>
      </c>
      <c r="W9" s="17">
        <f>DATE($M$2,$S$2,18)</f>
        <v>45644</v>
      </c>
      <c r="X9" s="17">
        <f>DATE($M$2,$S$2,19)</f>
        <v>45645</v>
      </c>
      <c r="Y9" s="17">
        <f>DATE($M$2,$S$2,20)</f>
        <v>45646</v>
      </c>
      <c r="Z9" s="17">
        <f>DATE($M$2,$S$2,21)</f>
        <v>45647</v>
      </c>
      <c r="AA9" s="17">
        <f>DATE($M$2,$S$2,22)</f>
        <v>45648</v>
      </c>
      <c r="AB9" s="17">
        <f>DATE($M$2,$S$2,23)</f>
        <v>45649</v>
      </c>
      <c r="AC9" s="17">
        <f>DATE($M$2,$S$2,24)</f>
        <v>45650</v>
      </c>
      <c r="AD9" s="17">
        <f>DATE($M$2,$S$2,25)</f>
        <v>45651</v>
      </c>
      <c r="AE9" s="17">
        <f>DATE($M$2,$S$2,26)</f>
        <v>45652</v>
      </c>
      <c r="AF9" s="17">
        <f>DATE($M$2,$S$2,27)</f>
        <v>45653</v>
      </c>
      <c r="AG9" s="17">
        <f>DATE($M$2,$S$2,28)</f>
        <v>45654</v>
      </c>
      <c r="AH9" s="17">
        <f>IF(DAY(EOMONTH(F9,0))&lt;29,"",DATE($M$2,$S$2,29))</f>
        <v>45655</v>
      </c>
      <c r="AI9" s="17">
        <f>IF(DAY(EOMONTH(F9,0))&lt;30,"",DATE($M$2,$S$2,30))</f>
        <v>45656</v>
      </c>
      <c r="AJ9" s="17">
        <f>IF(DAY(EOMONTH(F9,0))&lt;31,"",DATE($M$2,$S$2,31))</f>
        <v>45657</v>
      </c>
      <c r="AK9" s="73"/>
      <c r="AL9" s="74"/>
      <c r="AM9" s="75"/>
      <c r="AN9" s="75"/>
    </row>
    <row r="10" spans="1:40" ht="15" customHeight="1">
      <c r="A10" s="70"/>
      <c r="B10" s="62"/>
      <c r="C10" s="78"/>
      <c r="D10" s="62"/>
      <c r="E10" s="68"/>
      <c r="F10" s="18">
        <f>DATE($M$2,$S$2,1)</f>
        <v>45627</v>
      </c>
      <c r="G10" s="18">
        <f>DATE($M$2,$S$2,2)</f>
        <v>45628</v>
      </c>
      <c r="H10" s="18">
        <f>DATE($M$2,$S$2,3)</f>
        <v>45629</v>
      </c>
      <c r="I10" s="18">
        <f>DATE($M$2,$S$2,4)</f>
        <v>45630</v>
      </c>
      <c r="J10" s="18">
        <f>DATE($M$2,$S$2,5)</f>
        <v>45631</v>
      </c>
      <c r="K10" s="18">
        <f>DATE($M$2,$S$2,6)</f>
        <v>45632</v>
      </c>
      <c r="L10" s="18">
        <f>DATE($M$2,$S$2,7)</f>
        <v>45633</v>
      </c>
      <c r="M10" s="18">
        <f>DATE($M$2,$S$2,8)</f>
        <v>45634</v>
      </c>
      <c r="N10" s="18">
        <f>DATE($M$2,$S$2,9)</f>
        <v>45635</v>
      </c>
      <c r="O10" s="18">
        <f>DATE($M$2,$S$2,10)</f>
        <v>45636</v>
      </c>
      <c r="P10" s="18">
        <f>DATE($M$2,$S$2,11)</f>
        <v>45637</v>
      </c>
      <c r="Q10" s="18">
        <f>DATE($M$2,$S$2,12)</f>
        <v>45638</v>
      </c>
      <c r="R10" s="18">
        <f>DATE($M$2,$S$2,13)</f>
        <v>45639</v>
      </c>
      <c r="S10" s="18">
        <f>DATE($M$2,$S$2,14)</f>
        <v>45640</v>
      </c>
      <c r="T10" s="18">
        <f>DATE($M$2,$S$2,15)</f>
        <v>45641</v>
      </c>
      <c r="U10" s="18">
        <f>DATE($M$2,$S$2,16)</f>
        <v>45642</v>
      </c>
      <c r="V10" s="18">
        <f>DATE($M$2,$S$2,17)</f>
        <v>45643</v>
      </c>
      <c r="W10" s="18">
        <f>DATE($M$2,$S$2,18)</f>
        <v>45644</v>
      </c>
      <c r="X10" s="18">
        <f>DATE($M$2,$S$2,19)</f>
        <v>45645</v>
      </c>
      <c r="Y10" s="18">
        <f>DATE($M$2,$S$2,20)</f>
        <v>45646</v>
      </c>
      <c r="Z10" s="18">
        <f>DATE($M$2,$S$2,21)</f>
        <v>45647</v>
      </c>
      <c r="AA10" s="18">
        <f>DATE($M$2,$S$2,22)</f>
        <v>45648</v>
      </c>
      <c r="AB10" s="18">
        <f>DATE($M$2,$S$2,23)</f>
        <v>45649</v>
      </c>
      <c r="AC10" s="18">
        <f>DATE($M$2,$S$2,24)</f>
        <v>45650</v>
      </c>
      <c r="AD10" s="18">
        <f>DATE($M$2,$S$2,25)</f>
        <v>45651</v>
      </c>
      <c r="AE10" s="18">
        <f>DATE($M$2,$S$2,26)</f>
        <v>45652</v>
      </c>
      <c r="AF10" s="18">
        <f>DATE($M$2,$S$2,27)</f>
        <v>45653</v>
      </c>
      <c r="AG10" s="18">
        <f>DATE($M$2,$S$2,28)</f>
        <v>45654</v>
      </c>
      <c r="AH10" s="18">
        <f>IF(DAY(EOMONTH(F10,0))&lt;29,"",DATE($M$2,$S$2,29))</f>
        <v>45655</v>
      </c>
      <c r="AI10" s="18">
        <f>IF(DAY(EOMONTH(F10,0))&lt;30,"",DATE($M$2,$S$2,30))</f>
        <v>45656</v>
      </c>
      <c r="AJ10" s="18">
        <f>IF(DAY(EOMONTH(F10,0))&lt;31,"",DATE($M$2,$S$2,31))</f>
        <v>45657</v>
      </c>
      <c r="AK10" s="73"/>
      <c r="AL10" s="74"/>
      <c r="AM10" s="75"/>
      <c r="AN10" s="75"/>
    </row>
    <row r="11" spans="1:40" ht="18" customHeight="1">
      <c r="A11" s="19">
        <v>1</v>
      </c>
      <c r="B11" s="20"/>
      <c r="C11" s="21"/>
      <c r="D11" s="22"/>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f>+SUM(F11:AJ11)</f>
        <v>0</v>
      </c>
      <c r="AL11" s="26">
        <f>IF($AK$3="４週",AK11/4,AK11/(DAY(EOMONTH($F$9,0))/7))</f>
        <v>0</v>
      </c>
      <c r="AM11" s="66"/>
      <c r="AN11" s="66"/>
    </row>
    <row r="12" spans="1:40" ht="18" customHeight="1">
      <c r="A12" s="19">
        <v>2</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 t="shared" ref="AK12:AK31" si="0">+SUM(F12:AJ12)</f>
        <v>0</v>
      </c>
      <c r="AL12" s="26">
        <f>IF($AK$3="４週",AK12/4,AK12/(DAY(EOMONTH($F$9,0))/7))</f>
        <v>0</v>
      </c>
      <c r="AM12" s="66"/>
      <c r="AN12" s="66"/>
    </row>
    <row r="13" spans="1:40" ht="18" customHeight="1">
      <c r="A13" s="19">
        <v>3</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si="0"/>
        <v>0</v>
      </c>
      <c r="AL13" s="26">
        <f>IF($AK$3="４週",AK13/4,AK13/(DAY(EOMONTH($F$9,0))/7))</f>
        <v>0</v>
      </c>
      <c r="AM13" s="66"/>
      <c r="AN13" s="66"/>
    </row>
    <row r="14" spans="1:40" ht="18" customHeight="1">
      <c r="A14" s="19">
        <v>4</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0"/>
        <v>0</v>
      </c>
      <c r="AL14" s="26">
        <f>IF($AK$3="４週",AK14/4,AK14/(DAY(EOMONTH($F$9,0))/7))</f>
        <v>0</v>
      </c>
      <c r="AM14" s="66"/>
      <c r="AN14" s="66"/>
    </row>
    <row r="15" spans="1:40" ht="18" customHeight="1">
      <c r="A15" s="19">
        <v>5</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0"/>
        <v>0</v>
      </c>
      <c r="AL15" s="26">
        <f t="shared" ref="AL15:AL30" si="1">IF($AK$3="４週",AK15/4,AK15/(DAY(EOMONTH($F$9,0))/7))</f>
        <v>0</v>
      </c>
      <c r="AM15" s="66"/>
      <c r="AN15" s="66"/>
    </row>
    <row r="16" spans="1:40" ht="18" customHeight="1">
      <c r="A16" s="19">
        <v>6</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0"/>
        <v>0</v>
      </c>
      <c r="AL16" s="26">
        <f t="shared" si="1"/>
        <v>0</v>
      </c>
      <c r="AM16" s="66"/>
      <c r="AN16" s="66"/>
    </row>
    <row r="17" spans="1:40" ht="18" customHeight="1">
      <c r="A17" s="19">
        <v>7</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0"/>
        <v>0</v>
      </c>
      <c r="AL17" s="26">
        <f t="shared" si="1"/>
        <v>0</v>
      </c>
      <c r="AM17" s="66"/>
      <c r="AN17" s="66"/>
    </row>
    <row r="18" spans="1:40" ht="18" customHeight="1">
      <c r="A18" s="19">
        <v>8</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0"/>
        <v>0</v>
      </c>
      <c r="AL18" s="26">
        <f t="shared" si="1"/>
        <v>0</v>
      </c>
      <c r="AM18" s="66"/>
      <c r="AN18" s="66"/>
    </row>
    <row r="19" spans="1:40" ht="18" customHeight="1">
      <c r="A19" s="19">
        <v>9</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0"/>
        <v>0</v>
      </c>
      <c r="AL19" s="26">
        <f t="shared" si="1"/>
        <v>0</v>
      </c>
      <c r="AM19" s="66"/>
      <c r="AN19" s="66"/>
    </row>
    <row r="20" spans="1:40" ht="18" customHeight="1">
      <c r="A20" s="19">
        <v>10</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0"/>
        <v>0</v>
      </c>
      <c r="AL20" s="26">
        <f t="shared" si="1"/>
        <v>0</v>
      </c>
      <c r="AM20" s="66"/>
      <c r="AN20" s="66"/>
    </row>
    <row r="21" spans="1:40" ht="18" customHeight="1">
      <c r="A21" s="19">
        <v>11</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0"/>
        <v>0</v>
      </c>
      <c r="AL21" s="26">
        <f t="shared" si="1"/>
        <v>0</v>
      </c>
      <c r="AM21" s="66"/>
      <c r="AN21" s="66"/>
    </row>
    <row r="22" spans="1:40" ht="18" customHeight="1">
      <c r="A22" s="19">
        <v>12</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0"/>
        <v>0</v>
      </c>
      <c r="AL22" s="26">
        <f t="shared" si="1"/>
        <v>0</v>
      </c>
      <c r="AM22" s="66"/>
      <c r="AN22" s="66"/>
    </row>
    <row r="23" spans="1:40" ht="18" customHeight="1">
      <c r="A23" s="19">
        <v>13</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0"/>
        <v>0</v>
      </c>
      <c r="AL23" s="26">
        <f t="shared" si="1"/>
        <v>0</v>
      </c>
      <c r="AM23" s="66"/>
      <c r="AN23" s="66"/>
    </row>
    <row r="24" spans="1:40" ht="18" customHeight="1">
      <c r="A24" s="19">
        <v>14</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0"/>
        <v>0</v>
      </c>
      <c r="AL24" s="26">
        <f t="shared" si="1"/>
        <v>0</v>
      </c>
      <c r="AM24" s="66"/>
      <c r="AN24" s="66"/>
    </row>
    <row r="25" spans="1:40" ht="18" customHeight="1">
      <c r="A25" s="19">
        <v>15</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0"/>
        <v>0</v>
      </c>
      <c r="AL25" s="26">
        <f t="shared" si="1"/>
        <v>0</v>
      </c>
      <c r="AM25" s="66"/>
      <c r="AN25" s="66"/>
    </row>
    <row r="26" spans="1:40" ht="18" customHeight="1">
      <c r="A26" s="19">
        <v>16</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0"/>
        <v>0</v>
      </c>
      <c r="AL26" s="26">
        <f t="shared" si="1"/>
        <v>0</v>
      </c>
      <c r="AM26" s="66"/>
      <c r="AN26" s="66"/>
    </row>
    <row r="27" spans="1:40" ht="18" customHeight="1">
      <c r="A27" s="19">
        <v>17</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0"/>
        <v>0</v>
      </c>
      <c r="AL27" s="26">
        <f t="shared" si="1"/>
        <v>0</v>
      </c>
      <c r="AM27" s="66"/>
      <c r="AN27" s="66"/>
    </row>
    <row r="28" spans="1:40" ht="18" customHeight="1">
      <c r="A28" s="19">
        <v>18</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0"/>
        <v>0</v>
      </c>
      <c r="AL28" s="26">
        <f t="shared" si="1"/>
        <v>0</v>
      </c>
      <c r="AM28" s="66"/>
      <c r="AN28" s="66"/>
    </row>
    <row r="29" spans="1:40" ht="18" customHeight="1">
      <c r="A29" s="19">
        <v>19</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0"/>
        <v>0</v>
      </c>
      <c r="AL29" s="26">
        <f t="shared" si="1"/>
        <v>0</v>
      </c>
      <c r="AM29" s="66"/>
      <c r="AN29" s="66"/>
    </row>
    <row r="30" spans="1:40" ht="18" customHeight="1">
      <c r="A30" s="19">
        <v>20</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0"/>
        <v>0</v>
      </c>
      <c r="AL30" s="26">
        <f t="shared" si="1"/>
        <v>0</v>
      </c>
      <c r="AM30" s="66"/>
      <c r="AN30" s="66"/>
    </row>
    <row r="31" spans="1:40" ht="18" customHeight="1">
      <c r="A31" s="68" t="s">
        <v>31</v>
      </c>
      <c r="B31" s="69"/>
      <c r="C31" s="69"/>
      <c r="D31" s="69"/>
      <c r="E31" s="69"/>
      <c r="F31" s="27">
        <f>+SUM(F11:F30)</f>
        <v>0</v>
      </c>
      <c r="G31" s="27">
        <f t="shared" ref="G31:AJ31" si="2">+SUM(G11:G30)</f>
        <v>0</v>
      </c>
      <c r="H31" s="27">
        <f t="shared" si="2"/>
        <v>0</v>
      </c>
      <c r="I31" s="27">
        <f t="shared" si="2"/>
        <v>0</v>
      </c>
      <c r="J31" s="27">
        <f t="shared" si="2"/>
        <v>0</v>
      </c>
      <c r="K31" s="27">
        <f t="shared" si="2"/>
        <v>0</v>
      </c>
      <c r="L31" s="27">
        <f t="shared" si="2"/>
        <v>0</v>
      </c>
      <c r="M31" s="27">
        <f t="shared" si="2"/>
        <v>0</v>
      </c>
      <c r="N31" s="27">
        <f t="shared" si="2"/>
        <v>0</v>
      </c>
      <c r="O31" s="27">
        <f t="shared" si="2"/>
        <v>0</v>
      </c>
      <c r="P31" s="27">
        <f t="shared" si="2"/>
        <v>0</v>
      </c>
      <c r="Q31" s="27">
        <f t="shared" si="2"/>
        <v>0</v>
      </c>
      <c r="R31" s="27">
        <f t="shared" si="2"/>
        <v>0</v>
      </c>
      <c r="S31" s="27">
        <f t="shared" si="2"/>
        <v>0</v>
      </c>
      <c r="T31" s="27">
        <f t="shared" si="2"/>
        <v>0</v>
      </c>
      <c r="U31" s="27">
        <f t="shared" si="2"/>
        <v>0</v>
      </c>
      <c r="V31" s="27">
        <f t="shared" si="2"/>
        <v>0</v>
      </c>
      <c r="W31" s="27">
        <f t="shared" si="2"/>
        <v>0</v>
      </c>
      <c r="X31" s="27">
        <f t="shared" si="2"/>
        <v>0</v>
      </c>
      <c r="Y31" s="27">
        <f t="shared" si="2"/>
        <v>0</v>
      </c>
      <c r="Z31" s="27">
        <f t="shared" si="2"/>
        <v>0</v>
      </c>
      <c r="AA31" s="27">
        <f t="shared" si="2"/>
        <v>0</v>
      </c>
      <c r="AB31" s="27">
        <f t="shared" si="2"/>
        <v>0</v>
      </c>
      <c r="AC31" s="27">
        <f t="shared" si="2"/>
        <v>0</v>
      </c>
      <c r="AD31" s="27">
        <f t="shared" si="2"/>
        <v>0</v>
      </c>
      <c r="AE31" s="27">
        <f t="shared" si="2"/>
        <v>0</v>
      </c>
      <c r="AF31" s="27">
        <f t="shared" si="2"/>
        <v>0</v>
      </c>
      <c r="AG31" s="27">
        <f t="shared" si="2"/>
        <v>0</v>
      </c>
      <c r="AH31" s="27">
        <f t="shared" si="2"/>
        <v>0</v>
      </c>
      <c r="AI31" s="27">
        <f t="shared" si="2"/>
        <v>0</v>
      </c>
      <c r="AJ31" s="27">
        <f t="shared" si="2"/>
        <v>0</v>
      </c>
      <c r="AK31" s="25">
        <f t="shared" si="0"/>
        <v>0</v>
      </c>
      <c r="AL31" s="26">
        <f>IF($AK$3="４週",AK31/4,AK31/(DAY(EOMONTH($F$9,0))/7))</f>
        <v>0</v>
      </c>
      <c r="AM31" s="70"/>
      <c r="AN31" s="70"/>
    </row>
    <row r="32" spans="1:40" ht="18" customHeight="1">
      <c r="A32" s="69" t="s">
        <v>32</v>
      </c>
      <c r="B32" s="69"/>
      <c r="C32" s="69"/>
      <c r="D32" s="69"/>
      <c r="E32" s="71"/>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7"/>
      <c r="AL32" s="29"/>
      <c r="AM32" s="70"/>
      <c r="AN32" s="70"/>
    </row>
    <row r="33" spans="1:40" ht="15" customHeight="1">
      <c r="A33" s="16"/>
      <c r="B33" s="16"/>
      <c r="C33" s="16"/>
      <c r="D33" s="16"/>
      <c r="E33" s="16"/>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16"/>
      <c r="AL33" s="16"/>
      <c r="AM33" s="5"/>
    </row>
    <row r="34" spans="1:40"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0"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0" ht="21" customHeight="1">
      <c r="A36" s="4" t="s">
        <v>33</v>
      </c>
      <c r="B36" s="8"/>
      <c r="C36" s="9"/>
      <c r="D36" s="9"/>
      <c r="E36" s="9"/>
      <c r="F36" s="9"/>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9"/>
      <c r="AM36" s="9"/>
      <c r="AN36" s="5"/>
    </row>
    <row r="37" spans="1:40" ht="25" customHeight="1">
      <c r="A37" s="5"/>
      <c r="B37" s="16"/>
      <c r="C37" s="59" t="str">
        <f>IF(VLOOKUP($AK$1,[1]選択肢!$A$1:$J$31,C42,FALSE)=0,"-",VLOOKUP($AK$1,[1]選択肢!$A$1:$J$31,C42,FALSE))</f>
        <v>管理者</v>
      </c>
      <c r="D37" s="60"/>
      <c r="E37" s="72" t="str">
        <f>IF(VLOOKUP($AK$1,[1]選択肢!$A$1:$J$31,E42,FALSE)=0,"-",VLOOKUP($AK$1,[1]選択肢!$A$1:$J$31,E42,FALSE))</f>
        <v>児童発達支援管理責任者</v>
      </c>
      <c r="F37" s="72"/>
      <c r="G37" s="72"/>
      <c r="H37" s="72"/>
      <c r="I37" s="59" t="str">
        <f>IF(VLOOKUP($AK$1,[1]選択肢!$A$1:$J$31,I42,FALSE)=0,"-",VLOOKUP($AK$1,[1]選択肢!$A$1:$J$31,I42,FALSE))</f>
        <v>訪問支援員</v>
      </c>
      <c r="J37" s="60"/>
      <c r="K37" s="60"/>
      <c r="L37" s="60"/>
      <c r="M37" s="60"/>
      <c r="N37" s="61"/>
      <c r="O37" s="59" t="str">
        <f>IF(VLOOKUP($AK$1,[1]選択肢!$A$1:$J$31,O42,FALSE)=0,"-",VLOOKUP($AK$1,[1]選択肢!$A$1:$J$31,O42,FALSE))</f>
        <v>-</v>
      </c>
      <c r="P37" s="60"/>
      <c r="Q37" s="60"/>
      <c r="R37" s="60"/>
      <c r="S37" s="60"/>
      <c r="T37" s="61"/>
      <c r="U37" s="59" t="str">
        <f>IF(VLOOKUP($AK$1,[1]選択肢!$A$1:$J$31,U42,FALSE)=0,"-",VLOOKUP($AK$1,[1]選択肢!$A$1:$J$31,U42,FALSE))</f>
        <v>-</v>
      </c>
      <c r="V37" s="60"/>
      <c r="W37" s="60"/>
      <c r="X37" s="60"/>
      <c r="Y37" s="60"/>
      <c r="Z37" s="61"/>
      <c r="AA37" s="59" t="str">
        <f>IF(VLOOKUP($AK$1,[1]選択肢!$A$1:$J$31,AA42,FALSE)=0,"-",VLOOKUP($AK$1,[1]選択肢!$A$1:$J$31,AA42,FALSE))</f>
        <v>-</v>
      </c>
      <c r="AB37" s="60"/>
      <c r="AC37" s="60"/>
      <c r="AD37" s="60"/>
      <c r="AE37" s="60"/>
      <c r="AF37" s="61"/>
      <c r="AG37" s="72" t="str">
        <f>IF(VLOOKUP($AK$1,[1]選択肢!$A$1:$J$31,AG42,FALSE)=0,"-",VLOOKUP($AK$1,[1]選択肢!$A$1:$J$31,AG42,FALSE))</f>
        <v>-</v>
      </c>
      <c r="AH37" s="72"/>
      <c r="AI37" s="72"/>
      <c r="AJ37" s="72"/>
      <c r="AK37" s="72"/>
      <c r="AL37" s="72" t="str">
        <f>IF(VLOOKUP($AK$1,[1]選択肢!$A$1:$J$31,AL42,FALSE)=0,"-",VLOOKUP($AK$1,[1]選択肢!$A$1:$J$31,AL42,FALSE))</f>
        <v>-</v>
      </c>
      <c r="AM37" s="72"/>
      <c r="AN37" s="5"/>
    </row>
    <row r="38" spans="1:40" ht="18" customHeight="1">
      <c r="A38" s="5"/>
      <c r="B38" s="16"/>
      <c r="C38" s="34" t="s">
        <v>34</v>
      </c>
      <c r="D38" s="34" t="s">
        <v>35</v>
      </c>
      <c r="E38" s="35" t="s">
        <v>34</v>
      </c>
      <c r="F38" s="67" t="s">
        <v>35</v>
      </c>
      <c r="G38" s="67"/>
      <c r="H38" s="67"/>
      <c r="I38" s="63" t="s">
        <v>34</v>
      </c>
      <c r="J38" s="64"/>
      <c r="K38" s="65"/>
      <c r="L38" s="63" t="s">
        <v>35</v>
      </c>
      <c r="M38" s="64"/>
      <c r="N38" s="65"/>
      <c r="O38" s="63" t="s">
        <v>34</v>
      </c>
      <c r="P38" s="64"/>
      <c r="Q38" s="65"/>
      <c r="R38" s="63" t="s">
        <v>35</v>
      </c>
      <c r="S38" s="64"/>
      <c r="T38" s="65"/>
      <c r="U38" s="63" t="s">
        <v>34</v>
      </c>
      <c r="V38" s="64"/>
      <c r="W38" s="65"/>
      <c r="X38" s="63" t="s">
        <v>35</v>
      </c>
      <c r="Y38" s="64"/>
      <c r="Z38" s="65"/>
      <c r="AA38" s="63" t="s">
        <v>34</v>
      </c>
      <c r="AB38" s="64"/>
      <c r="AC38" s="65"/>
      <c r="AD38" s="63" t="s">
        <v>35</v>
      </c>
      <c r="AE38" s="64"/>
      <c r="AF38" s="65"/>
      <c r="AG38" s="63" t="s">
        <v>34</v>
      </c>
      <c r="AH38" s="64"/>
      <c r="AI38" s="65"/>
      <c r="AJ38" s="63" t="s">
        <v>35</v>
      </c>
      <c r="AK38" s="65"/>
      <c r="AL38" s="35" t="s">
        <v>36</v>
      </c>
      <c r="AM38" s="35" t="s">
        <v>37</v>
      </c>
      <c r="AN38" s="5"/>
    </row>
    <row r="39" spans="1:40" ht="18" customHeight="1">
      <c r="A39" s="5"/>
      <c r="B39" s="36" t="s">
        <v>38</v>
      </c>
      <c r="C39" s="35">
        <f>COUNTIFS($B$11:$B$30,C$37,$C$11:$C$30,"A",$E$11:$E$30,"*")</f>
        <v>0</v>
      </c>
      <c r="D39" s="35">
        <f>COUNTIFS($B$11:$B$30,C$37,$C$11:$C$30,"B",$E$11:$E$30,"*")</f>
        <v>0</v>
      </c>
      <c r="E39" s="35">
        <f>COUNTIFS($B$11:$B$30,E$37,$C$11:$C$30,"A",$E$11:$E$30,"*")</f>
        <v>0</v>
      </c>
      <c r="F39" s="63">
        <f>COUNTIFS($B$11:$B$30,E$37,$C$11:$C$30,"B",$E$11:$E$30,"*")</f>
        <v>0</v>
      </c>
      <c r="G39" s="64"/>
      <c r="H39" s="65"/>
      <c r="I39" s="63">
        <f>COUNTIFS($B$11:$B$30,I$37,$C$11:$C$30,"A",$E$11:$E$30,"*")</f>
        <v>0</v>
      </c>
      <c r="J39" s="64"/>
      <c r="K39" s="65"/>
      <c r="L39" s="63">
        <f>COUNTIFS($B$11:$B$30,I$37,$C$11:$C$30,"B",$E$11:$E$30,"*")</f>
        <v>0</v>
      </c>
      <c r="M39" s="64"/>
      <c r="N39" s="65"/>
      <c r="O39" s="63">
        <f>COUNTIFS($B$11:$B$30,O$37,$C$11:$C$30,"A",$E$11:$E$30,"*")</f>
        <v>0</v>
      </c>
      <c r="P39" s="64"/>
      <c r="Q39" s="65"/>
      <c r="R39" s="63">
        <f>COUNTIFS($B$11:$B$30,O$37,$C$11:$C$30,"B",$E$11:$E$30,"*")</f>
        <v>0</v>
      </c>
      <c r="S39" s="64"/>
      <c r="T39" s="65"/>
      <c r="U39" s="63">
        <f>COUNTIFS($B$11:$B$30,U$37,$C$11:$C$30,"A",$E$11:$E$30,"*")</f>
        <v>0</v>
      </c>
      <c r="V39" s="64"/>
      <c r="W39" s="65"/>
      <c r="X39" s="63">
        <f>COUNTIFS($B$11:$B$30,U$37,$C$11:$C$30,"B",$E$11:$E$30,"*")</f>
        <v>0</v>
      </c>
      <c r="Y39" s="64"/>
      <c r="Z39" s="65"/>
      <c r="AA39" s="63">
        <f>COUNTIFS($B$11:$B$30,AA$37,$C$11:$C$30,"A",$E$11:$E$30,"*")</f>
        <v>0</v>
      </c>
      <c r="AB39" s="64"/>
      <c r="AC39" s="65"/>
      <c r="AD39" s="63">
        <f>COUNTIFS($B$11:$B$30,AA$37,$C$11:$C$30,"B",$E$11:$E$30,"*")</f>
        <v>0</v>
      </c>
      <c r="AE39" s="64"/>
      <c r="AF39" s="65"/>
      <c r="AG39" s="63">
        <f>COUNTIFS($B$11:$B$30,AG$37,$C$11:$C$30,"A",$E$11:$E$30,"*")</f>
        <v>0</v>
      </c>
      <c r="AH39" s="64"/>
      <c r="AI39" s="65"/>
      <c r="AJ39" s="63">
        <f>COUNTIFS($B$11:$B$30,AG$37,$C$11:$C$30,"B",$E$11:$E$30,"*")</f>
        <v>0</v>
      </c>
      <c r="AK39" s="65"/>
      <c r="AL39" s="35">
        <f>COUNTIFS($B$11:$B$30,AL$37,$C$11:$C$30,"A",$E$11:$E$30,"*")</f>
        <v>0</v>
      </c>
      <c r="AM39" s="35">
        <f>COUNTIFS($B$11:$B$30,AL$37,$C$11:$C$30,"B",$E$11:$E$30,"*")</f>
        <v>0</v>
      </c>
      <c r="AN39" s="5"/>
    </row>
    <row r="40" spans="1:40" ht="18" customHeight="1">
      <c r="A40" s="5"/>
      <c r="B40" s="37" t="s">
        <v>39</v>
      </c>
      <c r="C40" s="35">
        <f>COUNTIFS($B$11:$B$30,C$37,$C$11:$C$30,"C",$E$11:$E$30,"*")</f>
        <v>0</v>
      </c>
      <c r="D40" s="35">
        <f>COUNTIFS($B$11:$B$30,C$37,$C$11:$C$30,"D",$E$11:$E$30,"*")</f>
        <v>0</v>
      </c>
      <c r="E40" s="35">
        <f>COUNTIFS($B$11:$B$30,E$37,$C$11:$C$30,"C",$E$11:$E$30,"*")</f>
        <v>0</v>
      </c>
      <c r="F40" s="63">
        <f>COUNTIFS($B$11:$B$30,E$37,$C$11:$C$30,"D",$E$11:$E$30,"*")</f>
        <v>0</v>
      </c>
      <c r="G40" s="64"/>
      <c r="H40" s="65"/>
      <c r="I40" s="63">
        <f>COUNTIFS($B$11:$B$30,I$37,$C$11:$C$30,"C",$E$11:$E$30,"*")</f>
        <v>0</v>
      </c>
      <c r="J40" s="64"/>
      <c r="K40" s="65"/>
      <c r="L40" s="63">
        <f>COUNTIFS($B$11:$B$30,I$37,$C$11:$C$30,"D",$E$11:$E$30,"*")</f>
        <v>0</v>
      </c>
      <c r="M40" s="64"/>
      <c r="N40" s="65"/>
      <c r="O40" s="63">
        <f>COUNTIFS($B$11:$B$30,O$37,$C$11:$C$30,"C",$E$11:$E$30,"*")</f>
        <v>0</v>
      </c>
      <c r="P40" s="64"/>
      <c r="Q40" s="65"/>
      <c r="R40" s="63">
        <f>COUNTIFS($B$11:$B$30,O$37,$C$11:$C$30,"D",$E$11:$E$30,"*")</f>
        <v>0</v>
      </c>
      <c r="S40" s="64"/>
      <c r="T40" s="65"/>
      <c r="U40" s="63">
        <f>COUNTIFS($B$11:$B$30,U$37,$C$11:$C$30,"C",$E$11:$E$30,"*")</f>
        <v>0</v>
      </c>
      <c r="V40" s="64"/>
      <c r="W40" s="65"/>
      <c r="X40" s="63">
        <f>COUNTIFS($B$11:$B$30,U$37,$C$11:$C$30,"D",$E$11:$E$30,"*")</f>
        <v>0</v>
      </c>
      <c r="Y40" s="64"/>
      <c r="Z40" s="65"/>
      <c r="AA40" s="63">
        <f>COUNTIFS($B$11:$B$30,AA$37,$C$11:$C$30,"C",$E$11:$E$30,"*")</f>
        <v>0</v>
      </c>
      <c r="AB40" s="64"/>
      <c r="AC40" s="65"/>
      <c r="AD40" s="63">
        <f>COUNTIFS($B$11:$B$30,AA$37,$C$11:$C$30,"D",$E$11:$E$30,"*")</f>
        <v>0</v>
      </c>
      <c r="AE40" s="64"/>
      <c r="AF40" s="65"/>
      <c r="AG40" s="63">
        <f>COUNTIFS($B$11:$B$30,AG$37,$C$11:$C$30,"C",$E$11:$E$30,"*")</f>
        <v>0</v>
      </c>
      <c r="AH40" s="64"/>
      <c r="AI40" s="65"/>
      <c r="AJ40" s="63">
        <f>COUNTIFS($B$11:$B$30,AG$37,$C$11:$C$30,"D",$E$11:$E$30,"*")</f>
        <v>0</v>
      </c>
      <c r="AK40" s="65"/>
      <c r="AL40" s="35">
        <f>COUNTIFS($B$11:$B$30,AL$37,$C$11:$C$30,"C",$E$11:$E$30,"*")</f>
        <v>0</v>
      </c>
      <c r="AM40" s="35">
        <f>COUNTIFS($B$11:$B$30,AL$37,$C$11:$C$30,"D",$E$11:$E$30,"*")</f>
        <v>0</v>
      </c>
      <c r="AN40" s="5"/>
    </row>
    <row r="41" spans="1:40" ht="25" customHeight="1">
      <c r="A41" s="5"/>
      <c r="B41" s="37" t="s">
        <v>40</v>
      </c>
      <c r="C41" s="59" t="str">
        <f>IF($AK$3="４週",SUMIFS($AK$11:$AK$30,$B$11:$B$30,C37)/4/$AH$5,IF($AK$3="歴月",SUMIFS($AK$11:$AK$30,$B$11:$B$30,C37)/$AL$5,"記載する期間を選択してください"))</f>
        <v>記載する期間を選択してください</v>
      </c>
      <c r="D41" s="61"/>
      <c r="E41" s="59" t="str">
        <f>IF($AK$3="４週",SUMIFS($AK$11:$AK$30,$B$11:$B$30,E37)/4/$AH$5,IF($AK$3="歴月",SUMIFS($AK$11:$AK$30,$B$11:$B$30,E37)/$AL$5,"記載する期間を選択してください"))</f>
        <v>記載する期間を選択してください</v>
      </c>
      <c r="F41" s="60"/>
      <c r="G41" s="60"/>
      <c r="H41" s="61"/>
      <c r="I41" s="59" t="str">
        <f>IF($AK$3="４週",SUMIFS($AK$11:$AK$30,$B$11:$B$30,I37)/4/$AH$5,IF($AK$3="歴月",SUMIFS($AK$11:$AK$30,$B$11:$B$30,I37)/$AL$5,"記載する期間を選択してください"))</f>
        <v>記載する期間を選択してください</v>
      </c>
      <c r="J41" s="60"/>
      <c r="K41" s="60"/>
      <c r="L41" s="60"/>
      <c r="M41" s="60"/>
      <c r="N41" s="61"/>
      <c r="O41" s="59" t="str">
        <f>IF($AK$3="４週",SUMIFS($AK$11:$AK$30,$B$11:$B$30,O37)/4/$AH$5,IF($AK$3="歴月",SUMIFS($AK$11:$AK$30,$B$11:$B$30,O37)/$AL$5,"記載する期間を選択してください"))</f>
        <v>記載する期間を選択してください</v>
      </c>
      <c r="P41" s="60"/>
      <c r="Q41" s="60"/>
      <c r="R41" s="60"/>
      <c r="S41" s="60"/>
      <c r="T41" s="61"/>
      <c r="U41" s="59" t="str">
        <f>IF($AK$3="４週",SUMIFS($AK$11:$AK$30,$B$11:$B$30,U37)/4/$AH$5,IF($AK$3="歴月",SUMIFS($AK$11:$AK$30,$B$11:$B$30,U37)/$AL$5,"記載する期間を選択してください"))</f>
        <v>記載する期間を選択してください</v>
      </c>
      <c r="V41" s="60"/>
      <c r="W41" s="60"/>
      <c r="X41" s="60"/>
      <c r="Y41" s="60"/>
      <c r="Z41" s="61"/>
      <c r="AA41" s="59" t="str">
        <f>IF($AK$3="４週",SUMIFS($AK$11:$AK$30,$B$11:$B$30,AA37)/4/$AH$5,IF($AK$3="歴月",SUMIFS($AK$11:$AK$30,$B$11:$B$30,AA37)/$AL$5,"記載する期間を選択してください"))</f>
        <v>記載する期間を選択してください</v>
      </c>
      <c r="AB41" s="60"/>
      <c r="AC41" s="60"/>
      <c r="AD41" s="60"/>
      <c r="AE41" s="60"/>
      <c r="AF41" s="61"/>
      <c r="AG41" s="59" t="str">
        <f>IF($AK$3="４週",SUMIFS($AK$11:$AK$30,$B$11:$B$30,AG37)/4/$AH$5,IF($AK$3="歴月",SUMIFS($AK$11:$AK$30,$B$11:$B$30,AG37)/$AL$5,"記載する期間を選択してください"))</f>
        <v>記載する期間を選択してください</v>
      </c>
      <c r="AH41" s="60"/>
      <c r="AI41" s="60"/>
      <c r="AJ41" s="60"/>
      <c r="AK41" s="61"/>
      <c r="AL41" s="59" t="str">
        <f>IF($AK$3="４週",SUMIFS($AK$11:$AK$30,$B$11:$B$30,AL37)/4/$AH$5,IF($AK$3="歴月",SUMIFS($AK$11:$AK$30,$B$11:$B$30,AL37)/$AL$5,"記載する期間を選択してください"))</f>
        <v>記載する期間を選択してください</v>
      </c>
      <c r="AM41" s="61"/>
      <c r="AN41" s="5"/>
    </row>
    <row r="42" spans="1:40" ht="5.15" customHeight="1">
      <c r="A42" s="5"/>
      <c r="B42" s="8"/>
      <c r="C42" s="38">
        <v>2</v>
      </c>
      <c r="D42" s="38"/>
      <c r="E42" s="38">
        <v>3</v>
      </c>
      <c r="F42" s="38"/>
      <c r="G42" s="38"/>
      <c r="H42" s="38"/>
      <c r="I42" s="38">
        <v>4</v>
      </c>
      <c r="J42" s="38"/>
      <c r="K42" s="38"/>
      <c r="L42" s="38"/>
      <c r="M42" s="38"/>
      <c r="N42" s="38"/>
      <c r="O42" s="38">
        <v>5</v>
      </c>
      <c r="P42" s="38"/>
      <c r="Q42" s="38"/>
      <c r="R42" s="38"/>
      <c r="S42" s="38"/>
      <c r="T42" s="38"/>
      <c r="U42" s="38">
        <v>6</v>
      </c>
      <c r="V42" s="38"/>
      <c r="W42" s="38"/>
      <c r="X42" s="38"/>
      <c r="Y42" s="38"/>
      <c r="Z42" s="38"/>
      <c r="AA42" s="38">
        <v>7</v>
      </c>
      <c r="AB42" s="38"/>
      <c r="AC42" s="38"/>
      <c r="AD42" s="38"/>
      <c r="AE42" s="38"/>
      <c r="AF42" s="38"/>
      <c r="AG42" s="38">
        <v>8</v>
      </c>
      <c r="AH42" s="38"/>
      <c r="AI42" s="38"/>
      <c r="AJ42" s="38"/>
      <c r="AK42" s="38"/>
      <c r="AL42" s="38">
        <v>9</v>
      </c>
      <c r="AM42" s="39"/>
      <c r="AN42" s="5"/>
    </row>
    <row r="43" spans="1:40" ht="15" customHeight="1">
      <c r="A43" s="30" t="s">
        <v>41</v>
      </c>
      <c r="B43" s="40"/>
      <c r="C43" s="41"/>
      <c r="D43" s="41"/>
      <c r="E43" s="41"/>
      <c r="F43" s="42"/>
      <c r="G43" s="41"/>
      <c r="H43" s="38"/>
      <c r="I43" s="38"/>
      <c r="J43" s="38"/>
      <c r="K43" s="38"/>
      <c r="L43" s="38"/>
      <c r="M43" s="38"/>
      <c r="N43" s="38"/>
      <c r="O43" s="38"/>
      <c r="P43" s="38"/>
      <c r="Q43" s="38"/>
      <c r="R43" s="38">
        <v>6</v>
      </c>
      <c r="S43" s="38"/>
      <c r="T43" s="38"/>
      <c r="U43" s="38"/>
      <c r="V43" s="38"/>
      <c r="W43" s="38"/>
      <c r="X43" s="38">
        <v>7</v>
      </c>
      <c r="Y43" s="38"/>
      <c r="Z43" s="38"/>
      <c r="AA43" s="38"/>
      <c r="AB43" s="38"/>
      <c r="AC43" s="38"/>
      <c r="AD43" s="38">
        <v>8</v>
      </c>
      <c r="AE43" s="38"/>
      <c r="AF43" s="38"/>
      <c r="AG43" s="43"/>
      <c r="AH43" s="43"/>
      <c r="AI43" s="43"/>
      <c r="AJ43" s="43">
        <v>9</v>
      </c>
      <c r="AK43" s="44"/>
      <c r="AL43" s="44"/>
      <c r="AM43" s="5"/>
    </row>
    <row r="44" spans="1:40" s="30" customFormat="1" ht="15" customHeight="1">
      <c r="A44" s="30" t="s">
        <v>42</v>
      </c>
      <c r="B44" s="31"/>
      <c r="C44" s="31"/>
      <c r="D44" s="31"/>
      <c r="E44" s="31"/>
      <c r="F44" s="31"/>
      <c r="G44" s="31"/>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30" customFormat="1" ht="15" customHeight="1">
      <c r="A45" s="30" t="s">
        <v>43</v>
      </c>
      <c r="B45" s="31"/>
      <c r="C45" s="31"/>
      <c r="D45" s="31"/>
      <c r="E45" s="31"/>
      <c r="F45" s="31"/>
      <c r="G45" s="31"/>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30" customFormat="1" ht="15" customHeight="1">
      <c r="A46" s="30" t="s">
        <v>45</v>
      </c>
      <c r="B46" s="31"/>
      <c r="C46" s="31"/>
      <c r="D46" s="31"/>
      <c r="E46" s="31"/>
      <c r="F46" s="31"/>
      <c r="G46" s="31"/>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30" customFormat="1" ht="15" customHeight="1">
      <c r="A47" s="30" t="s">
        <v>46</v>
      </c>
      <c r="B47" s="31"/>
      <c r="C47" s="31"/>
      <c r="D47" s="31"/>
      <c r="E47" s="31"/>
      <c r="F47" s="31"/>
      <c r="G47" s="31"/>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c r="A48" s="30" t="s">
        <v>47</v>
      </c>
      <c r="B48" s="45"/>
      <c r="C48" s="30"/>
      <c r="D48" s="30"/>
      <c r="E48" s="30"/>
      <c r="F48" s="30"/>
      <c r="G48" s="30"/>
    </row>
    <row r="49" spans="1:7" ht="15" customHeight="1">
      <c r="A49" s="30" t="s">
        <v>48</v>
      </c>
      <c r="B49" s="45"/>
      <c r="C49" s="30"/>
      <c r="D49" s="30"/>
      <c r="E49" s="30"/>
      <c r="F49" s="30"/>
      <c r="G49" s="30"/>
    </row>
    <row r="50" spans="1:7" ht="15" customHeight="1">
      <c r="A50" s="30"/>
      <c r="B50" s="36" t="s">
        <v>49</v>
      </c>
      <c r="C50" s="62" t="s">
        <v>50</v>
      </c>
      <c r="D50" s="62"/>
      <c r="E50" s="62"/>
      <c r="F50" s="30"/>
      <c r="G50" s="30"/>
    </row>
    <row r="51" spans="1:7" ht="15" customHeight="1">
      <c r="A51" s="30"/>
      <c r="B51" s="46" t="s">
        <v>27</v>
      </c>
      <c r="C51" s="58" t="s">
        <v>51</v>
      </c>
      <c r="D51" s="58"/>
      <c r="E51" s="58"/>
      <c r="F51" s="30"/>
      <c r="G51" s="30"/>
    </row>
    <row r="52" spans="1:7" ht="15" customHeight="1">
      <c r="A52" s="30"/>
      <c r="B52" s="46" t="s">
        <v>28</v>
      </c>
      <c r="C52" s="58" t="s">
        <v>52</v>
      </c>
      <c r="D52" s="58"/>
      <c r="E52" s="58"/>
      <c r="F52" s="30"/>
      <c r="G52" s="30"/>
    </row>
    <row r="53" spans="1:7" ht="15" customHeight="1">
      <c r="A53" s="30"/>
      <c r="B53" s="46" t="s">
        <v>29</v>
      </c>
      <c r="C53" s="58" t="s">
        <v>53</v>
      </c>
      <c r="D53" s="58"/>
      <c r="E53" s="58"/>
      <c r="F53" s="30"/>
      <c r="G53" s="30"/>
    </row>
    <row r="54" spans="1:7" ht="15" customHeight="1">
      <c r="A54" s="30"/>
      <c r="B54" s="46" t="s">
        <v>30</v>
      </c>
      <c r="C54" s="58" t="s">
        <v>54</v>
      </c>
      <c r="D54" s="58"/>
      <c r="E54" s="58"/>
      <c r="F54" s="30"/>
      <c r="G54" s="30"/>
    </row>
    <row r="55" spans="1:7" ht="15" customHeight="1">
      <c r="A55" s="30"/>
      <c r="B55" s="30" t="s">
        <v>55</v>
      </c>
      <c r="C55" s="30"/>
      <c r="D55" s="30"/>
      <c r="E55" s="30"/>
      <c r="F55" s="30"/>
      <c r="G55" s="30"/>
    </row>
    <row r="56" spans="1:7" ht="15" customHeight="1">
      <c r="A56" s="30"/>
      <c r="B56" s="30" t="s">
        <v>56</v>
      </c>
      <c r="C56" s="30"/>
      <c r="D56" s="30"/>
      <c r="E56" s="30"/>
      <c r="F56" s="30"/>
      <c r="G56" s="30"/>
    </row>
    <row r="57" spans="1:7" ht="15" customHeight="1">
      <c r="A57" s="30"/>
      <c r="B57" s="30" t="s">
        <v>57</v>
      </c>
      <c r="C57" s="30"/>
      <c r="D57" s="30"/>
      <c r="E57" s="30"/>
      <c r="F57" s="30"/>
      <c r="G57" s="30"/>
    </row>
    <row r="58" spans="1:7" ht="15" customHeight="1">
      <c r="A58" s="30" t="s">
        <v>58</v>
      </c>
      <c r="B58" s="45"/>
      <c r="C58" s="30"/>
      <c r="D58" s="30"/>
      <c r="E58" s="30"/>
      <c r="F58" s="30"/>
      <c r="G58" s="30"/>
    </row>
    <row r="59" spans="1:7" ht="15" customHeight="1">
      <c r="A59" s="30" t="s">
        <v>74</v>
      </c>
      <c r="B59" s="45"/>
      <c r="C59" s="30"/>
      <c r="D59" s="30"/>
      <c r="E59" s="30"/>
      <c r="F59" s="30"/>
      <c r="G59" s="30"/>
    </row>
    <row r="60" spans="1:7" ht="15" customHeight="1">
      <c r="A60" s="30" t="s">
        <v>60</v>
      </c>
      <c r="B60" s="45"/>
      <c r="C60" s="30"/>
      <c r="D60" s="30"/>
      <c r="E60" s="30"/>
      <c r="F60" s="30"/>
      <c r="G60" s="30"/>
    </row>
    <row r="61" spans="1:7" ht="15" customHeight="1">
      <c r="A61" s="30" t="s">
        <v>61</v>
      </c>
      <c r="B61" s="45"/>
      <c r="C61" s="30"/>
      <c r="D61" s="30"/>
      <c r="E61" s="30"/>
      <c r="F61" s="30"/>
      <c r="G61" s="30"/>
    </row>
    <row r="62" spans="1:7" ht="15" customHeight="1">
      <c r="A62" s="30" t="s">
        <v>62</v>
      </c>
      <c r="B62" s="45"/>
      <c r="C62" s="30"/>
      <c r="D62" s="30"/>
      <c r="E62" s="30"/>
      <c r="F62" s="30"/>
      <c r="G62" s="30"/>
    </row>
    <row r="63" spans="1:7" ht="15" customHeight="1">
      <c r="A63" s="30" t="s">
        <v>63</v>
      </c>
      <c r="B63" s="45"/>
      <c r="C63" s="30"/>
      <c r="D63" s="30"/>
      <c r="E63" s="30"/>
      <c r="F63" s="30"/>
      <c r="G63" s="30"/>
    </row>
    <row r="64" spans="1:7" ht="15" customHeight="1">
      <c r="A64" s="30" t="s">
        <v>64</v>
      </c>
      <c r="B64" s="45"/>
      <c r="C64" s="30"/>
      <c r="D64" s="30"/>
      <c r="E64" s="30"/>
      <c r="F64" s="30"/>
      <c r="G64" s="30"/>
    </row>
    <row r="65" spans="1:7" ht="15" customHeight="1">
      <c r="A65" s="30" t="s">
        <v>65</v>
      </c>
      <c r="B65" s="45"/>
      <c r="C65" s="30"/>
      <c r="D65" s="30"/>
      <c r="E65" s="30"/>
      <c r="F65" s="30"/>
      <c r="G65" s="30"/>
    </row>
    <row r="66" spans="1:7" ht="15" customHeight="1">
      <c r="A66" s="30" t="s">
        <v>66</v>
      </c>
      <c r="B66" s="45"/>
      <c r="C66" s="30"/>
      <c r="D66" s="30"/>
      <c r="E66" s="30"/>
      <c r="F66" s="30"/>
      <c r="G66" s="30"/>
    </row>
    <row r="67" spans="1:7" ht="15" customHeight="1">
      <c r="A67" s="30" t="s">
        <v>67</v>
      </c>
      <c r="B67" s="45"/>
      <c r="C67" s="30"/>
      <c r="D67" s="30"/>
      <c r="E67" s="30"/>
      <c r="F67" s="30"/>
      <c r="G67" s="30"/>
    </row>
    <row r="68" spans="1:7" ht="15" customHeight="1">
      <c r="A68" s="30" t="s">
        <v>68</v>
      </c>
      <c r="B68" s="45"/>
      <c r="C68" s="30"/>
      <c r="D68" s="30"/>
      <c r="E68" s="30"/>
      <c r="F68" s="30"/>
      <c r="G68" s="30"/>
    </row>
    <row r="69" spans="1:7" ht="15" customHeight="1">
      <c r="A69" s="30" t="s">
        <v>69</v>
      </c>
      <c r="B69" s="45"/>
      <c r="C69" s="30"/>
      <c r="D69" s="30"/>
      <c r="E69" s="30"/>
      <c r="F69" s="30"/>
      <c r="G69" s="30"/>
    </row>
    <row r="70" spans="1:7" ht="15" customHeight="1">
      <c r="A70" s="30" t="s">
        <v>70</v>
      </c>
      <c r="B70" s="45"/>
      <c r="C70" s="30"/>
      <c r="D70" s="30"/>
      <c r="E70" s="30"/>
      <c r="F70" s="30"/>
      <c r="G70" s="30"/>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B11:B30" xr:uid="{37C2C3E8-B63E-49C3-9E01-258F622092C9}">
      <formula1>INDIRECT($AK$1)</formula1>
    </dataValidation>
    <dataValidation type="list" allowBlank="1" showInputMessage="1" showErrorMessage="1" sqref="AK3:AN3" xr:uid="{A2525E88-53E6-4BEB-8867-2BBDD3F33A43}">
      <formula1>"４週,歴月"</formula1>
    </dataValidation>
    <dataValidation type="list" allowBlank="1" showInputMessage="1" showErrorMessage="1" sqref="AK4:AN4" xr:uid="{35EA3AB9-8114-4A44-B3B4-44F8C3226178}">
      <formula1>"予定,実績"</formula1>
    </dataValidation>
    <dataValidation type="list" allowBlank="1" showInputMessage="1" showErrorMessage="1" sqref="C11:C30" xr:uid="{A3192532-CB26-496E-AE7D-65158A7C3E46}">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ゴシック,標準"&amp;10（参考様式５）</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C1DC-BD7B-4D0D-88AE-200C4DD6410F}">
  <sheetPr>
    <tabColor rgb="FFFFC000"/>
  </sheetPr>
  <dimension ref="A1:AQ78"/>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4.582031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86</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9</v>
      </c>
      <c r="AH5" s="85"/>
      <c r="AI5" s="85"/>
      <c r="AJ5" s="85"/>
      <c r="AK5" s="11" t="s">
        <v>10</v>
      </c>
      <c r="AL5" s="47"/>
      <c r="AM5" s="11" t="s">
        <v>11</v>
      </c>
      <c r="AN5" s="5"/>
    </row>
    <row r="6" spans="1:40" ht="10" customHeight="1">
      <c r="A6" s="5"/>
      <c r="B6" s="16"/>
      <c r="C6" s="16"/>
      <c r="D6" s="16"/>
      <c r="E6" s="16"/>
      <c r="F6" s="16"/>
      <c r="G6" s="16"/>
      <c r="H6" s="16"/>
      <c r="I6" s="16"/>
      <c r="J6" s="16"/>
      <c r="K6" s="16"/>
      <c r="L6" s="16"/>
      <c r="M6" s="16"/>
      <c r="N6" s="16"/>
      <c r="O6" s="16"/>
      <c r="P6" s="16"/>
      <c r="Q6" s="16"/>
      <c r="R6" s="16"/>
      <c r="S6" s="16"/>
      <c r="T6" s="16"/>
      <c r="U6" s="16"/>
      <c r="V6" s="16"/>
      <c r="W6" s="16"/>
      <c r="X6" s="9"/>
      <c r="Y6" s="9"/>
      <c r="Z6" s="9"/>
      <c r="AA6" s="9"/>
      <c r="AB6" s="9"/>
      <c r="AC6" s="9"/>
      <c r="AD6" s="9"/>
      <c r="AE6" s="9"/>
      <c r="AF6" s="9"/>
      <c r="AG6" s="9"/>
      <c r="AH6" s="9"/>
      <c r="AI6" s="9"/>
      <c r="AJ6" s="9"/>
      <c r="AK6" s="9"/>
      <c r="AL6" s="9"/>
      <c r="AM6" s="5"/>
      <c r="AN6" s="5"/>
    </row>
    <row r="7" spans="1:40" ht="15" customHeight="1">
      <c r="A7" s="70" t="s">
        <v>12</v>
      </c>
      <c r="B7" s="62" t="s">
        <v>13</v>
      </c>
      <c r="C7" s="76" t="s">
        <v>14</v>
      </c>
      <c r="D7" s="62" t="s">
        <v>15</v>
      </c>
      <c r="E7" s="68" t="s">
        <v>16</v>
      </c>
      <c r="F7" s="79" t="s">
        <v>17</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3" t="s">
        <v>18</v>
      </c>
      <c r="AL7" s="74" t="s">
        <v>19</v>
      </c>
      <c r="AM7" s="75" t="s">
        <v>20</v>
      </c>
      <c r="AN7" s="75"/>
    </row>
    <row r="8" spans="1:40" ht="15" customHeight="1">
      <c r="A8" s="70"/>
      <c r="B8" s="62"/>
      <c r="C8" s="77"/>
      <c r="D8" s="62"/>
      <c r="E8" s="68"/>
      <c r="F8" s="62" t="s">
        <v>21</v>
      </c>
      <c r="G8" s="62"/>
      <c r="H8" s="62"/>
      <c r="I8" s="62"/>
      <c r="J8" s="62"/>
      <c r="K8" s="62"/>
      <c r="L8" s="62"/>
      <c r="M8" s="62" t="s">
        <v>22</v>
      </c>
      <c r="N8" s="62"/>
      <c r="O8" s="62"/>
      <c r="P8" s="62"/>
      <c r="Q8" s="62"/>
      <c r="R8" s="62"/>
      <c r="S8" s="62"/>
      <c r="T8" s="62" t="s">
        <v>23</v>
      </c>
      <c r="U8" s="62"/>
      <c r="V8" s="62"/>
      <c r="W8" s="62"/>
      <c r="X8" s="62"/>
      <c r="Y8" s="62"/>
      <c r="Z8" s="62"/>
      <c r="AA8" s="62" t="s">
        <v>24</v>
      </c>
      <c r="AB8" s="62"/>
      <c r="AC8" s="62"/>
      <c r="AD8" s="62"/>
      <c r="AE8" s="62"/>
      <c r="AF8" s="62"/>
      <c r="AG8" s="62"/>
      <c r="AH8" s="62" t="s">
        <v>25</v>
      </c>
      <c r="AI8" s="62"/>
      <c r="AJ8" s="62"/>
      <c r="AK8" s="73"/>
      <c r="AL8" s="74"/>
      <c r="AM8" s="75"/>
      <c r="AN8" s="75"/>
    </row>
    <row r="9" spans="1:40" ht="15" customHeight="1">
      <c r="A9" s="70"/>
      <c r="B9" s="62"/>
      <c r="C9" s="77"/>
      <c r="D9" s="62"/>
      <c r="E9" s="68"/>
      <c r="F9" s="17">
        <f>DATE($M$2,$S$2,1)</f>
        <v>45627</v>
      </c>
      <c r="G9" s="17">
        <f>DATE($M$2,$S$2,2)</f>
        <v>45628</v>
      </c>
      <c r="H9" s="17">
        <f>DATE($M$2,$S$2,3)</f>
        <v>45629</v>
      </c>
      <c r="I9" s="17">
        <f>DATE($M$2,$S$2,4)</f>
        <v>45630</v>
      </c>
      <c r="J9" s="17">
        <f>DATE($M$2,$S$2,5)</f>
        <v>45631</v>
      </c>
      <c r="K9" s="17">
        <f>DATE($M$2,$S$2,6)</f>
        <v>45632</v>
      </c>
      <c r="L9" s="17">
        <f>DATE($M$2,$S$2,7)</f>
        <v>45633</v>
      </c>
      <c r="M9" s="17">
        <f>DATE($M$2,$S$2,8)</f>
        <v>45634</v>
      </c>
      <c r="N9" s="17">
        <f>DATE($M$2,$S$2,9)</f>
        <v>45635</v>
      </c>
      <c r="O9" s="17">
        <f>DATE($M$2,$S$2,10)</f>
        <v>45636</v>
      </c>
      <c r="P9" s="17">
        <f>DATE($M$2,$S$2,11)</f>
        <v>45637</v>
      </c>
      <c r="Q9" s="17">
        <f>DATE($M$2,$S$2,12)</f>
        <v>45638</v>
      </c>
      <c r="R9" s="17">
        <f>DATE($M$2,$S$2,13)</f>
        <v>45639</v>
      </c>
      <c r="S9" s="17">
        <f>DATE($M$2,$S$2,14)</f>
        <v>45640</v>
      </c>
      <c r="T9" s="17">
        <f>DATE($M$2,$S$2,15)</f>
        <v>45641</v>
      </c>
      <c r="U9" s="17">
        <f>DATE($M$2,$S$2,16)</f>
        <v>45642</v>
      </c>
      <c r="V9" s="17">
        <f>DATE($M$2,$S$2,17)</f>
        <v>45643</v>
      </c>
      <c r="W9" s="17">
        <f>DATE($M$2,$S$2,18)</f>
        <v>45644</v>
      </c>
      <c r="X9" s="17">
        <f>DATE($M$2,$S$2,19)</f>
        <v>45645</v>
      </c>
      <c r="Y9" s="17">
        <f>DATE($M$2,$S$2,20)</f>
        <v>45646</v>
      </c>
      <c r="Z9" s="17">
        <f>DATE($M$2,$S$2,21)</f>
        <v>45647</v>
      </c>
      <c r="AA9" s="17">
        <f>DATE($M$2,$S$2,22)</f>
        <v>45648</v>
      </c>
      <c r="AB9" s="17">
        <f>DATE($M$2,$S$2,23)</f>
        <v>45649</v>
      </c>
      <c r="AC9" s="17">
        <f>DATE($M$2,$S$2,24)</f>
        <v>45650</v>
      </c>
      <c r="AD9" s="17">
        <f>DATE($M$2,$S$2,25)</f>
        <v>45651</v>
      </c>
      <c r="AE9" s="17">
        <f>DATE($M$2,$S$2,26)</f>
        <v>45652</v>
      </c>
      <c r="AF9" s="17">
        <f>DATE($M$2,$S$2,27)</f>
        <v>45653</v>
      </c>
      <c r="AG9" s="17">
        <f>DATE($M$2,$S$2,28)</f>
        <v>45654</v>
      </c>
      <c r="AH9" s="17">
        <f>IF(DAY(EOMONTH(F9,0))&lt;29,"",DATE($M$2,$S$2,29))</f>
        <v>45655</v>
      </c>
      <c r="AI9" s="17">
        <f>IF(DAY(EOMONTH(F9,0))&lt;30,"",DATE($M$2,$S$2,30))</f>
        <v>45656</v>
      </c>
      <c r="AJ9" s="17">
        <f>IF(DAY(EOMONTH(F9,0))&lt;31,"",DATE($M$2,$S$2,31))</f>
        <v>45657</v>
      </c>
      <c r="AK9" s="73"/>
      <c r="AL9" s="74"/>
      <c r="AM9" s="75"/>
      <c r="AN9" s="75"/>
    </row>
    <row r="10" spans="1:40" ht="15" customHeight="1">
      <c r="A10" s="70"/>
      <c r="B10" s="62"/>
      <c r="C10" s="78"/>
      <c r="D10" s="62"/>
      <c r="E10" s="68"/>
      <c r="F10" s="18">
        <f>DATE($M$2,$S$2,1)</f>
        <v>45627</v>
      </c>
      <c r="G10" s="18">
        <f>DATE($M$2,$S$2,2)</f>
        <v>45628</v>
      </c>
      <c r="H10" s="18">
        <f>DATE($M$2,$S$2,3)</f>
        <v>45629</v>
      </c>
      <c r="I10" s="18">
        <f>DATE($M$2,$S$2,4)</f>
        <v>45630</v>
      </c>
      <c r="J10" s="18">
        <f>DATE($M$2,$S$2,5)</f>
        <v>45631</v>
      </c>
      <c r="K10" s="18">
        <f>DATE($M$2,$S$2,6)</f>
        <v>45632</v>
      </c>
      <c r="L10" s="18">
        <f>DATE($M$2,$S$2,7)</f>
        <v>45633</v>
      </c>
      <c r="M10" s="18">
        <f>DATE($M$2,$S$2,8)</f>
        <v>45634</v>
      </c>
      <c r="N10" s="18">
        <f>DATE($M$2,$S$2,9)</f>
        <v>45635</v>
      </c>
      <c r="O10" s="18">
        <f>DATE($M$2,$S$2,10)</f>
        <v>45636</v>
      </c>
      <c r="P10" s="18">
        <f>DATE($M$2,$S$2,11)</f>
        <v>45637</v>
      </c>
      <c r="Q10" s="18">
        <f>DATE($M$2,$S$2,12)</f>
        <v>45638</v>
      </c>
      <c r="R10" s="18">
        <f>DATE($M$2,$S$2,13)</f>
        <v>45639</v>
      </c>
      <c r="S10" s="18">
        <f>DATE($M$2,$S$2,14)</f>
        <v>45640</v>
      </c>
      <c r="T10" s="18">
        <f>DATE($M$2,$S$2,15)</f>
        <v>45641</v>
      </c>
      <c r="U10" s="18">
        <f>DATE($M$2,$S$2,16)</f>
        <v>45642</v>
      </c>
      <c r="V10" s="18">
        <f>DATE($M$2,$S$2,17)</f>
        <v>45643</v>
      </c>
      <c r="W10" s="18">
        <f>DATE($M$2,$S$2,18)</f>
        <v>45644</v>
      </c>
      <c r="X10" s="18">
        <f>DATE($M$2,$S$2,19)</f>
        <v>45645</v>
      </c>
      <c r="Y10" s="18">
        <f>DATE($M$2,$S$2,20)</f>
        <v>45646</v>
      </c>
      <c r="Z10" s="18">
        <f>DATE($M$2,$S$2,21)</f>
        <v>45647</v>
      </c>
      <c r="AA10" s="18">
        <f>DATE($M$2,$S$2,22)</f>
        <v>45648</v>
      </c>
      <c r="AB10" s="18">
        <f>DATE($M$2,$S$2,23)</f>
        <v>45649</v>
      </c>
      <c r="AC10" s="18">
        <f>DATE($M$2,$S$2,24)</f>
        <v>45650</v>
      </c>
      <c r="AD10" s="18">
        <f>DATE($M$2,$S$2,25)</f>
        <v>45651</v>
      </c>
      <c r="AE10" s="18">
        <f>DATE($M$2,$S$2,26)</f>
        <v>45652</v>
      </c>
      <c r="AF10" s="18">
        <f>DATE($M$2,$S$2,27)</f>
        <v>45653</v>
      </c>
      <c r="AG10" s="18">
        <f>DATE($M$2,$S$2,28)</f>
        <v>45654</v>
      </c>
      <c r="AH10" s="18">
        <f>IF(DAY(EOMONTH(F10,0))&lt;29,"",DATE($M$2,$S$2,29))</f>
        <v>45655</v>
      </c>
      <c r="AI10" s="18">
        <f>IF(DAY(EOMONTH(F10,0))&lt;30,"",DATE($M$2,$S$2,30))</f>
        <v>45656</v>
      </c>
      <c r="AJ10" s="18">
        <f>IF(DAY(EOMONTH(F10,0))&lt;31,"",DATE($M$2,$S$2,31))</f>
        <v>45657</v>
      </c>
      <c r="AK10" s="73"/>
      <c r="AL10" s="74"/>
      <c r="AM10" s="75"/>
      <c r="AN10" s="75"/>
    </row>
    <row r="11" spans="1:40" ht="18" customHeight="1">
      <c r="A11" s="19">
        <v>1</v>
      </c>
      <c r="B11" s="20"/>
      <c r="C11" s="21"/>
      <c r="D11" s="22"/>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f t="shared" ref="AK11:AK31" si="0">+SUM(F11:AJ11)</f>
        <v>0</v>
      </c>
      <c r="AL11" s="26">
        <f t="shared" ref="AL11:AL31" si="1">IF($AK$3="４週",AK11/4,AK11/(DAY(EOMONTH($F$9,0))/7))</f>
        <v>0</v>
      </c>
      <c r="AM11" s="66"/>
      <c r="AN11" s="66"/>
    </row>
    <row r="12" spans="1:40" ht="18" customHeight="1">
      <c r="A12" s="19">
        <v>2</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 t="shared" si="0"/>
        <v>0</v>
      </c>
      <c r="AL12" s="26">
        <f t="shared" si="1"/>
        <v>0</v>
      </c>
      <c r="AM12" s="66"/>
      <c r="AN12" s="66"/>
    </row>
    <row r="13" spans="1:40" ht="18" customHeight="1">
      <c r="A13" s="19">
        <v>3</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si="0"/>
        <v>0</v>
      </c>
      <c r="AL13" s="26">
        <f t="shared" si="1"/>
        <v>0</v>
      </c>
      <c r="AM13" s="66"/>
      <c r="AN13" s="66"/>
    </row>
    <row r="14" spans="1:40" ht="18" customHeight="1">
      <c r="A14" s="19">
        <v>4</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0"/>
        <v>0</v>
      </c>
      <c r="AL14" s="26">
        <f t="shared" si="1"/>
        <v>0</v>
      </c>
      <c r="AM14" s="66"/>
      <c r="AN14" s="66"/>
    </row>
    <row r="15" spans="1:40" ht="18" customHeight="1">
      <c r="A15" s="19">
        <v>5</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0"/>
        <v>0</v>
      </c>
      <c r="AL15" s="26">
        <f t="shared" si="1"/>
        <v>0</v>
      </c>
      <c r="AM15" s="66"/>
      <c r="AN15" s="66"/>
    </row>
    <row r="16" spans="1:40" ht="18" customHeight="1">
      <c r="A16" s="19">
        <v>6</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0"/>
        <v>0</v>
      </c>
      <c r="AL16" s="26">
        <f t="shared" si="1"/>
        <v>0</v>
      </c>
      <c r="AM16" s="66"/>
      <c r="AN16" s="66"/>
    </row>
    <row r="17" spans="1:40" ht="18" customHeight="1">
      <c r="A17" s="19">
        <v>7</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0"/>
        <v>0</v>
      </c>
      <c r="AL17" s="26">
        <f t="shared" si="1"/>
        <v>0</v>
      </c>
      <c r="AM17" s="66"/>
      <c r="AN17" s="66"/>
    </row>
    <row r="18" spans="1:40" ht="18" customHeight="1">
      <c r="A18" s="19">
        <v>8</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0"/>
        <v>0</v>
      </c>
      <c r="AL18" s="26">
        <f t="shared" si="1"/>
        <v>0</v>
      </c>
      <c r="AM18" s="66"/>
      <c r="AN18" s="66"/>
    </row>
    <row r="19" spans="1:40" ht="18" customHeight="1">
      <c r="A19" s="19">
        <v>9</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0"/>
        <v>0</v>
      </c>
      <c r="AL19" s="26">
        <f t="shared" si="1"/>
        <v>0</v>
      </c>
      <c r="AM19" s="66"/>
      <c r="AN19" s="66"/>
    </row>
    <row r="20" spans="1:40" ht="18" customHeight="1">
      <c r="A20" s="19">
        <v>10</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0"/>
        <v>0</v>
      </c>
      <c r="AL20" s="26">
        <f t="shared" si="1"/>
        <v>0</v>
      </c>
      <c r="AM20" s="66"/>
      <c r="AN20" s="66"/>
    </row>
    <row r="21" spans="1:40" ht="18" customHeight="1">
      <c r="A21" s="19">
        <v>11</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0"/>
        <v>0</v>
      </c>
      <c r="AL21" s="26">
        <f t="shared" si="1"/>
        <v>0</v>
      </c>
      <c r="AM21" s="66"/>
      <c r="AN21" s="66"/>
    </row>
    <row r="22" spans="1:40" ht="18" customHeight="1">
      <c r="A22" s="19">
        <v>12</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0"/>
        <v>0</v>
      </c>
      <c r="AL22" s="26">
        <f t="shared" si="1"/>
        <v>0</v>
      </c>
      <c r="AM22" s="66"/>
      <c r="AN22" s="66"/>
    </row>
    <row r="23" spans="1:40" ht="18" customHeight="1">
      <c r="A23" s="19">
        <v>13</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0"/>
        <v>0</v>
      </c>
      <c r="AL23" s="26">
        <f t="shared" si="1"/>
        <v>0</v>
      </c>
      <c r="AM23" s="66"/>
      <c r="AN23" s="66"/>
    </row>
    <row r="24" spans="1:40" ht="18" customHeight="1">
      <c r="A24" s="19">
        <v>14</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0"/>
        <v>0</v>
      </c>
      <c r="AL24" s="26">
        <f t="shared" si="1"/>
        <v>0</v>
      </c>
      <c r="AM24" s="66"/>
      <c r="AN24" s="66"/>
    </row>
    <row r="25" spans="1:40" ht="18" customHeight="1">
      <c r="A25" s="19">
        <v>15</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0"/>
        <v>0</v>
      </c>
      <c r="AL25" s="26">
        <f t="shared" si="1"/>
        <v>0</v>
      </c>
      <c r="AM25" s="66"/>
      <c r="AN25" s="66"/>
    </row>
    <row r="26" spans="1:40" ht="18" customHeight="1">
      <c r="A26" s="19">
        <v>16</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0"/>
        <v>0</v>
      </c>
      <c r="AL26" s="26">
        <f t="shared" si="1"/>
        <v>0</v>
      </c>
      <c r="AM26" s="66"/>
      <c r="AN26" s="66"/>
    </row>
    <row r="27" spans="1:40" ht="18" customHeight="1">
      <c r="A27" s="19">
        <v>17</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0"/>
        <v>0</v>
      </c>
      <c r="AL27" s="26">
        <f t="shared" si="1"/>
        <v>0</v>
      </c>
      <c r="AM27" s="66"/>
      <c r="AN27" s="66"/>
    </row>
    <row r="28" spans="1:40" ht="18" customHeight="1">
      <c r="A28" s="19">
        <v>18</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0"/>
        <v>0</v>
      </c>
      <c r="AL28" s="26">
        <f t="shared" si="1"/>
        <v>0</v>
      </c>
      <c r="AM28" s="66"/>
      <c r="AN28" s="66"/>
    </row>
    <row r="29" spans="1:40" ht="18" customHeight="1">
      <c r="A29" s="19">
        <v>19</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0"/>
        <v>0</v>
      </c>
      <c r="AL29" s="26">
        <f t="shared" si="1"/>
        <v>0</v>
      </c>
      <c r="AM29" s="66"/>
      <c r="AN29" s="66"/>
    </row>
    <row r="30" spans="1:40" ht="18" customHeight="1">
      <c r="A30" s="19">
        <v>20</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0"/>
        <v>0</v>
      </c>
      <c r="AL30" s="26">
        <f t="shared" si="1"/>
        <v>0</v>
      </c>
      <c r="AM30" s="66"/>
      <c r="AN30" s="66"/>
    </row>
    <row r="31" spans="1:40" ht="18" customHeight="1">
      <c r="A31" s="68" t="s">
        <v>31</v>
      </c>
      <c r="B31" s="69"/>
      <c r="C31" s="69"/>
      <c r="D31" s="69"/>
      <c r="E31" s="69"/>
      <c r="F31" s="27">
        <f t="shared" ref="F31:AJ31" si="2">+SUM(F11:F30)</f>
        <v>0</v>
      </c>
      <c r="G31" s="27">
        <f t="shared" si="2"/>
        <v>0</v>
      </c>
      <c r="H31" s="27">
        <f t="shared" si="2"/>
        <v>0</v>
      </c>
      <c r="I31" s="27">
        <f t="shared" si="2"/>
        <v>0</v>
      </c>
      <c r="J31" s="27">
        <f t="shared" si="2"/>
        <v>0</v>
      </c>
      <c r="K31" s="27">
        <f t="shared" si="2"/>
        <v>0</v>
      </c>
      <c r="L31" s="27">
        <f t="shared" si="2"/>
        <v>0</v>
      </c>
      <c r="M31" s="27">
        <f t="shared" si="2"/>
        <v>0</v>
      </c>
      <c r="N31" s="27">
        <f t="shared" si="2"/>
        <v>0</v>
      </c>
      <c r="O31" s="27">
        <f t="shared" si="2"/>
        <v>0</v>
      </c>
      <c r="P31" s="27">
        <f t="shared" si="2"/>
        <v>0</v>
      </c>
      <c r="Q31" s="27">
        <f t="shared" si="2"/>
        <v>0</v>
      </c>
      <c r="R31" s="27">
        <f t="shared" si="2"/>
        <v>0</v>
      </c>
      <c r="S31" s="27">
        <f t="shared" si="2"/>
        <v>0</v>
      </c>
      <c r="T31" s="27">
        <f t="shared" si="2"/>
        <v>0</v>
      </c>
      <c r="U31" s="27">
        <f t="shared" si="2"/>
        <v>0</v>
      </c>
      <c r="V31" s="27">
        <f t="shared" si="2"/>
        <v>0</v>
      </c>
      <c r="W31" s="27">
        <f t="shared" si="2"/>
        <v>0</v>
      </c>
      <c r="X31" s="27">
        <f t="shared" si="2"/>
        <v>0</v>
      </c>
      <c r="Y31" s="27">
        <f t="shared" si="2"/>
        <v>0</v>
      </c>
      <c r="Z31" s="27">
        <f t="shared" si="2"/>
        <v>0</v>
      </c>
      <c r="AA31" s="27">
        <f t="shared" si="2"/>
        <v>0</v>
      </c>
      <c r="AB31" s="27">
        <f t="shared" si="2"/>
        <v>0</v>
      </c>
      <c r="AC31" s="27">
        <f t="shared" si="2"/>
        <v>0</v>
      </c>
      <c r="AD31" s="27">
        <f t="shared" si="2"/>
        <v>0</v>
      </c>
      <c r="AE31" s="27">
        <f t="shared" si="2"/>
        <v>0</v>
      </c>
      <c r="AF31" s="27">
        <f t="shared" si="2"/>
        <v>0</v>
      </c>
      <c r="AG31" s="27">
        <f t="shared" si="2"/>
        <v>0</v>
      </c>
      <c r="AH31" s="27">
        <f t="shared" si="2"/>
        <v>0</v>
      </c>
      <c r="AI31" s="27">
        <f t="shared" si="2"/>
        <v>0</v>
      </c>
      <c r="AJ31" s="27">
        <f t="shared" si="2"/>
        <v>0</v>
      </c>
      <c r="AK31" s="25">
        <f t="shared" si="0"/>
        <v>0</v>
      </c>
      <c r="AL31" s="26">
        <f t="shared" si="1"/>
        <v>0</v>
      </c>
      <c r="AM31" s="70"/>
      <c r="AN31" s="70"/>
    </row>
    <row r="32" spans="1:40" ht="18" customHeight="1">
      <c r="A32" s="69" t="s">
        <v>32</v>
      </c>
      <c r="B32" s="69"/>
      <c r="C32" s="69"/>
      <c r="D32" s="69"/>
      <c r="E32" s="71"/>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7"/>
      <c r="AL32" s="29"/>
      <c r="AM32" s="70"/>
      <c r="AN32" s="70"/>
    </row>
    <row r="33" spans="1:43" ht="15" customHeight="1">
      <c r="A33" s="16"/>
      <c r="B33" s="16"/>
      <c r="C33" s="16"/>
      <c r="D33" s="16"/>
      <c r="E33" s="16"/>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16"/>
      <c r="AL33" s="16"/>
      <c r="AM33" s="5"/>
    </row>
    <row r="34" spans="1:43"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3"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3" ht="21" customHeight="1">
      <c r="A36" s="4" t="s">
        <v>84</v>
      </c>
      <c r="B36" s="16"/>
      <c r="C36" s="16"/>
      <c r="D36" s="16"/>
      <c r="E36" s="16"/>
      <c r="F36" s="16"/>
      <c r="G36" s="30"/>
      <c r="H36" s="30"/>
      <c r="I36" s="30"/>
      <c r="J36" s="30"/>
      <c r="K36" s="30"/>
      <c r="L36" s="30"/>
      <c r="M36" s="30"/>
      <c r="N36" s="30"/>
      <c r="O36" s="30"/>
      <c r="AM36" s="16"/>
      <c r="AN36" s="5"/>
    </row>
    <row r="37" spans="1:43" ht="25" customHeight="1">
      <c r="A37" s="33"/>
      <c r="B37" s="68" t="s">
        <v>83</v>
      </c>
      <c r="C37" s="69"/>
      <c r="D37" s="69"/>
      <c r="E37" s="69"/>
      <c r="F37" s="69"/>
      <c r="G37" s="69"/>
      <c r="H37" s="69"/>
      <c r="I37" s="69"/>
      <c r="J37" s="69"/>
      <c r="K37" s="71"/>
      <c r="L37" s="91" t="s">
        <v>82</v>
      </c>
      <c r="M37" s="91"/>
      <c r="N37" s="91"/>
      <c r="O37" s="91"/>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row>
    <row r="38" spans="1:43" ht="18" customHeight="1">
      <c r="A38" s="33"/>
      <c r="B38" s="87" t="s">
        <v>81</v>
      </c>
      <c r="C38" s="88"/>
      <c r="D38" s="88"/>
      <c r="E38" s="88"/>
      <c r="F38" s="88"/>
      <c r="G38" s="88"/>
      <c r="H38" s="88"/>
      <c r="I38" s="88"/>
      <c r="J38" s="88"/>
      <c r="K38" s="89"/>
      <c r="L38" s="92"/>
      <c r="M38" s="92"/>
      <c r="N38" s="92"/>
      <c r="O38" s="92"/>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row>
    <row r="39" spans="1:43" ht="5.15" customHeight="1">
      <c r="A39" s="31"/>
      <c r="B39" s="31"/>
      <c r="C39" s="31"/>
      <c r="D39" s="33"/>
      <c r="E39" s="33"/>
      <c r="F39" s="33"/>
      <c r="G39" s="33"/>
      <c r="H39" s="33"/>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2"/>
      <c r="AK39" s="30"/>
      <c r="AL39" s="16"/>
      <c r="AM39" s="16"/>
      <c r="AN39" s="5"/>
    </row>
    <row r="40" spans="1:43" ht="18" customHeight="1">
      <c r="A40" s="4" t="s">
        <v>80</v>
      </c>
      <c r="B40" s="30"/>
      <c r="D40" s="30"/>
      <c r="E40" s="30"/>
      <c r="F40" s="30"/>
      <c r="G40" s="30"/>
      <c r="H40" s="30"/>
      <c r="I40" s="30"/>
      <c r="J40" s="30"/>
      <c r="K40" s="30"/>
      <c r="L40" s="30"/>
      <c r="M40" s="30"/>
      <c r="N40" s="30"/>
      <c r="O40" s="30"/>
      <c r="P40" s="30"/>
      <c r="Q40" s="30"/>
      <c r="R40" s="30"/>
      <c r="S40" s="30"/>
      <c r="T40" s="30"/>
      <c r="U40" s="30"/>
      <c r="V40" s="30"/>
      <c r="W40" s="16"/>
      <c r="X40" s="30"/>
      <c r="Y40" s="30"/>
      <c r="Z40" s="30"/>
      <c r="AA40" s="30"/>
      <c r="AB40" s="30"/>
      <c r="AC40" s="30"/>
      <c r="AD40" s="30"/>
      <c r="AE40" s="30"/>
      <c r="AF40" s="30"/>
      <c r="AG40" s="30"/>
      <c r="AH40" s="30"/>
      <c r="AI40" s="30"/>
      <c r="AJ40" s="32"/>
      <c r="AK40" s="30"/>
      <c r="AL40" s="16"/>
      <c r="AM40" s="16"/>
      <c r="AN40" s="5"/>
    </row>
    <row r="41" spans="1:43" ht="55" customHeight="1">
      <c r="A41" s="62" t="s">
        <v>79</v>
      </c>
      <c r="B41" s="62"/>
      <c r="C41" s="62" t="s">
        <v>78</v>
      </c>
      <c r="D41" s="62"/>
      <c r="E41" s="74" t="s">
        <v>77</v>
      </c>
      <c r="F41" s="74"/>
      <c r="G41" s="74"/>
      <c r="H41" s="74"/>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16"/>
      <c r="AN41" s="5"/>
    </row>
    <row r="42" spans="1:43" ht="18" customHeight="1">
      <c r="A42" s="74" t="s">
        <v>76</v>
      </c>
      <c r="B42" s="74"/>
      <c r="C42" s="90">
        <f>ROUNDDOWN(IF(B38="主として知的障害のある児童を入所させる福祉型障害児入所施設",L38/20,IF(B38="主として肢体不自由のある児童を入所させる福祉型障害児入所施設",1,"0")),1)</f>
        <v>0</v>
      </c>
      <c r="D42" s="90"/>
      <c r="E42" s="90">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1</v>
      </c>
      <c r="F42" s="90"/>
      <c r="G42" s="90"/>
      <c r="H42" s="90"/>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16"/>
      <c r="AN42" s="5"/>
    </row>
    <row r="43" spans="1:43" ht="5.15" customHeight="1">
      <c r="A43" s="31"/>
      <c r="B43" s="31"/>
      <c r="C43" s="31"/>
      <c r="D43" s="31"/>
      <c r="E43" s="31"/>
      <c r="F43" s="31"/>
      <c r="G43" s="31"/>
      <c r="H43" s="31"/>
      <c r="I43" s="31"/>
      <c r="J43" s="30"/>
      <c r="K43" s="30"/>
      <c r="L43" s="30"/>
      <c r="M43" s="32"/>
      <c r="N43" s="30"/>
      <c r="O43" s="30"/>
      <c r="P43" s="30"/>
      <c r="Q43" s="33"/>
      <c r="W43" s="16"/>
      <c r="X43" s="30"/>
      <c r="Y43" s="30"/>
      <c r="Z43" s="30"/>
      <c r="AA43" s="30"/>
      <c r="AB43" s="30"/>
      <c r="AC43" s="30"/>
      <c r="AD43" s="30"/>
      <c r="AE43" s="30"/>
      <c r="AF43" s="30"/>
      <c r="AG43" s="30"/>
      <c r="AH43" s="30"/>
      <c r="AI43" s="30"/>
      <c r="AJ43" s="32"/>
      <c r="AK43" s="30"/>
      <c r="AL43" s="16"/>
      <c r="AM43" s="16"/>
      <c r="AN43" s="5"/>
    </row>
    <row r="44" spans="1:43" ht="21" customHeight="1">
      <c r="A44" s="4" t="s">
        <v>33</v>
      </c>
      <c r="B44" s="8"/>
      <c r="C44" s="9"/>
      <c r="D44" s="9"/>
      <c r="E44" s="9"/>
      <c r="F44" s="9"/>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9"/>
      <c r="AM44" s="9"/>
      <c r="AN44" s="5"/>
    </row>
    <row r="45" spans="1:43" ht="25" customHeight="1">
      <c r="A45" s="5"/>
      <c r="B45" s="16"/>
      <c r="C45" s="59" t="str">
        <f>IF(VLOOKUP($AK$1,[1]選択肢!$A$1:$J$31,C50,FALSE)=0,"-",VLOOKUP($AK$1,[1]選択肢!$A$1:$J$31,C50,FALSE))</f>
        <v>管理者</v>
      </c>
      <c r="D45" s="60"/>
      <c r="E45" s="72" t="str">
        <f>IF(VLOOKUP($AK$1,[1]選択肢!$A$1:$J$31,E50,FALSE)=0,"-",VLOOKUP($AK$1,[1]選択肢!$A$1:$J$31,E50,FALSE))</f>
        <v>児童発達支援管理責任者</v>
      </c>
      <c r="F45" s="72"/>
      <c r="G45" s="72"/>
      <c r="H45" s="72"/>
      <c r="I45" s="59" t="str">
        <f>IF(VLOOKUP($AK$1,[1]選択肢!$A$1:$J$31,I50,FALSE)=0,"-",VLOOKUP($AK$1,[1]選択肢!$A$1:$J$31,I50,FALSE))</f>
        <v>医師</v>
      </c>
      <c r="J45" s="60"/>
      <c r="K45" s="60"/>
      <c r="L45" s="60"/>
      <c r="M45" s="60"/>
      <c r="N45" s="61"/>
      <c r="O45" s="59" t="str">
        <f>IF(VLOOKUP($AK$1,[1]選択肢!$A$1:$J$31,O50,FALSE)=0,"-",VLOOKUP($AK$1,[1]選択肢!$A$1:$J$31,O50,FALSE))</f>
        <v>看護職員</v>
      </c>
      <c r="P45" s="60"/>
      <c r="Q45" s="60"/>
      <c r="R45" s="60"/>
      <c r="S45" s="60"/>
      <c r="T45" s="61"/>
      <c r="U45" s="59" t="str">
        <f>IF(VLOOKUP($AK$1,[1]選択肢!$A$1:$J$31,U50,FALSE)=0,"-",VLOOKUP($AK$1,[1]選択肢!$A$1:$J$31,U50,FALSE))</f>
        <v>児童指導員</v>
      </c>
      <c r="V45" s="60"/>
      <c r="W45" s="60"/>
      <c r="X45" s="60"/>
      <c r="Y45" s="60"/>
      <c r="Z45" s="61"/>
      <c r="AA45" s="59" t="str">
        <f>IF(VLOOKUP($AK$1,[1]選択肢!$A$1:$J$31,AA50,FALSE)=0,"-",VLOOKUP($AK$1,[1]選択肢!$A$1:$J$31,AA50,FALSE))</f>
        <v>保育士</v>
      </c>
      <c r="AB45" s="60"/>
      <c r="AC45" s="60"/>
      <c r="AD45" s="60"/>
      <c r="AE45" s="60"/>
      <c r="AF45" s="61"/>
      <c r="AG45" s="72" t="str">
        <f>IF(VLOOKUP($AK$1,[1]選択肢!$A$1:$J$31,AG50,FALSE)=0,"-",VLOOKUP($AK$1,[1]選択肢!$A$1:$J$31,AG50,FALSE))</f>
        <v>栄養士</v>
      </c>
      <c r="AH45" s="72"/>
      <c r="AI45" s="72"/>
      <c r="AJ45" s="72"/>
      <c r="AK45" s="72"/>
      <c r="AL45" s="72" t="str">
        <f>IF(VLOOKUP($AK$1,[1]選択肢!$A$1:$J$31,AL50,FALSE)=0,"-",VLOOKUP($AK$1,[1]選択肢!$A$1:$J$31,AL50,FALSE))</f>
        <v>調理員</v>
      </c>
      <c r="AM45" s="72"/>
      <c r="AN45" s="5"/>
    </row>
    <row r="46" spans="1:43" ht="18" customHeight="1">
      <c r="A46" s="5"/>
      <c r="B46" s="16"/>
      <c r="C46" s="34" t="s">
        <v>34</v>
      </c>
      <c r="D46" s="34" t="s">
        <v>35</v>
      </c>
      <c r="E46" s="35" t="s">
        <v>34</v>
      </c>
      <c r="F46" s="67" t="s">
        <v>35</v>
      </c>
      <c r="G46" s="67"/>
      <c r="H46" s="67"/>
      <c r="I46" s="63" t="s">
        <v>34</v>
      </c>
      <c r="J46" s="64"/>
      <c r="K46" s="65"/>
      <c r="L46" s="63" t="s">
        <v>35</v>
      </c>
      <c r="M46" s="64"/>
      <c r="N46" s="65"/>
      <c r="O46" s="63" t="s">
        <v>34</v>
      </c>
      <c r="P46" s="64"/>
      <c r="Q46" s="65"/>
      <c r="R46" s="63" t="s">
        <v>35</v>
      </c>
      <c r="S46" s="64"/>
      <c r="T46" s="65"/>
      <c r="U46" s="63" t="s">
        <v>34</v>
      </c>
      <c r="V46" s="64"/>
      <c r="W46" s="65"/>
      <c r="X46" s="63" t="s">
        <v>35</v>
      </c>
      <c r="Y46" s="64"/>
      <c r="Z46" s="65"/>
      <c r="AA46" s="63" t="s">
        <v>34</v>
      </c>
      <c r="AB46" s="64"/>
      <c r="AC46" s="65"/>
      <c r="AD46" s="63" t="s">
        <v>35</v>
      </c>
      <c r="AE46" s="64"/>
      <c r="AF46" s="65"/>
      <c r="AG46" s="63" t="s">
        <v>34</v>
      </c>
      <c r="AH46" s="64"/>
      <c r="AI46" s="65"/>
      <c r="AJ46" s="63" t="s">
        <v>35</v>
      </c>
      <c r="AK46" s="65"/>
      <c r="AL46" s="35" t="s">
        <v>36</v>
      </c>
      <c r="AM46" s="35" t="s">
        <v>37</v>
      </c>
      <c r="AN46" s="5"/>
    </row>
    <row r="47" spans="1:43" ht="18" customHeight="1">
      <c r="A47" s="5"/>
      <c r="B47" s="36" t="s">
        <v>38</v>
      </c>
      <c r="C47" s="35">
        <f>COUNTIFS($B$11:$B$30,C$45,$C$11:$C$30,"A",$E$11:$E$30,"*")</f>
        <v>0</v>
      </c>
      <c r="D47" s="35">
        <f>COUNTIFS($B$11:$B$30,C$45,$C$11:$C$30,"B",$E$11:$E$30,"*")</f>
        <v>0</v>
      </c>
      <c r="E47" s="35">
        <f>COUNTIFS($B$11:$B$30,E$45,$C$11:$C$30,"A",$E$11:$E$30,"*")</f>
        <v>0</v>
      </c>
      <c r="F47" s="63">
        <f>COUNTIFS($B$11:$B$30,E$45,$C$11:$C$30,"B",$E$11:$E$30,"*")</f>
        <v>0</v>
      </c>
      <c r="G47" s="64"/>
      <c r="H47" s="65"/>
      <c r="I47" s="63">
        <f>COUNTIFS($B$11:$B$30,I$45,$C$11:$C$30,"A",$E$11:$E$30,"*")</f>
        <v>0</v>
      </c>
      <c r="J47" s="64"/>
      <c r="K47" s="65"/>
      <c r="L47" s="63">
        <f>COUNTIFS($B$11:$B$30,I$45,$C$11:$C$30,"B",$E$11:$E$30,"*")</f>
        <v>0</v>
      </c>
      <c r="M47" s="64"/>
      <c r="N47" s="65"/>
      <c r="O47" s="63">
        <f>COUNTIFS($B$11:$B$30,O$45,$C$11:$C$30,"A",$E$11:$E$30,"*")</f>
        <v>0</v>
      </c>
      <c r="P47" s="64"/>
      <c r="Q47" s="65"/>
      <c r="R47" s="63">
        <f>COUNTIFS($B$11:$B$30,O$45,$C$11:$C$30,"B",$E$11:$E$30,"*")</f>
        <v>0</v>
      </c>
      <c r="S47" s="64"/>
      <c r="T47" s="65"/>
      <c r="U47" s="63">
        <f>COUNTIFS($B$11:$B$30,U$45,$C$11:$C$30,"A",$E$11:$E$30,"*")</f>
        <v>0</v>
      </c>
      <c r="V47" s="64"/>
      <c r="W47" s="65"/>
      <c r="X47" s="63">
        <f>COUNTIFS($B$11:$B$30,U$45,$C$11:$C$30,"B",$E$11:$E$30,"*")</f>
        <v>0</v>
      </c>
      <c r="Y47" s="64"/>
      <c r="Z47" s="65"/>
      <c r="AA47" s="63">
        <f>COUNTIFS($B$11:$B$30,AA$45,$C$11:$C$30,"A",$E$11:$E$30,"*")</f>
        <v>0</v>
      </c>
      <c r="AB47" s="64"/>
      <c r="AC47" s="65"/>
      <c r="AD47" s="63">
        <f>COUNTIFS($B$11:$B$30,AA$45,$C$11:$C$30,"B",$E$11:$E$30,"*")</f>
        <v>0</v>
      </c>
      <c r="AE47" s="64"/>
      <c r="AF47" s="65"/>
      <c r="AG47" s="63">
        <f>COUNTIFS($B$11:$B$30,AG$45,$C$11:$C$30,"A",$E$11:$E$30,"*")</f>
        <v>0</v>
      </c>
      <c r="AH47" s="64"/>
      <c r="AI47" s="65"/>
      <c r="AJ47" s="63">
        <f>COUNTIFS($B$11:$B$30,AG$45,$C$11:$C$30,"B",$E$11:$E$30,"*")</f>
        <v>0</v>
      </c>
      <c r="AK47" s="65"/>
      <c r="AL47" s="35">
        <f>COUNTIFS($B$11:$B$30,AL$45,$C$11:$C$30,"A",$E$11:$E$30,"*")</f>
        <v>0</v>
      </c>
      <c r="AM47" s="35">
        <f>COUNTIFS($B$11:$B$30,AL$45,$C$11:$C$30,"B",$E$11:$E$30,"*")</f>
        <v>0</v>
      </c>
      <c r="AN47" s="5"/>
    </row>
    <row r="48" spans="1:43" ht="18" customHeight="1">
      <c r="A48" s="5"/>
      <c r="B48" s="37" t="s">
        <v>39</v>
      </c>
      <c r="C48" s="35">
        <f>COUNTIFS($B$11:$B$30,C$45,$C$11:$C$30,"C",$E$11:$E$30,"*")</f>
        <v>0</v>
      </c>
      <c r="D48" s="35">
        <f>COUNTIFS($B$11:$B$30,C$45,$C$11:$C$30,"D",$E$11:$E$30,"*")</f>
        <v>0</v>
      </c>
      <c r="E48" s="35">
        <f>COUNTIFS($B$11:$B$30,E$45,$C$11:$C$30,"C",$E$11:$E$30,"*")</f>
        <v>0</v>
      </c>
      <c r="F48" s="63">
        <f>COUNTIFS($B$11:$B$30,E$45,$C$11:$C$30,"D",$E$11:$E$30,"*")</f>
        <v>0</v>
      </c>
      <c r="G48" s="64"/>
      <c r="H48" s="65"/>
      <c r="I48" s="63">
        <f>COUNTIFS($B$11:$B$30,I$45,$C$11:$C$30,"C",$E$11:$E$30,"*")</f>
        <v>0</v>
      </c>
      <c r="J48" s="64"/>
      <c r="K48" s="65"/>
      <c r="L48" s="63">
        <f>COUNTIFS($B$11:$B$30,I$45,$C$11:$C$30,"D",$E$11:$E$30,"*")</f>
        <v>0</v>
      </c>
      <c r="M48" s="64"/>
      <c r="N48" s="65"/>
      <c r="O48" s="63">
        <f>COUNTIFS($B$11:$B$30,O$45,$C$11:$C$30,"C",$E$11:$E$30,"*")</f>
        <v>0</v>
      </c>
      <c r="P48" s="64"/>
      <c r="Q48" s="65"/>
      <c r="R48" s="63">
        <f>COUNTIFS($B$11:$B$30,O$45,$C$11:$C$30,"D",$E$11:$E$30,"*")</f>
        <v>0</v>
      </c>
      <c r="S48" s="64"/>
      <c r="T48" s="65"/>
      <c r="U48" s="63">
        <f>COUNTIFS($B$11:$B$30,U$45,$C$11:$C$30,"C",$E$11:$E$30,"*")</f>
        <v>0</v>
      </c>
      <c r="V48" s="64"/>
      <c r="W48" s="65"/>
      <c r="X48" s="63">
        <f>COUNTIFS($B$11:$B$30,U$45,$C$11:$C$30,"D",$E$11:$E$30,"*")</f>
        <v>0</v>
      </c>
      <c r="Y48" s="64"/>
      <c r="Z48" s="65"/>
      <c r="AA48" s="63">
        <f>COUNTIFS($B$11:$B$30,AA$45,$C$11:$C$30,"C",$E$11:$E$30,"*")</f>
        <v>0</v>
      </c>
      <c r="AB48" s="64"/>
      <c r="AC48" s="65"/>
      <c r="AD48" s="63">
        <f>COUNTIFS($B$11:$B$30,AA$45,$C$11:$C$30,"D",$E$11:$E$30,"*")</f>
        <v>0</v>
      </c>
      <c r="AE48" s="64"/>
      <c r="AF48" s="65"/>
      <c r="AG48" s="63">
        <f>COUNTIFS($B$11:$B$30,AG$45,$C$11:$C$30,"C",$E$11:$E$30,"*")</f>
        <v>0</v>
      </c>
      <c r="AH48" s="64"/>
      <c r="AI48" s="65"/>
      <c r="AJ48" s="63">
        <f>COUNTIFS($B$11:$B$30,AG$45,$C$11:$C$30,"D",$E$11:$E$30,"*")</f>
        <v>0</v>
      </c>
      <c r="AK48" s="65"/>
      <c r="AL48" s="35">
        <f>COUNTIFS($B$11:$B$30,AL$45,$C$11:$C$30,"C",$E$11:$E$30,"*")</f>
        <v>0</v>
      </c>
      <c r="AM48" s="35">
        <f>COUNTIFS($B$11:$B$30,AL$45,$C$11:$C$30,"D",$E$11:$E$30,"*")</f>
        <v>0</v>
      </c>
      <c r="AN48" s="5"/>
    </row>
    <row r="49" spans="1:40" ht="25" customHeight="1">
      <c r="A49" s="5"/>
      <c r="B49" s="37" t="s">
        <v>40</v>
      </c>
      <c r="C49" s="59" t="str">
        <f>IF($AK$3="４週",SUMIFS($AK$11:$AK$30,$B$11:$B$30,C45)/4/$AH$5,IF($AK$3="歴月",SUMIFS($AK$11:$AK$30,$B$11:$B$30,C45)/$AL$5,"記載する期間を選択してください"))</f>
        <v>記載する期間を選択してください</v>
      </c>
      <c r="D49" s="61"/>
      <c r="E49" s="59" t="str">
        <f>IF($AK$3="４週",SUMIFS($AK$11:$AK$30,$B$11:$B$30,E45)/4/$AH$5,IF($AK$3="歴月",SUMIFS($AK$11:$AK$30,$B$11:$B$30,E45)/$AL$5,"記載する期間を選択してください"))</f>
        <v>記載する期間を選択してください</v>
      </c>
      <c r="F49" s="60"/>
      <c r="G49" s="60"/>
      <c r="H49" s="61"/>
      <c r="I49" s="59" t="str">
        <f>IF($AK$3="４週",SUMIFS($AK$11:$AK$30,$B$11:$B$30,I45)/4/$AH$5,IF($AK$3="歴月",SUMIFS($AK$11:$AK$30,$B$11:$B$30,I45)/$AL$5,"記載する期間を選択してください"))</f>
        <v>記載する期間を選択してください</v>
      </c>
      <c r="J49" s="60"/>
      <c r="K49" s="60"/>
      <c r="L49" s="60"/>
      <c r="M49" s="60"/>
      <c r="N49" s="61"/>
      <c r="O49" s="59" t="str">
        <f>IF($AK$3="４週",SUMIFS($AK$11:$AK$30,$B$11:$B$30,O45)/4/$AH$5,IF($AK$3="歴月",SUMIFS($AK$11:$AK$30,$B$11:$B$30,O45)/$AL$5,"記載する期間を選択してください"))</f>
        <v>記載する期間を選択してください</v>
      </c>
      <c r="P49" s="60"/>
      <c r="Q49" s="60"/>
      <c r="R49" s="60"/>
      <c r="S49" s="60"/>
      <c r="T49" s="61"/>
      <c r="U49" s="59" t="str">
        <f>IF($AK$3="４週",SUMIFS($AK$11:$AK$30,$B$11:$B$30,U45)/4/$AH$5,IF($AK$3="歴月",SUMIFS($AK$11:$AK$30,$B$11:$B$30,U45)/$AL$5,"記載する期間を選択してください"))</f>
        <v>記載する期間を選択してください</v>
      </c>
      <c r="V49" s="60"/>
      <c r="W49" s="60"/>
      <c r="X49" s="60"/>
      <c r="Y49" s="60"/>
      <c r="Z49" s="61"/>
      <c r="AA49" s="59" t="str">
        <f>IF($AK$3="４週",SUMIFS($AK$11:$AK$30,$B$11:$B$30,AA45)/4/$AH$5,IF($AK$3="歴月",SUMIFS($AK$11:$AK$30,$B$11:$B$30,AA45)/$AL$5,"記載する期間を選択してください"))</f>
        <v>記載する期間を選択してください</v>
      </c>
      <c r="AB49" s="60"/>
      <c r="AC49" s="60"/>
      <c r="AD49" s="60"/>
      <c r="AE49" s="60"/>
      <c r="AF49" s="61"/>
      <c r="AG49" s="59" t="str">
        <f>IF($AK$3="４週",SUMIFS($AK$11:$AK$30,$B$11:$B$30,AG45)/4/$AH$5,IF($AK$3="歴月",SUMIFS($AK$11:$AK$30,$B$11:$B$30,AG45)/$AL$5,"記載する期間を選択してください"))</f>
        <v>記載する期間を選択してください</v>
      </c>
      <c r="AH49" s="60"/>
      <c r="AI49" s="60"/>
      <c r="AJ49" s="60"/>
      <c r="AK49" s="61"/>
      <c r="AL49" s="59" t="str">
        <f>IF($AK$3="４週",SUMIFS($AK$11:$AK$30,$B$11:$B$30,AL45)/4/$AH$5,IF($AK$3="歴月",SUMIFS($AK$11:$AK$30,$B$11:$B$30,AL45)/$AL$5,"記載する期間を選択してください"))</f>
        <v>記載する期間を選択してください</v>
      </c>
      <c r="AM49" s="61"/>
      <c r="AN49" s="5"/>
    </row>
    <row r="50" spans="1:40" ht="5.15" customHeight="1">
      <c r="A50" s="5"/>
      <c r="B50" s="8"/>
      <c r="C50" s="38">
        <v>2</v>
      </c>
      <c r="D50" s="38"/>
      <c r="E50" s="38">
        <v>3</v>
      </c>
      <c r="F50" s="38"/>
      <c r="G50" s="38"/>
      <c r="H50" s="38"/>
      <c r="I50" s="38">
        <v>4</v>
      </c>
      <c r="J50" s="38"/>
      <c r="K50" s="38"/>
      <c r="L50" s="38"/>
      <c r="M50" s="38"/>
      <c r="N50" s="38"/>
      <c r="O50" s="38">
        <v>5</v>
      </c>
      <c r="P50" s="38"/>
      <c r="Q50" s="38"/>
      <c r="R50" s="38"/>
      <c r="S50" s="38"/>
      <c r="T50" s="38"/>
      <c r="U50" s="38">
        <v>6</v>
      </c>
      <c r="V50" s="38"/>
      <c r="W50" s="38"/>
      <c r="X50" s="38"/>
      <c r="Y50" s="38"/>
      <c r="Z50" s="38"/>
      <c r="AA50" s="38">
        <v>7</v>
      </c>
      <c r="AB50" s="38"/>
      <c r="AC50" s="38"/>
      <c r="AD50" s="38"/>
      <c r="AE50" s="38"/>
      <c r="AF50" s="38"/>
      <c r="AG50" s="38">
        <v>8</v>
      </c>
      <c r="AH50" s="38"/>
      <c r="AI50" s="38"/>
      <c r="AJ50" s="38"/>
      <c r="AK50" s="38"/>
      <c r="AL50" s="38">
        <v>9</v>
      </c>
      <c r="AM50" s="39"/>
      <c r="AN50" s="5"/>
    </row>
    <row r="51" spans="1:40" ht="15" customHeight="1">
      <c r="A51" s="30" t="s">
        <v>41</v>
      </c>
      <c r="B51" s="40"/>
      <c r="C51" s="41"/>
      <c r="D51" s="41"/>
      <c r="E51" s="41"/>
      <c r="F51" s="42"/>
      <c r="G51" s="41"/>
      <c r="H51" s="38"/>
      <c r="I51" s="38"/>
      <c r="J51" s="38"/>
      <c r="K51" s="38"/>
      <c r="L51" s="38"/>
      <c r="M51" s="38"/>
      <c r="N51" s="38"/>
      <c r="O51" s="38"/>
      <c r="P51" s="38"/>
      <c r="Q51" s="38"/>
      <c r="R51" s="38">
        <v>6</v>
      </c>
      <c r="S51" s="38"/>
      <c r="T51" s="38"/>
      <c r="U51" s="38"/>
      <c r="V51" s="38"/>
      <c r="W51" s="38"/>
      <c r="X51" s="38">
        <v>7</v>
      </c>
      <c r="Y51" s="38"/>
      <c r="Z51" s="38"/>
      <c r="AA51" s="38"/>
      <c r="AB51" s="38"/>
      <c r="AC51" s="38"/>
      <c r="AD51" s="38">
        <v>8</v>
      </c>
      <c r="AE51" s="38"/>
      <c r="AF51" s="38"/>
      <c r="AG51" s="43"/>
      <c r="AH51" s="43"/>
      <c r="AI51" s="43"/>
      <c r="AJ51" s="43">
        <v>9</v>
      </c>
      <c r="AK51" s="44"/>
      <c r="AL51" s="44"/>
      <c r="AM51" s="5"/>
    </row>
    <row r="52" spans="1:40" s="30" customFormat="1" ht="15" customHeight="1">
      <c r="A52" s="30" t="s">
        <v>42</v>
      </c>
      <c r="B52" s="31"/>
      <c r="C52" s="31"/>
      <c r="D52" s="31"/>
      <c r="E52" s="31"/>
      <c r="F52" s="31"/>
      <c r="G52" s="31"/>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40" s="30" customFormat="1" ht="15" customHeight="1">
      <c r="A53" s="30" t="s">
        <v>43</v>
      </c>
      <c r="B53" s="31"/>
      <c r="C53" s="31"/>
      <c r="D53" s="31"/>
      <c r="E53" s="31"/>
      <c r="F53" s="31"/>
      <c r="G53" s="31"/>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40" s="30" customFormat="1" ht="15" customHeight="1">
      <c r="A54" s="30" t="s">
        <v>45</v>
      </c>
      <c r="B54" s="31"/>
      <c r="C54" s="31"/>
      <c r="D54" s="31"/>
      <c r="E54" s="31"/>
      <c r="F54" s="31"/>
      <c r="G54" s="31"/>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40" s="30" customFormat="1" ht="15" customHeight="1">
      <c r="A55" s="30" t="s">
        <v>46</v>
      </c>
      <c r="B55" s="31"/>
      <c r="C55" s="31"/>
      <c r="D55" s="31"/>
      <c r="E55" s="31"/>
      <c r="F55" s="31"/>
      <c r="G55" s="31"/>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0" ht="15" customHeight="1">
      <c r="A56" s="30" t="s">
        <v>47</v>
      </c>
      <c r="B56" s="45"/>
      <c r="C56" s="30"/>
      <c r="D56" s="30"/>
      <c r="E56" s="30"/>
      <c r="F56" s="30"/>
      <c r="G56" s="30"/>
    </row>
    <row r="57" spans="1:40" ht="15" customHeight="1">
      <c r="A57" s="30" t="s">
        <v>48</v>
      </c>
      <c r="B57" s="45"/>
      <c r="C57" s="30"/>
      <c r="D57" s="30"/>
      <c r="E57" s="30"/>
      <c r="F57" s="30"/>
      <c r="G57" s="30"/>
    </row>
    <row r="58" spans="1:40" ht="15" customHeight="1">
      <c r="A58" s="30"/>
      <c r="B58" s="36" t="s">
        <v>49</v>
      </c>
      <c r="C58" s="62" t="s">
        <v>50</v>
      </c>
      <c r="D58" s="62"/>
      <c r="E58" s="62"/>
      <c r="F58" s="30"/>
      <c r="G58" s="30"/>
    </row>
    <row r="59" spans="1:40" ht="15" customHeight="1">
      <c r="A59" s="30"/>
      <c r="B59" s="46" t="s">
        <v>27</v>
      </c>
      <c r="C59" s="58" t="s">
        <v>51</v>
      </c>
      <c r="D59" s="58"/>
      <c r="E59" s="58"/>
      <c r="F59" s="30"/>
      <c r="G59" s="30"/>
    </row>
    <row r="60" spans="1:40" ht="15" customHeight="1">
      <c r="A60" s="30"/>
      <c r="B60" s="46" t="s">
        <v>28</v>
      </c>
      <c r="C60" s="58" t="s">
        <v>52</v>
      </c>
      <c r="D60" s="58"/>
      <c r="E60" s="58"/>
      <c r="F60" s="30"/>
      <c r="G60" s="30"/>
    </row>
    <row r="61" spans="1:40" ht="15" customHeight="1">
      <c r="A61" s="30"/>
      <c r="B61" s="46" t="s">
        <v>29</v>
      </c>
      <c r="C61" s="58" t="s">
        <v>53</v>
      </c>
      <c r="D61" s="58"/>
      <c r="E61" s="58"/>
      <c r="F61" s="30"/>
      <c r="G61" s="30"/>
    </row>
    <row r="62" spans="1:40" ht="15" customHeight="1">
      <c r="A62" s="30"/>
      <c r="B62" s="46" t="s">
        <v>30</v>
      </c>
      <c r="C62" s="58" t="s">
        <v>54</v>
      </c>
      <c r="D62" s="58"/>
      <c r="E62" s="58"/>
      <c r="F62" s="30"/>
      <c r="G62" s="30"/>
    </row>
    <row r="63" spans="1:40" ht="15" customHeight="1">
      <c r="A63" s="30"/>
      <c r="B63" s="30" t="s">
        <v>55</v>
      </c>
      <c r="C63" s="30"/>
      <c r="D63" s="30"/>
      <c r="E63" s="30"/>
      <c r="F63" s="30"/>
      <c r="G63" s="30"/>
    </row>
    <row r="64" spans="1:40" ht="15" customHeight="1">
      <c r="A64" s="30"/>
      <c r="B64" s="30" t="s">
        <v>56</v>
      </c>
      <c r="C64" s="30"/>
      <c r="D64" s="30"/>
      <c r="E64" s="30"/>
      <c r="F64" s="30"/>
      <c r="G64" s="30"/>
    </row>
    <row r="65" spans="1:7" ht="15" customHeight="1">
      <c r="A65" s="30"/>
      <c r="B65" s="30" t="s">
        <v>57</v>
      </c>
      <c r="C65" s="30"/>
      <c r="D65" s="30"/>
      <c r="E65" s="30"/>
      <c r="F65" s="30"/>
      <c r="G65" s="30"/>
    </row>
    <row r="66" spans="1:7" ht="15" customHeight="1">
      <c r="A66" s="30" t="s">
        <v>58</v>
      </c>
      <c r="B66" s="45"/>
      <c r="C66" s="30"/>
      <c r="D66" s="30"/>
      <c r="E66" s="30"/>
      <c r="F66" s="30"/>
      <c r="G66" s="30"/>
    </row>
    <row r="67" spans="1:7" ht="15" customHeight="1">
      <c r="A67" s="30" t="s">
        <v>59</v>
      </c>
      <c r="B67" s="45"/>
      <c r="C67" s="30"/>
      <c r="D67" s="30"/>
      <c r="E67" s="30"/>
      <c r="F67" s="30"/>
      <c r="G67" s="30"/>
    </row>
    <row r="68" spans="1:7" ht="15" customHeight="1">
      <c r="A68" s="30" t="s">
        <v>60</v>
      </c>
      <c r="B68" s="45"/>
      <c r="C68" s="30"/>
      <c r="D68" s="30"/>
      <c r="E68" s="30"/>
      <c r="F68" s="30"/>
      <c r="G68" s="30"/>
    </row>
    <row r="69" spans="1:7" ht="15" customHeight="1">
      <c r="A69" s="30" t="s">
        <v>61</v>
      </c>
      <c r="B69" s="45"/>
      <c r="C69" s="30"/>
      <c r="D69" s="30"/>
      <c r="E69" s="30"/>
      <c r="F69" s="30"/>
      <c r="G69" s="30"/>
    </row>
    <row r="70" spans="1:7" ht="15" customHeight="1">
      <c r="A70" s="30" t="s">
        <v>62</v>
      </c>
      <c r="B70" s="45"/>
      <c r="C70" s="30"/>
      <c r="D70" s="30"/>
      <c r="E70" s="30"/>
      <c r="F70" s="30"/>
      <c r="G70" s="30"/>
    </row>
    <row r="71" spans="1:7" ht="15" customHeight="1">
      <c r="A71" s="30" t="s">
        <v>63</v>
      </c>
      <c r="B71" s="45"/>
      <c r="C71" s="30"/>
      <c r="D71" s="30"/>
      <c r="E71" s="30"/>
      <c r="F71" s="30"/>
      <c r="G71" s="30"/>
    </row>
    <row r="72" spans="1:7" ht="15" customHeight="1">
      <c r="A72" s="30" t="s">
        <v>64</v>
      </c>
      <c r="B72" s="45"/>
      <c r="C72" s="30"/>
      <c r="D72" s="30"/>
      <c r="E72" s="30"/>
      <c r="F72" s="30"/>
      <c r="G72" s="30"/>
    </row>
    <row r="73" spans="1:7" ht="15" customHeight="1">
      <c r="A73" s="30" t="s">
        <v>65</v>
      </c>
      <c r="B73" s="45"/>
      <c r="C73" s="30"/>
      <c r="D73" s="30"/>
      <c r="E73" s="30"/>
      <c r="F73" s="30"/>
      <c r="G73" s="30"/>
    </row>
    <row r="74" spans="1:7" ht="15" customHeight="1">
      <c r="A74" s="30" t="s">
        <v>66</v>
      </c>
      <c r="B74" s="45"/>
      <c r="C74" s="30"/>
      <c r="D74" s="30"/>
      <c r="E74" s="30"/>
      <c r="F74" s="30"/>
      <c r="G74" s="30"/>
    </row>
    <row r="75" spans="1:7" ht="15" customHeight="1">
      <c r="A75" s="30" t="s">
        <v>67</v>
      </c>
      <c r="B75" s="45"/>
      <c r="C75" s="30"/>
      <c r="D75" s="30"/>
      <c r="E75" s="30"/>
      <c r="F75" s="30"/>
      <c r="G75" s="30"/>
    </row>
    <row r="76" spans="1:7" ht="15" customHeight="1">
      <c r="A76" s="30" t="s">
        <v>68</v>
      </c>
      <c r="B76" s="45"/>
      <c r="C76" s="30"/>
      <c r="D76" s="30"/>
      <c r="E76" s="30"/>
      <c r="F76" s="30"/>
      <c r="G76" s="30"/>
    </row>
    <row r="77" spans="1:7" ht="15" customHeight="1">
      <c r="A77" s="30" t="s">
        <v>69</v>
      </c>
      <c r="B77" s="45"/>
      <c r="C77" s="30"/>
      <c r="D77" s="30"/>
      <c r="E77" s="30"/>
      <c r="F77" s="30"/>
      <c r="G77" s="30"/>
    </row>
    <row r="78" spans="1:7" ht="15" customHeight="1">
      <c r="A78" s="30" t="s">
        <v>70</v>
      </c>
      <c r="B78" s="45"/>
      <c r="C78" s="30"/>
      <c r="D78" s="30"/>
      <c r="E78" s="30"/>
      <c r="F78" s="30"/>
      <c r="G78" s="30"/>
    </row>
  </sheetData>
  <mergeCells count="110">
    <mergeCell ref="AK1:AN1"/>
    <mergeCell ref="M2:P2"/>
    <mergeCell ref="Q2:R2"/>
    <mergeCell ref="S2:T2"/>
    <mergeCell ref="U2:V2"/>
    <mergeCell ref="AK2:AN2"/>
    <mergeCell ref="A7:A10"/>
    <mergeCell ref="B7:B10"/>
    <mergeCell ref="C7:C10"/>
    <mergeCell ref="D7:D10"/>
    <mergeCell ref="E7:E10"/>
    <mergeCell ref="F7:AJ7"/>
    <mergeCell ref="F8:L8"/>
    <mergeCell ref="AK3:AN3"/>
    <mergeCell ref="AK4:AN4"/>
    <mergeCell ref="AH5:AJ5"/>
    <mergeCell ref="AK7:AK10"/>
    <mergeCell ref="T8:Z8"/>
    <mergeCell ref="AA8:AG8"/>
    <mergeCell ref="AH8:AJ8"/>
    <mergeCell ref="AM11:AN11"/>
    <mergeCell ref="AM12:AN12"/>
    <mergeCell ref="AM13:AN13"/>
    <mergeCell ref="AL7:AL10"/>
    <mergeCell ref="AM7:AN10"/>
    <mergeCell ref="M8:S8"/>
    <mergeCell ref="A31:E31"/>
    <mergeCell ref="AM31:AN32"/>
    <mergeCell ref="A32:E32"/>
    <mergeCell ref="AM23:AN23"/>
    <mergeCell ref="AM24:AN24"/>
    <mergeCell ref="AM25:AN25"/>
    <mergeCell ref="AM26:AN26"/>
    <mergeCell ref="AM27:AN27"/>
    <mergeCell ref="AM14:AN14"/>
    <mergeCell ref="AM15:AN15"/>
    <mergeCell ref="AM16:AN16"/>
    <mergeCell ref="AM28:AN28"/>
    <mergeCell ref="AM17:AN17"/>
    <mergeCell ref="AM18:AN18"/>
    <mergeCell ref="AM19:AN19"/>
    <mergeCell ref="AM20:AN20"/>
    <mergeCell ref="AM21:AN21"/>
    <mergeCell ref="AM22:AN22"/>
    <mergeCell ref="AL45:AM45"/>
    <mergeCell ref="F46:H46"/>
    <mergeCell ref="I46:K46"/>
    <mergeCell ref="L46:N46"/>
    <mergeCell ref="O46:Q46"/>
    <mergeCell ref="R46:T46"/>
    <mergeCell ref="U46:W46"/>
    <mergeCell ref="AM29:AN29"/>
    <mergeCell ref="AM30:AN30"/>
    <mergeCell ref="X46:Z46"/>
    <mergeCell ref="AA46:AC46"/>
    <mergeCell ref="AD46:AF46"/>
    <mergeCell ref="AG46:AI46"/>
    <mergeCell ref="AJ46:AK46"/>
    <mergeCell ref="U45:Z45"/>
    <mergeCell ref="AA45:AF45"/>
    <mergeCell ref="AG45:AK45"/>
    <mergeCell ref="O45:T45"/>
    <mergeCell ref="X47:Z47"/>
    <mergeCell ref="AA47:AC47"/>
    <mergeCell ref="AD47:AF47"/>
    <mergeCell ref="U49:Z49"/>
    <mergeCell ref="AA49:AF49"/>
    <mergeCell ref="AG49:AK49"/>
    <mergeCell ref="AL49:AM49"/>
    <mergeCell ref="C58:E58"/>
    <mergeCell ref="AG47:AI47"/>
    <mergeCell ref="AJ47:AK47"/>
    <mergeCell ref="F48:H48"/>
    <mergeCell ref="I48:K48"/>
    <mergeCell ref="L48:N48"/>
    <mergeCell ref="AG48:AI48"/>
    <mergeCell ref="AJ48:AK48"/>
    <mergeCell ref="F47:H47"/>
    <mergeCell ref="I47:K47"/>
    <mergeCell ref="L47:N47"/>
    <mergeCell ref="O47:Q47"/>
    <mergeCell ref="R47:T47"/>
    <mergeCell ref="U47:W47"/>
    <mergeCell ref="O48:Q48"/>
    <mergeCell ref="R48:T48"/>
    <mergeCell ref="U48:W48"/>
    <mergeCell ref="X48:Z48"/>
    <mergeCell ref="AA48:AC48"/>
    <mergeCell ref="AD48:AF48"/>
    <mergeCell ref="C59:E59"/>
    <mergeCell ref="C60:E60"/>
    <mergeCell ref="C61:E61"/>
    <mergeCell ref="C62:E62"/>
    <mergeCell ref="B38:K38"/>
    <mergeCell ref="B37:K37"/>
    <mergeCell ref="C49:D49"/>
    <mergeCell ref="E49:H49"/>
    <mergeCell ref="I49:N49"/>
    <mergeCell ref="O49:T49"/>
    <mergeCell ref="A42:B42"/>
    <mergeCell ref="C42:D42"/>
    <mergeCell ref="E42:H42"/>
    <mergeCell ref="A41:B41"/>
    <mergeCell ref="C41:D41"/>
    <mergeCell ref="E41:H41"/>
    <mergeCell ref="L37:O37"/>
    <mergeCell ref="L38:O38"/>
    <mergeCell ref="C45:D45"/>
    <mergeCell ref="E45:H45"/>
    <mergeCell ref="I45:N45"/>
  </mergeCells>
  <phoneticPr fontId="3"/>
  <dataValidations disablePrompts="1" count="7">
    <dataValidation type="list" allowBlank="1" showInputMessage="1" showErrorMessage="1" sqref="B38:K38"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00000000-0002-0000-1C00-000005000000}">
      <formula1>"４週,歴月"</formula1>
    </dataValidation>
    <dataValidation type="list" allowBlank="1" showInputMessage="1" showErrorMessage="1" sqref="AK4:AN4" xr:uid="{00000000-0002-0000-1C00-000004000000}">
      <formula1>"予定,実績"</formula1>
    </dataValidation>
    <dataValidation type="whole" operator="greaterThanOrEqual" allowBlank="1" showInputMessage="1" showErrorMessage="1" sqref="L38:O38" xr:uid="{00000000-0002-0000-1C00-000003000000}">
      <formula1>0</formula1>
    </dataValidation>
    <dataValidation operator="greaterThanOrEqual" allowBlank="1" showInputMessage="1" showErrorMessage="1" sqref="I39:I40 L39:L40 L43 I43" xr:uid="{00000000-0002-0000-1C00-000002000000}"/>
    <dataValidation type="list" allowBlank="1" showInputMessage="1" showErrorMessage="1" sqref="C11:C30" xr:uid="{00000000-0002-0000-1C00-000001000000}">
      <formula1>"A,B,C,D"</formula1>
    </dataValidation>
    <dataValidation type="list" allowBlank="1" showInputMessage="1" showErrorMessage="1" sqref="B11:B30" xr:uid="{00000000-0002-0000-1C00-000000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ゴシック,標準"&amp;10（参考様式５）</oddHeader>
  </headerFooter>
  <rowBreaks count="1" manualBreakCount="1">
    <brk id="35" max="3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52F8-353D-4CCF-82DC-2C1F45EA56F6}">
  <sheetPr>
    <tabColor rgb="FFFFC000"/>
  </sheetPr>
  <dimension ref="A1:AQ78"/>
  <sheetViews>
    <sheetView showGridLines="0" view="pageBreakPreview" zoomScaleNormal="100" zoomScaleSheetLayoutView="100" workbookViewId="0">
      <selection activeCell="M3" sqref="M3"/>
    </sheetView>
  </sheetViews>
  <sheetFormatPr defaultColWidth="8.25" defaultRowHeight="21" customHeight="1"/>
  <cols>
    <col min="1" max="1" width="2.58203125" style="8" customWidth="1"/>
    <col min="2" max="2" width="13.83203125" style="2" customWidth="1"/>
    <col min="3" max="3" width="6.58203125" style="8" customWidth="1"/>
    <col min="4" max="5" width="7.58203125" style="8" customWidth="1"/>
    <col min="6" max="36" width="2.58203125" style="8" customWidth="1"/>
    <col min="37" max="37" width="6.58203125" style="8" customWidth="1"/>
    <col min="38" max="39" width="7.58203125" style="8" customWidth="1"/>
    <col min="40" max="40" width="5.58203125" style="8" customWidth="1"/>
    <col min="41" max="16384" width="8.25" style="8"/>
  </cols>
  <sheetData>
    <row r="1" spans="1:40" ht="20.149999999999999"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0" t="s">
        <v>87</v>
      </c>
      <c r="AL1" s="80"/>
      <c r="AM1" s="80"/>
      <c r="AN1" s="80"/>
    </row>
    <row r="2" spans="1:40" ht="18" customHeight="1">
      <c r="A2" s="5"/>
      <c r="B2" s="9"/>
      <c r="C2" s="9"/>
      <c r="D2" s="9"/>
      <c r="E2" s="9"/>
      <c r="F2" s="9"/>
      <c r="G2" s="9"/>
      <c r="H2" s="9"/>
      <c r="I2" s="9"/>
      <c r="J2" s="9"/>
      <c r="K2" s="9"/>
      <c r="L2" s="9"/>
      <c r="M2" s="81">
        <v>2025</v>
      </c>
      <c r="N2" s="81"/>
      <c r="O2" s="81"/>
      <c r="P2" s="81"/>
      <c r="Q2" s="82" t="s">
        <v>3</v>
      </c>
      <c r="R2" s="82"/>
      <c r="S2" s="81"/>
      <c r="T2" s="81"/>
      <c r="U2" s="82" t="s">
        <v>4</v>
      </c>
      <c r="V2" s="82"/>
      <c r="W2" s="9"/>
      <c r="X2" s="9"/>
      <c r="Y2" s="9"/>
      <c r="Z2" s="5"/>
      <c r="AA2" s="5"/>
      <c r="AC2" s="7"/>
      <c r="AD2" s="9"/>
      <c r="AE2" s="9"/>
      <c r="AF2" s="9"/>
      <c r="AG2" s="9"/>
      <c r="AH2" s="9"/>
      <c r="AI2" s="7" t="s">
        <v>5</v>
      </c>
      <c r="AJ2" s="7"/>
      <c r="AK2" s="83"/>
      <c r="AL2" s="83"/>
      <c r="AM2" s="83"/>
      <c r="AN2" s="83"/>
    </row>
    <row r="3" spans="1:40" ht="18" customHeight="1">
      <c r="A3" s="10"/>
      <c r="B3" s="10"/>
      <c r="C3" s="10"/>
      <c r="D3" s="10"/>
      <c r="E3" s="10"/>
      <c r="F3" s="10"/>
      <c r="G3" s="10"/>
      <c r="H3" s="10"/>
      <c r="I3" s="10"/>
      <c r="J3" s="10"/>
      <c r="K3" s="10"/>
      <c r="L3" s="10"/>
      <c r="M3" s="10"/>
      <c r="N3" s="10"/>
      <c r="O3" s="10"/>
      <c r="P3" s="10"/>
      <c r="Q3" s="10"/>
      <c r="R3" s="10"/>
      <c r="S3" s="10"/>
      <c r="T3" s="10"/>
      <c r="U3" s="10"/>
      <c r="V3" s="10"/>
      <c r="W3" s="10"/>
      <c r="Y3" s="11"/>
      <c r="Z3" s="11"/>
      <c r="AA3" s="11"/>
      <c r="AB3" s="5"/>
      <c r="AC3" s="11"/>
      <c r="AD3" s="11"/>
      <c r="AE3" s="11"/>
      <c r="AF3" s="11"/>
      <c r="AG3" s="11"/>
      <c r="AH3" s="11"/>
      <c r="AI3" s="12" t="s">
        <v>6</v>
      </c>
      <c r="AJ3" s="7"/>
      <c r="AK3" s="84"/>
      <c r="AL3" s="84"/>
      <c r="AM3" s="84"/>
      <c r="AN3" s="84"/>
    </row>
    <row r="4" spans="1:40"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84"/>
      <c r="AL4" s="84"/>
      <c r="AM4" s="84"/>
      <c r="AN4" s="84"/>
    </row>
    <row r="5" spans="1:40"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9</v>
      </c>
      <c r="AH5" s="85"/>
      <c r="AI5" s="85"/>
      <c r="AJ5" s="85"/>
      <c r="AK5" s="11" t="s">
        <v>10</v>
      </c>
      <c r="AL5" s="47"/>
      <c r="AM5" s="11" t="s">
        <v>11</v>
      </c>
      <c r="AN5" s="5"/>
    </row>
    <row r="6" spans="1:40" ht="10" customHeight="1">
      <c r="A6" s="5"/>
      <c r="B6" s="16"/>
      <c r="C6" s="16"/>
      <c r="D6" s="16"/>
      <c r="E6" s="16"/>
      <c r="F6" s="16"/>
      <c r="G6" s="16"/>
      <c r="H6" s="16"/>
      <c r="I6" s="16"/>
      <c r="J6" s="16"/>
      <c r="K6" s="16"/>
      <c r="L6" s="16"/>
      <c r="M6" s="16"/>
      <c r="N6" s="16"/>
      <c r="O6" s="16"/>
      <c r="P6" s="16"/>
      <c r="Q6" s="16"/>
      <c r="R6" s="16"/>
      <c r="S6" s="16"/>
      <c r="T6" s="16"/>
      <c r="U6" s="16"/>
      <c r="V6" s="16"/>
      <c r="W6" s="16"/>
      <c r="X6" s="9"/>
      <c r="Y6" s="9"/>
      <c r="Z6" s="9"/>
      <c r="AA6" s="9"/>
      <c r="AB6" s="9"/>
      <c r="AC6" s="9"/>
      <c r="AD6" s="9"/>
      <c r="AE6" s="9"/>
      <c r="AF6" s="9"/>
      <c r="AG6" s="9"/>
      <c r="AH6" s="9"/>
      <c r="AI6" s="9"/>
      <c r="AJ6" s="9"/>
      <c r="AK6" s="9"/>
      <c r="AL6" s="9"/>
      <c r="AM6" s="5"/>
      <c r="AN6" s="5"/>
    </row>
    <row r="7" spans="1:40" ht="15" customHeight="1">
      <c r="A7" s="70" t="s">
        <v>12</v>
      </c>
      <c r="B7" s="62" t="s">
        <v>13</v>
      </c>
      <c r="C7" s="76" t="s">
        <v>14</v>
      </c>
      <c r="D7" s="62" t="s">
        <v>15</v>
      </c>
      <c r="E7" s="68" t="s">
        <v>16</v>
      </c>
      <c r="F7" s="79" t="s">
        <v>17</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3" t="s">
        <v>18</v>
      </c>
      <c r="AL7" s="74" t="s">
        <v>19</v>
      </c>
      <c r="AM7" s="75" t="s">
        <v>20</v>
      </c>
      <c r="AN7" s="75"/>
    </row>
    <row r="8" spans="1:40" ht="15" customHeight="1">
      <c r="A8" s="70"/>
      <c r="B8" s="62"/>
      <c r="C8" s="77"/>
      <c r="D8" s="62"/>
      <c r="E8" s="68"/>
      <c r="F8" s="62" t="s">
        <v>21</v>
      </c>
      <c r="G8" s="62"/>
      <c r="H8" s="62"/>
      <c r="I8" s="62"/>
      <c r="J8" s="62"/>
      <c r="K8" s="62"/>
      <c r="L8" s="62"/>
      <c r="M8" s="62" t="s">
        <v>22</v>
      </c>
      <c r="N8" s="62"/>
      <c r="O8" s="62"/>
      <c r="P8" s="62"/>
      <c r="Q8" s="62"/>
      <c r="R8" s="62"/>
      <c r="S8" s="62"/>
      <c r="T8" s="62" t="s">
        <v>23</v>
      </c>
      <c r="U8" s="62"/>
      <c r="V8" s="62"/>
      <c r="W8" s="62"/>
      <c r="X8" s="62"/>
      <c r="Y8" s="62"/>
      <c r="Z8" s="62"/>
      <c r="AA8" s="62" t="s">
        <v>24</v>
      </c>
      <c r="AB8" s="62"/>
      <c r="AC8" s="62"/>
      <c r="AD8" s="62"/>
      <c r="AE8" s="62"/>
      <c r="AF8" s="62"/>
      <c r="AG8" s="62"/>
      <c r="AH8" s="62" t="s">
        <v>25</v>
      </c>
      <c r="AI8" s="62"/>
      <c r="AJ8" s="62"/>
      <c r="AK8" s="73"/>
      <c r="AL8" s="74"/>
      <c r="AM8" s="75"/>
      <c r="AN8" s="75"/>
    </row>
    <row r="9" spans="1:40" ht="15" customHeight="1">
      <c r="A9" s="70"/>
      <c r="B9" s="62"/>
      <c r="C9" s="77"/>
      <c r="D9" s="62"/>
      <c r="E9" s="68"/>
      <c r="F9" s="17">
        <f>DATE($M$2,$S$2,1)</f>
        <v>45627</v>
      </c>
      <c r="G9" s="17">
        <f>DATE($M$2,$S$2,2)</f>
        <v>45628</v>
      </c>
      <c r="H9" s="17">
        <f>DATE($M$2,$S$2,3)</f>
        <v>45629</v>
      </c>
      <c r="I9" s="17">
        <f>DATE($M$2,$S$2,4)</f>
        <v>45630</v>
      </c>
      <c r="J9" s="17">
        <f>DATE($M$2,$S$2,5)</f>
        <v>45631</v>
      </c>
      <c r="K9" s="17">
        <f>DATE($M$2,$S$2,6)</f>
        <v>45632</v>
      </c>
      <c r="L9" s="17">
        <f>DATE($M$2,$S$2,7)</f>
        <v>45633</v>
      </c>
      <c r="M9" s="17">
        <f>DATE($M$2,$S$2,8)</f>
        <v>45634</v>
      </c>
      <c r="N9" s="17">
        <f>DATE($M$2,$S$2,9)</f>
        <v>45635</v>
      </c>
      <c r="O9" s="17">
        <f>DATE($M$2,$S$2,10)</f>
        <v>45636</v>
      </c>
      <c r="P9" s="17">
        <f>DATE($M$2,$S$2,11)</f>
        <v>45637</v>
      </c>
      <c r="Q9" s="17">
        <f>DATE($M$2,$S$2,12)</f>
        <v>45638</v>
      </c>
      <c r="R9" s="17">
        <f>DATE($M$2,$S$2,13)</f>
        <v>45639</v>
      </c>
      <c r="S9" s="17">
        <f>DATE($M$2,$S$2,14)</f>
        <v>45640</v>
      </c>
      <c r="T9" s="17">
        <f>DATE($M$2,$S$2,15)</f>
        <v>45641</v>
      </c>
      <c r="U9" s="17">
        <f>DATE($M$2,$S$2,16)</f>
        <v>45642</v>
      </c>
      <c r="V9" s="17">
        <f>DATE($M$2,$S$2,17)</f>
        <v>45643</v>
      </c>
      <c r="W9" s="17">
        <f>DATE($M$2,$S$2,18)</f>
        <v>45644</v>
      </c>
      <c r="X9" s="17">
        <f>DATE($M$2,$S$2,19)</f>
        <v>45645</v>
      </c>
      <c r="Y9" s="17">
        <f>DATE($M$2,$S$2,20)</f>
        <v>45646</v>
      </c>
      <c r="Z9" s="17">
        <f>DATE($M$2,$S$2,21)</f>
        <v>45647</v>
      </c>
      <c r="AA9" s="17">
        <f>DATE($M$2,$S$2,22)</f>
        <v>45648</v>
      </c>
      <c r="AB9" s="17">
        <f>DATE($M$2,$S$2,23)</f>
        <v>45649</v>
      </c>
      <c r="AC9" s="17">
        <f>DATE($M$2,$S$2,24)</f>
        <v>45650</v>
      </c>
      <c r="AD9" s="17">
        <f>DATE($M$2,$S$2,25)</f>
        <v>45651</v>
      </c>
      <c r="AE9" s="17">
        <f>DATE($M$2,$S$2,26)</f>
        <v>45652</v>
      </c>
      <c r="AF9" s="17">
        <f>DATE($M$2,$S$2,27)</f>
        <v>45653</v>
      </c>
      <c r="AG9" s="17">
        <f>DATE($M$2,$S$2,28)</f>
        <v>45654</v>
      </c>
      <c r="AH9" s="17">
        <f>IF(DAY(EOMONTH(F9,0))&lt;29,"",DATE($M$2,$S$2,29))</f>
        <v>45655</v>
      </c>
      <c r="AI9" s="17">
        <f>IF(DAY(EOMONTH(F9,0))&lt;30,"",DATE($M$2,$S$2,30))</f>
        <v>45656</v>
      </c>
      <c r="AJ9" s="17">
        <f>IF(DAY(EOMONTH(F9,0))&lt;31,"",DATE($M$2,$S$2,31))</f>
        <v>45657</v>
      </c>
      <c r="AK9" s="73"/>
      <c r="AL9" s="74"/>
      <c r="AM9" s="75"/>
      <c r="AN9" s="75"/>
    </row>
    <row r="10" spans="1:40" ht="15" customHeight="1">
      <c r="A10" s="70"/>
      <c r="B10" s="62"/>
      <c r="C10" s="78"/>
      <c r="D10" s="62"/>
      <c r="E10" s="68"/>
      <c r="F10" s="18">
        <f>DATE($M$2,$S$2,1)</f>
        <v>45627</v>
      </c>
      <c r="G10" s="18">
        <f>DATE($M$2,$S$2,2)</f>
        <v>45628</v>
      </c>
      <c r="H10" s="18">
        <f>DATE($M$2,$S$2,3)</f>
        <v>45629</v>
      </c>
      <c r="I10" s="18">
        <f>DATE($M$2,$S$2,4)</f>
        <v>45630</v>
      </c>
      <c r="J10" s="18">
        <f>DATE($M$2,$S$2,5)</f>
        <v>45631</v>
      </c>
      <c r="K10" s="18">
        <f>DATE($M$2,$S$2,6)</f>
        <v>45632</v>
      </c>
      <c r="L10" s="18">
        <f>DATE($M$2,$S$2,7)</f>
        <v>45633</v>
      </c>
      <c r="M10" s="18">
        <f>DATE($M$2,$S$2,8)</f>
        <v>45634</v>
      </c>
      <c r="N10" s="18">
        <f>DATE($M$2,$S$2,9)</f>
        <v>45635</v>
      </c>
      <c r="O10" s="18">
        <f>DATE($M$2,$S$2,10)</f>
        <v>45636</v>
      </c>
      <c r="P10" s="18">
        <f>DATE($M$2,$S$2,11)</f>
        <v>45637</v>
      </c>
      <c r="Q10" s="18">
        <f>DATE($M$2,$S$2,12)</f>
        <v>45638</v>
      </c>
      <c r="R10" s="18">
        <f>DATE($M$2,$S$2,13)</f>
        <v>45639</v>
      </c>
      <c r="S10" s="18">
        <f>DATE($M$2,$S$2,14)</f>
        <v>45640</v>
      </c>
      <c r="T10" s="18">
        <f>DATE($M$2,$S$2,15)</f>
        <v>45641</v>
      </c>
      <c r="U10" s="18">
        <f>DATE($M$2,$S$2,16)</f>
        <v>45642</v>
      </c>
      <c r="V10" s="18">
        <f>DATE($M$2,$S$2,17)</f>
        <v>45643</v>
      </c>
      <c r="W10" s="18">
        <f>DATE($M$2,$S$2,18)</f>
        <v>45644</v>
      </c>
      <c r="X10" s="18">
        <f>DATE($M$2,$S$2,19)</f>
        <v>45645</v>
      </c>
      <c r="Y10" s="18">
        <f>DATE($M$2,$S$2,20)</f>
        <v>45646</v>
      </c>
      <c r="Z10" s="18">
        <f>DATE($M$2,$S$2,21)</f>
        <v>45647</v>
      </c>
      <c r="AA10" s="18">
        <f>DATE($M$2,$S$2,22)</f>
        <v>45648</v>
      </c>
      <c r="AB10" s="18">
        <f>DATE($M$2,$S$2,23)</f>
        <v>45649</v>
      </c>
      <c r="AC10" s="18">
        <f>DATE($M$2,$S$2,24)</f>
        <v>45650</v>
      </c>
      <c r="AD10" s="18">
        <f>DATE($M$2,$S$2,25)</f>
        <v>45651</v>
      </c>
      <c r="AE10" s="18">
        <f>DATE($M$2,$S$2,26)</f>
        <v>45652</v>
      </c>
      <c r="AF10" s="18">
        <f>DATE($M$2,$S$2,27)</f>
        <v>45653</v>
      </c>
      <c r="AG10" s="18">
        <f>DATE($M$2,$S$2,28)</f>
        <v>45654</v>
      </c>
      <c r="AH10" s="18">
        <f>IF(DAY(EOMONTH(F10,0))&lt;29,"",DATE($M$2,$S$2,29))</f>
        <v>45655</v>
      </c>
      <c r="AI10" s="18">
        <f>IF(DAY(EOMONTH(F10,0))&lt;30,"",DATE($M$2,$S$2,30))</f>
        <v>45656</v>
      </c>
      <c r="AJ10" s="18">
        <f>IF(DAY(EOMONTH(F10,0))&lt;31,"",DATE($M$2,$S$2,31))</f>
        <v>45657</v>
      </c>
      <c r="AK10" s="73"/>
      <c r="AL10" s="74"/>
      <c r="AM10" s="75"/>
      <c r="AN10" s="75"/>
    </row>
    <row r="11" spans="1:40" ht="18" customHeight="1">
      <c r="A11" s="19">
        <v>1</v>
      </c>
      <c r="B11" s="20"/>
      <c r="C11" s="21"/>
      <c r="D11" s="22"/>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f>+SUM(F11:AJ11)</f>
        <v>0</v>
      </c>
      <c r="AL11" s="26">
        <f>IF($AK$3="４週",AK11/4,AK11/(DAY(EOMONTH($F$9,0))/7))</f>
        <v>0</v>
      </c>
      <c r="AM11" s="66"/>
      <c r="AN11" s="66"/>
    </row>
    <row r="12" spans="1:40" ht="18" customHeight="1">
      <c r="A12" s="19">
        <v>2</v>
      </c>
      <c r="B12" s="20"/>
      <c r="C12" s="21"/>
      <c r="D12" s="22"/>
      <c r="E12" s="23"/>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f t="shared" ref="AK12:AK31" si="0">+SUM(F12:AJ12)</f>
        <v>0</v>
      </c>
      <c r="AL12" s="26">
        <f t="shared" ref="AL12:AL30" si="1">IF($AK$3="４週",AK12/4,AK12/(DAY(EOMONTH($F$9,0))/7))</f>
        <v>0</v>
      </c>
      <c r="AM12" s="66"/>
      <c r="AN12" s="66"/>
    </row>
    <row r="13" spans="1:40" ht="18" customHeight="1">
      <c r="A13" s="19">
        <v>3</v>
      </c>
      <c r="B13" s="20"/>
      <c r="C13" s="21"/>
      <c r="D13" s="22"/>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5">
        <f t="shared" si="0"/>
        <v>0</v>
      </c>
      <c r="AL13" s="26">
        <f t="shared" si="1"/>
        <v>0</v>
      </c>
      <c r="AM13" s="66"/>
      <c r="AN13" s="66"/>
    </row>
    <row r="14" spans="1:40" ht="18" customHeight="1">
      <c r="A14" s="19">
        <v>4</v>
      </c>
      <c r="B14" s="20"/>
      <c r="C14" s="21"/>
      <c r="D14" s="22"/>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5">
        <f t="shared" si="0"/>
        <v>0</v>
      </c>
      <c r="AL14" s="26">
        <f t="shared" si="1"/>
        <v>0</v>
      </c>
      <c r="AM14" s="66"/>
      <c r="AN14" s="66"/>
    </row>
    <row r="15" spans="1:40" ht="18" customHeight="1">
      <c r="A15" s="19">
        <v>5</v>
      </c>
      <c r="B15" s="20"/>
      <c r="C15" s="21"/>
      <c r="D15" s="22"/>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5">
        <f t="shared" si="0"/>
        <v>0</v>
      </c>
      <c r="AL15" s="26">
        <f t="shared" si="1"/>
        <v>0</v>
      </c>
      <c r="AM15" s="66"/>
      <c r="AN15" s="66"/>
    </row>
    <row r="16" spans="1:40" ht="18" customHeight="1">
      <c r="A16" s="19">
        <v>6</v>
      </c>
      <c r="B16" s="20"/>
      <c r="C16" s="21"/>
      <c r="D16" s="22"/>
      <c r="E16" s="23"/>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5">
        <f t="shared" si="0"/>
        <v>0</v>
      </c>
      <c r="AL16" s="26">
        <f t="shared" si="1"/>
        <v>0</v>
      </c>
      <c r="AM16" s="66"/>
      <c r="AN16" s="66"/>
    </row>
    <row r="17" spans="1:40" ht="18" customHeight="1">
      <c r="A17" s="19">
        <v>7</v>
      </c>
      <c r="B17" s="20"/>
      <c r="C17" s="21"/>
      <c r="D17" s="22"/>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5">
        <f t="shared" si="0"/>
        <v>0</v>
      </c>
      <c r="AL17" s="26">
        <f t="shared" si="1"/>
        <v>0</v>
      </c>
      <c r="AM17" s="66"/>
      <c r="AN17" s="66"/>
    </row>
    <row r="18" spans="1:40" ht="18" customHeight="1">
      <c r="A18" s="19">
        <v>8</v>
      </c>
      <c r="B18" s="20"/>
      <c r="C18" s="21"/>
      <c r="D18" s="22"/>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f t="shared" si="0"/>
        <v>0</v>
      </c>
      <c r="AL18" s="26">
        <f t="shared" si="1"/>
        <v>0</v>
      </c>
      <c r="AM18" s="66"/>
      <c r="AN18" s="66"/>
    </row>
    <row r="19" spans="1:40" ht="18" customHeight="1">
      <c r="A19" s="19">
        <v>9</v>
      </c>
      <c r="B19" s="20"/>
      <c r="C19" s="21"/>
      <c r="D19" s="22"/>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5">
        <f t="shared" si="0"/>
        <v>0</v>
      </c>
      <c r="AL19" s="26">
        <f t="shared" si="1"/>
        <v>0</v>
      </c>
      <c r="AM19" s="66"/>
      <c r="AN19" s="66"/>
    </row>
    <row r="20" spans="1:40" ht="18" customHeight="1">
      <c r="A20" s="19">
        <v>10</v>
      </c>
      <c r="B20" s="20"/>
      <c r="C20" s="21"/>
      <c r="D20" s="22"/>
      <c r="E20" s="23"/>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f t="shared" si="0"/>
        <v>0</v>
      </c>
      <c r="AL20" s="26">
        <f t="shared" si="1"/>
        <v>0</v>
      </c>
      <c r="AM20" s="66"/>
      <c r="AN20" s="66"/>
    </row>
    <row r="21" spans="1:40" ht="18" customHeight="1">
      <c r="A21" s="19">
        <v>11</v>
      </c>
      <c r="B21" s="20"/>
      <c r="C21" s="21"/>
      <c r="D21" s="22"/>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5">
        <f t="shared" si="0"/>
        <v>0</v>
      </c>
      <c r="AL21" s="26">
        <f t="shared" si="1"/>
        <v>0</v>
      </c>
      <c r="AM21" s="66"/>
      <c r="AN21" s="66"/>
    </row>
    <row r="22" spans="1:40" ht="18" customHeight="1">
      <c r="A22" s="19">
        <v>12</v>
      </c>
      <c r="B22" s="20"/>
      <c r="C22" s="21"/>
      <c r="D22" s="22"/>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5">
        <f t="shared" si="0"/>
        <v>0</v>
      </c>
      <c r="AL22" s="26">
        <f t="shared" si="1"/>
        <v>0</v>
      </c>
      <c r="AM22" s="66"/>
      <c r="AN22" s="66"/>
    </row>
    <row r="23" spans="1:40" ht="18" customHeight="1">
      <c r="A23" s="19">
        <v>13</v>
      </c>
      <c r="B23" s="20"/>
      <c r="C23" s="21"/>
      <c r="D23" s="22"/>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5">
        <f t="shared" si="0"/>
        <v>0</v>
      </c>
      <c r="AL23" s="26">
        <f t="shared" si="1"/>
        <v>0</v>
      </c>
      <c r="AM23" s="66"/>
      <c r="AN23" s="66"/>
    </row>
    <row r="24" spans="1:40" ht="18" customHeight="1">
      <c r="A24" s="19">
        <v>14</v>
      </c>
      <c r="B24" s="20"/>
      <c r="C24" s="21"/>
      <c r="D24" s="22"/>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5">
        <f t="shared" si="0"/>
        <v>0</v>
      </c>
      <c r="AL24" s="26">
        <f t="shared" si="1"/>
        <v>0</v>
      </c>
      <c r="AM24" s="66"/>
      <c r="AN24" s="66"/>
    </row>
    <row r="25" spans="1:40" ht="18" customHeight="1">
      <c r="A25" s="19">
        <v>15</v>
      </c>
      <c r="B25" s="20"/>
      <c r="C25" s="21"/>
      <c r="D25" s="22"/>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5">
        <f t="shared" si="0"/>
        <v>0</v>
      </c>
      <c r="AL25" s="26">
        <f t="shared" si="1"/>
        <v>0</v>
      </c>
      <c r="AM25" s="66"/>
      <c r="AN25" s="66"/>
    </row>
    <row r="26" spans="1:40" ht="18" customHeight="1">
      <c r="A26" s="19">
        <v>16</v>
      </c>
      <c r="B26" s="20"/>
      <c r="C26" s="21"/>
      <c r="D26" s="22"/>
      <c r="E26" s="23"/>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5">
        <f t="shared" si="0"/>
        <v>0</v>
      </c>
      <c r="AL26" s="26">
        <f t="shared" si="1"/>
        <v>0</v>
      </c>
      <c r="AM26" s="66"/>
      <c r="AN26" s="66"/>
    </row>
    <row r="27" spans="1:40" ht="18" customHeight="1">
      <c r="A27" s="19">
        <v>17</v>
      </c>
      <c r="B27" s="20"/>
      <c r="C27" s="21"/>
      <c r="D27" s="22"/>
      <c r="E27" s="23"/>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5">
        <f t="shared" si="0"/>
        <v>0</v>
      </c>
      <c r="AL27" s="26">
        <f t="shared" si="1"/>
        <v>0</v>
      </c>
      <c r="AM27" s="66"/>
      <c r="AN27" s="66"/>
    </row>
    <row r="28" spans="1:40" ht="18" customHeight="1">
      <c r="A28" s="19">
        <v>18</v>
      </c>
      <c r="B28" s="20"/>
      <c r="C28" s="21"/>
      <c r="D28" s="22"/>
      <c r="E28" s="23"/>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5">
        <f t="shared" si="0"/>
        <v>0</v>
      </c>
      <c r="AL28" s="26">
        <f t="shared" si="1"/>
        <v>0</v>
      </c>
      <c r="AM28" s="66"/>
      <c r="AN28" s="66"/>
    </row>
    <row r="29" spans="1:40" ht="18" customHeight="1">
      <c r="A29" s="19">
        <v>19</v>
      </c>
      <c r="B29" s="20"/>
      <c r="C29" s="21"/>
      <c r="D29" s="22"/>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f t="shared" si="0"/>
        <v>0</v>
      </c>
      <c r="AL29" s="26">
        <f t="shared" si="1"/>
        <v>0</v>
      </c>
      <c r="AM29" s="66"/>
      <c r="AN29" s="66"/>
    </row>
    <row r="30" spans="1:40" ht="18" customHeight="1">
      <c r="A30" s="19">
        <v>20</v>
      </c>
      <c r="B30" s="20"/>
      <c r="C30" s="21"/>
      <c r="D30" s="22"/>
      <c r="E30" s="23"/>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f t="shared" si="0"/>
        <v>0</v>
      </c>
      <c r="AL30" s="26">
        <f t="shared" si="1"/>
        <v>0</v>
      </c>
      <c r="AM30" s="66"/>
      <c r="AN30" s="66"/>
    </row>
    <row r="31" spans="1:40" ht="18" customHeight="1">
      <c r="A31" s="68" t="s">
        <v>31</v>
      </c>
      <c r="B31" s="69"/>
      <c r="C31" s="69"/>
      <c r="D31" s="69"/>
      <c r="E31" s="69"/>
      <c r="F31" s="27">
        <f>+SUM(F11:F30)</f>
        <v>0</v>
      </c>
      <c r="G31" s="27">
        <f t="shared" ref="G31:AJ31" si="2">+SUM(G11:G30)</f>
        <v>0</v>
      </c>
      <c r="H31" s="27">
        <f t="shared" si="2"/>
        <v>0</v>
      </c>
      <c r="I31" s="27">
        <f t="shared" si="2"/>
        <v>0</v>
      </c>
      <c r="J31" s="27">
        <f t="shared" si="2"/>
        <v>0</v>
      </c>
      <c r="K31" s="27">
        <f t="shared" si="2"/>
        <v>0</v>
      </c>
      <c r="L31" s="27">
        <f t="shared" si="2"/>
        <v>0</v>
      </c>
      <c r="M31" s="27">
        <f t="shared" si="2"/>
        <v>0</v>
      </c>
      <c r="N31" s="27">
        <f t="shared" si="2"/>
        <v>0</v>
      </c>
      <c r="O31" s="27">
        <f t="shared" si="2"/>
        <v>0</v>
      </c>
      <c r="P31" s="27">
        <f t="shared" si="2"/>
        <v>0</v>
      </c>
      <c r="Q31" s="27">
        <f t="shared" si="2"/>
        <v>0</v>
      </c>
      <c r="R31" s="27">
        <f t="shared" si="2"/>
        <v>0</v>
      </c>
      <c r="S31" s="27">
        <f t="shared" si="2"/>
        <v>0</v>
      </c>
      <c r="T31" s="27">
        <f t="shared" si="2"/>
        <v>0</v>
      </c>
      <c r="U31" s="27">
        <f t="shared" si="2"/>
        <v>0</v>
      </c>
      <c r="V31" s="27">
        <f t="shared" si="2"/>
        <v>0</v>
      </c>
      <c r="W31" s="27">
        <f t="shared" si="2"/>
        <v>0</v>
      </c>
      <c r="X31" s="27">
        <f t="shared" si="2"/>
        <v>0</v>
      </c>
      <c r="Y31" s="27">
        <f t="shared" si="2"/>
        <v>0</v>
      </c>
      <c r="Z31" s="27">
        <f t="shared" si="2"/>
        <v>0</v>
      </c>
      <c r="AA31" s="27">
        <f t="shared" si="2"/>
        <v>0</v>
      </c>
      <c r="AB31" s="27">
        <f t="shared" si="2"/>
        <v>0</v>
      </c>
      <c r="AC31" s="27">
        <f t="shared" si="2"/>
        <v>0</v>
      </c>
      <c r="AD31" s="27">
        <f t="shared" si="2"/>
        <v>0</v>
      </c>
      <c r="AE31" s="27">
        <f t="shared" si="2"/>
        <v>0</v>
      </c>
      <c r="AF31" s="27">
        <f t="shared" si="2"/>
        <v>0</v>
      </c>
      <c r="AG31" s="27">
        <f t="shared" si="2"/>
        <v>0</v>
      </c>
      <c r="AH31" s="27">
        <f t="shared" si="2"/>
        <v>0</v>
      </c>
      <c r="AI31" s="27">
        <f t="shared" si="2"/>
        <v>0</v>
      </c>
      <c r="AJ31" s="27">
        <f t="shared" si="2"/>
        <v>0</v>
      </c>
      <c r="AK31" s="25">
        <f t="shared" si="0"/>
        <v>0</v>
      </c>
      <c r="AL31" s="26">
        <f>IF($AK$3="４週",AK31/4,AK31/(DAY(EOMONTH($F$9,0))/7))</f>
        <v>0</v>
      </c>
      <c r="AM31" s="70"/>
      <c r="AN31" s="70"/>
    </row>
    <row r="32" spans="1:40" ht="18" customHeight="1">
      <c r="A32" s="69" t="s">
        <v>32</v>
      </c>
      <c r="B32" s="69"/>
      <c r="C32" s="69"/>
      <c r="D32" s="69"/>
      <c r="E32" s="71"/>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7"/>
      <c r="AL32" s="29"/>
      <c r="AM32" s="70"/>
      <c r="AN32" s="70"/>
    </row>
    <row r="33" spans="1:43" ht="15" customHeight="1">
      <c r="A33" s="16"/>
      <c r="B33" s="16"/>
      <c r="C33" s="16"/>
      <c r="D33" s="16"/>
      <c r="E33" s="16"/>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16"/>
      <c r="AL33" s="16"/>
      <c r="AM33" s="5"/>
    </row>
    <row r="34" spans="1:43" ht="15" customHeight="1">
      <c r="A34" s="16"/>
      <c r="B34" s="16"/>
      <c r="C34" s="16"/>
      <c r="D34" s="16"/>
      <c r="E34" s="16"/>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16"/>
      <c r="AL34" s="16"/>
      <c r="AM34" s="5"/>
    </row>
    <row r="35" spans="1:43" ht="15" customHeight="1">
      <c r="A35" s="16"/>
      <c r="B35" s="16"/>
      <c r="C35" s="16"/>
      <c r="D35" s="16"/>
      <c r="E35" s="1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
      <c r="AL35" s="16"/>
      <c r="AM35" s="5"/>
    </row>
    <row r="36" spans="1:43" ht="21" customHeight="1">
      <c r="A36" s="4" t="s">
        <v>84</v>
      </c>
      <c r="B36" s="16"/>
      <c r="C36" s="16"/>
      <c r="D36" s="16"/>
      <c r="E36" s="16"/>
      <c r="F36" s="16"/>
      <c r="G36" s="30"/>
      <c r="H36" s="30"/>
      <c r="I36" s="30"/>
      <c r="J36" s="30"/>
      <c r="K36" s="30"/>
      <c r="L36" s="30"/>
      <c r="M36" s="30"/>
      <c r="N36" s="30"/>
      <c r="O36" s="30"/>
      <c r="AM36" s="16"/>
      <c r="AN36" s="5"/>
    </row>
    <row r="37" spans="1:43" ht="25" customHeight="1">
      <c r="A37" s="33"/>
      <c r="B37" s="68" t="s">
        <v>83</v>
      </c>
      <c r="C37" s="69"/>
      <c r="D37" s="69"/>
      <c r="E37" s="69"/>
      <c r="F37" s="69"/>
      <c r="G37" s="69"/>
      <c r="H37" s="69"/>
      <c r="I37" s="69"/>
      <c r="J37" s="69"/>
      <c r="K37" s="71"/>
      <c r="L37" s="96" t="s">
        <v>88</v>
      </c>
      <c r="M37" s="96"/>
      <c r="N37" s="96"/>
      <c r="O37" s="96"/>
      <c r="P37" s="96" t="s">
        <v>89</v>
      </c>
      <c r="Q37" s="96"/>
      <c r="R37" s="96"/>
      <c r="S37" s="96"/>
      <c r="T37" s="96" t="s">
        <v>82</v>
      </c>
      <c r="U37" s="96"/>
      <c r="V37" s="96"/>
      <c r="W37" s="96"/>
      <c r="X37" s="33"/>
      <c r="Y37" s="33"/>
      <c r="Z37" s="33"/>
      <c r="AA37" s="33"/>
      <c r="AB37" s="33"/>
      <c r="AC37" s="33"/>
      <c r="AD37" s="33"/>
      <c r="AE37" s="33"/>
      <c r="AF37" s="33"/>
      <c r="AG37" s="33"/>
      <c r="AH37" s="33"/>
      <c r="AI37" s="33"/>
      <c r="AJ37" s="33"/>
      <c r="AK37" s="33"/>
      <c r="AL37" s="33"/>
      <c r="AM37" s="33"/>
      <c r="AN37" s="33"/>
      <c r="AO37" s="33"/>
      <c r="AP37" s="33"/>
      <c r="AQ37" s="33"/>
    </row>
    <row r="38" spans="1:43" ht="18" customHeight="1">
      <c r="A38" s="33"/>
      <c r="B38" s="87" t="s">
        <v>90</v>
      </c>
      <c r="C38" s="88"/>
      <c r="D38" s="88"/>
      <c r="E38" s="88"/>
      <c r="F38" s="88"/>
      <c r="G38" s="88"/>
      <c r="H38" s="88"/>
      <c r="I38" s="88"/>
      <c r="J38" s="88"/>
      <c r="K38" s="89"/>
      <c r="L38" s="92"/>
      <c r="M38" s="92"/>
      <c r="N38" s="92"/>
      <c r="O38" s="92"/>
      <c r="P38" s="92"/>
      <c r="Q38" s="92"/>
      <c r="R38" s="92"/>
      <c r="S38" s="92"/>
      <c r="T38" s="90">
        <f>SUM(L38:S38)</f>
        <v>0</v>
      </c>
      <c r="U38" s="90"/>
      <c r="V38" s="90"/>
      <c r="W38" s="90"/>
      <c r="X38" s="33"/>
      <c r="Y38" s="33"/>
      <c r="Z38" s="33"/>
      <c r="AA38" s="33"/>
      <c r="AB38" s="33"/>
      <c r="AC38" s="33"/>
      <c r="AD38" s="33"/>
      <c r="AE38" s="33"/>
      <c r="AF38" s="33"/>
      <c r="AG38" s="33"/>
      <c r="AH38" s="33"/>
      <c r="AI38" s="33"/>
      <c r="AJ38" s="33"/>
      <c r="AK38" s="33"/>
      <c r="AL38" s="33"/>
      <c r="AM38" s="33"/>
      <c r="AN38" s="33"/>
      <c r="AO38" s="33"/>
      <c r="AP38" s="33"/>
      <c r="AQ38" s="33"/>
    </row>
    <row r="39" spans="1:43" ht="5.15" customHeight="1">
      <c r="A39" s="31"/>
      <c r="B39" s="31"/>
      <c r="C39" s="31"/>
      <c r="D39" s="33"/>
      <c r="E39" s="33"/>
      <c r="F39" s="33"/>
      <c r="G39" s="33"/>
      <c r="H39" s="33"/>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2"/>
      <c r="AK39" s="30"/>
      <c r="AL39" s="16"/>
      <c r="AM39" s="16"/>
      <c r="AN39" s="5"/>
    </row>
    <row r="40" spans="1:43" ht="18" customHeight="1">
      <c r="A40" s="4" t="s">
        <v>80</v>
      </c>
      <c r="B40" s="30"/>
      <c r="D40" s="30"/>
      <c r="E40" s="30"/>
      <c r="F40" s="30"/>
      <c r="G40" s="30"/>
      <c r="H40" s="30"/>
      <c r="I40" s="30"/>
      <c r="J40" s="30"/>
      <c r="K40" s="30"/>
      <c r="L40" s="30"/>
      <c r="M40" s="30"/>
      <c r="N40" s="30"/>
      <c r="O40" s="30"/>
      <c r="P40" s="30"/>
      <c r="Q40" s="30"/>
      <c r="R40" s="30"/>
      <c r="S40" s="30"/>
      <c r="T40" s="30"/>
      <c r="U40" s="30"/>
      <c r="V40" s="30"/>
      <c r="W40" s="16"/>
      <c r="X40" s="30"/>
      <c r="Y40" s="30"/>
      <c r="Z40" s="30"/>
      <c r="AA40" s="30"/>
      <c r="AB40" s="30"/>
      <c r="AC40" s="30"/>
      <c r="AD40" s="30"/>
      <c r="AE40" s="30"/>
      <c r="AF40" s="30"/>
      <c r="AG40" s="30"/>
      <c r="AH40" s="30"/>
      <c r="AI40" s="30"/>
      <c r="AJ40" s="32"/>
      <c r="AK40" s="30"/>
      <c r="AL40" s="16"/>
      <c r="AM40" s="16"/>
      <c r="AN40" s="5"/>
    </row>
    <row r="41" spans="1:43" ht="55" customHeight="1">
      <c r="A41" s="62" t="s">
        <v>79</v>
      </c>
      <c r="B41" s="62"/>
      <c r="C41" s="95" t="s">
        <v>77</v>
      </c>
      <c r="D41" s="7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16"/>
      <c r="AL41" s="5"/>
    </row>
    <row r="42" spans="1:43" ht="18" customHeight="1">
      <c r="A42" s="74" t="s">
        <v>76</v>
      </c>
      <c r="B42" s="74"/>
      <c r="C42" s="93">
        <f>ROUNDDOWN(IF(B38="主として知的障害のある児童を入所させる福祉型障害児入所施設",T38/6.7,IF(B38="主として肢体不自由のある児童を入所させる福祉型障害児入所施設",L38/10+P38/20,0)),1)</f>
        <v>0</v>
      </c>
      <c r="D42" s="94"/>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16"/>
      <c r="AL42" s="5"/>
    </row>
    <row r="43" spans="1:43" ht="5.15" customHeight="1">
      <c r="A43" s="31"/>
      <c r="B43" s="31"/>
      <c r="C43" s="31"/>
      <c r="D43" s="31"/>
      <c r="E43" s="31"/>
      <c r="F43" s="31"/>
      <c r="G43" s="31"/>
      <c r="H43" s="31"/>
      <c r="I43" s="31"/>
      <c r="J43" s="30"/>
      <c r="K43" s="30"/>
      <c r="L43" s="30"/>
      <c r="M43" s="32"/>
      <c r="N43" s="30"/>
      <c r="O43" s="30"/>
      <c r="P43" s="30"/>
      <c r="Q43" s="33"/>
      <c r="W43" s="16"/>
      <c r="X43" s="30"/>
      <c r="Y43" s="30"/>
      <c r="Z43" s="30"/>
      <c r="AA43" s="30"/>
      <c r="AB43" s="30"/>
      <c r="AC43" s="30"/>
      <c r="AD43" s="30"/>
      <c r="AE43" s="30"/>
      <c r="AF43" s="30"/>
      <c r="AG43" s="30"/>
      <c r="AH43" s="30"/>
      <c r="AI43" s="30"/>
      <c r="AJ43" s="32"/>
      <c r="AK43" s="30"/>
      <c r="AL43" s="16"/>
      <c r="AM43" s="16"/>
      <c r="AN43" s="5"/>
    </row>
    <row r="44" spans="1:43" ht="21" customHeight="1">
      <c r="A44" s="4" t="s">
        <v>33</v>
      </c>
      <c r="B44" s="8"/>
      <c r="C44" s="9"/>
      <c r="D44" s="9"/>
      <c r="E44" s="9"/>
      <c r="F44" s="9"/>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9"/>
      <c r="AM44" s="9"/>
      <c r="AN44" s="5"/>
    </row>
    <row r="45" spans="1:43" ht="25" customHeight="1">
      <c r="A45" s="5"/>
      <c r="B45" s="16"/>
      <c r="C45" s="59" t="str">
        <f>IF(VLOOKUP($AK$1,[1]選択肢!$A$1:$J$31,C50,FALSE)=0,"-",VLOOKUP($AK$1,[1]選択肢!$A$1:$J$31,C50,FALSE))</f>
        <v>児童発達支援管理責任者</v>
      </c>
      <c r="D45" s="60"/>
      <c r="E45" s="72" t="str">
        <f>IF(VLOOKUP($AK$1,[1]選択肢!$A$1:$J$31,E50,FALSE)=0,"-",VLOOKUP($AK$1,[1]選択肢!$A$1:$J$31,E50,FALSE))</f>
        <v>医師</v>
      </c>
      <c r="F45" s="72"/>
      <c r="G45" s="72"/>
      <c r="H45" s="72"/>
      <c r="I45" s="59" t="str">
        <f>IF(VLOOKUP($AK$1,[1]選択肢!$A$1:$J$31,I50,FALSE)=0,"-",VLOOKUP($AK$1,[1]選択肢!$A$1:$J$31,I50,FALSE))</f>
        <v>看護職員</v>
      </c>
      <c r="J45" s="60"/>
      <c r="K45" s="60"/>
      <c r="L45" s="60"/>
      <c r="M45" s="60"/>
      <c r="N45" s="61"/>
      <c r="O45" s="59" t="str">
        <f>IF(VLOOKUP($AK$1,[1]選択肢!$A$1:$J$31,O50,FALSE)=0,"-",VLOOKUP($AK$1,[1]選択肢!$A$1:$J$31,O50,FALSE))</f>
        <v>児童指導員</v>
      </c>
      <c r="P45" s="60"/>
      <c r="Q45" s="60"/>
      <c r="R45" s="60"/>
      <c r="S45" s="60"/>
      <c r="T45" s="61"/>
      <c r="U45" s="59" t="str">
        <f>IF(VLOOKUP($AK$1,[1]選択肢!$A$1:$J$31,U50,FALSE)=0,"-",VLOOKUP($AK$1,[1]選択肢!$A$1:$J$31,U50,FALSE))</f>
        <v>保育士</v>
      </c>
      <c r="V45" s="60"/>
      <c r="W45" s="60"/>
      <c r="X45" s="60"/>
      <c r="Y45" s="60"/>
      <c r="Z45" s="61"/>
      <c r="AA45" s="59" t="str">
        <f>IF(VLOOKUP($AK$1,[1]選択肢!$A$1:$J$31,AA50,FALSE)=0,"-",VLOOKUP($AK$1,[1]選択肢!$A$1:$J$31,AA50,FALSE))</f>
        <v>心理担当職員</v>
      </c>
      <c r="AB45" s="60"/>
      <c r="AC45" s="60"/>
      <c r="AD45" s="60"/>
      <c r="AE45" s="60"/>
      <c r="AF45" s="61"/>
      <c r="AG45" s="72" t="str">
        <f>IF(VLOOKUP($AK$1,[1]選択肢!$A$1:$J$31,AG50,FALSE)=0,"-",VLOOKUP($AK$1,[1]選択肢!$A$1:$J$31,AG50,FALSE))</f>
        <v>理学療法士又は作業療法士</v>
      </c>
      <c r="AH45" s="72"/>
      <c r="AI45" s="72"/>
      <c r="AJ45" s="72"/>
      <c r="AK45" s="72"/>
      <c r="AL45" s="72" t="str">
        <f>IF(VLOOKUP($AK$1,[1]選択肢!$A$1:$J$31,AL50,FALSE)=0,"-",VLOOKUP($AK$1,[1]選択肢!$A$1:$J$31,AL50,FALSE))</f>
        <v>職業指導員</v>
      </c>
      <c r="AM45" s="72"/>
      <c r="AN45" s="5"/>
    </row>
    <row r="46" spans="1:43" ht="18" customHeight="1">
      <c r="A46" s="5"/>
      <c r="B46" s="16"/>
      <c r="C46" s="34" t="s">
        <v>34</v>
      </c>
      <c r="D46" s="34" t="s">
        <v>35</v>
      </c>
      <c r="E46" s="35" t="s">
        <v>34</v>
      </c>
      <c r="F46" s="67" t="s">
        <v>35</v>
      </c>
      <c r="G46" s="67"/>
      <c r="H46" s="67"/>
      <c r="I46" s="63" t="s">
        <v>34</v>
      </c>
      <c r="J46" s="64"/>
      <c r="K46" s="65"/>
      <c r="L46" s="63" t="s">
        <v>35</v>
      </c>
      <c r="M46" s="64"/>
      <c r="N46" s="65"/>
      <c r="O46" s="63" t="s">
        <v>34</v>
      </c>
      <c r="P46" s="64"/>
      <c r="Q46" s="65"/>
      <c r="R46" s="63" t="s">
        <v>35</v>
      </c>
      <c r="S46" s="64"/>
      <c r="T46" s="65"/>
      <c r="U46" s="63" t="s">
        <v>34</v>
      </c>
      <c r="V46" s="64"/>
      <c r="W46" s="65"/>
      <c r="X46" s="63" t="s">
        <v>35</v>
      </c>
      <c r="Y46" s="64"/>
      <c r="Z46" s="65"/>
      <c r="AA46" s="63" t="s">
        <v>34</v>
      </c>
      <c r="AB46" s="64"/>
      <c r="AC46" s="65"/>
      <c r="AD46" s="63" t="s">
        <v>35</v>
      </c>
      <c r="AE46" s="64"/>
      <c r="AF46" s="65"/>
      <c r="AG46" s="63" t="s">
        <v>34</v>
      </c>
      <c r="AH46" s="64"/>
      <c r="AI46" s="65"/>
      <c r="AJ46" s="63" t="s">
        <v>35</v>
      </c>
      <c r="AK46" s="65"/>
      <c r="AL46" s="35" t="s">
        <v>36</v>
      </c>
      <c r="AM46" s="35" t="s">
        <v>37</v>
      </c>
      <c r="AN46" s="5"/>
    </row>
    <row r="47" spans="1:43" ht="18" customHeight="1">
      <c r="A47" s="5"/>
      <c r="B47" s="36" t="s">
        <v>38</v>
      </c>
      <c r="C47" s="35">
        <f>COUNTIFS($B$11:$B$30,C$45,$C$11:$C$30,"A",$E$11:$E$30,"*")</f>
        <v>0</v>
      </c>
      <c r="D47" s="35">
        <f>COUNTIFS($B$11:$B$30,C$45,$C$11:$C$30,"B",$E$11:$E$30,"*")</f>
        <v>0</v>
      </c>
      <c r="E47" s="35">
        <f>COUNTIFS($B$11:$B$30,E$45,$C$11:$C$30,"A",$E$11:$E$30,"*")</f>
        <v>0</v>
      </c>
      <c r="F47" s="63">
        <f>COUNTIFS($B$11:$B$30,E$45,$C$11:$C$30,"B",$E$11:$E$30,"*")</f>
        <v>0</v>
      </c>
      <c r="G47" s="64"/>
      <c r="H47" s="65"/>
      <c r="I47" s="63">
        <f>COUNTIFS($B$11:$B$30,I$45,$C$11:$C$30,"A",$E$11:$E$30,"*")</f>
        <v>0</v>
      </c>
      <c r="J47" s="64"/>
      <c r="K47" s="65"/>
      <c r="L47" s="63">
        <f>COUNTIFS($B$11:$B$30,I$45,$C$11:$C$30,"B",$E$11:$E$30,"*")</f>
        <v>0</v>
      </c>
      <c r="M47" s="64"/>
      <c r="N47" s="65"/>
      <c r="O47" s="63">
        <f>COUNTIFS($B$11:$B$30,O$45,$C$11:$C$30,"A",$E$11:$E$30,"*")</f>
        <v>0</v>
      </c>
      <c r="P47" s="64"/>
      <c r="Q47" s="65"/>
      <c r="R47" s="63">
        <f>COUNTIFS($B$11:$B$30,O$45,$C$11:$C$30,"B",$E$11:$E$30,"*")</f>
        <v>0</v>
      </c>
      <c r="S47" s="64"/>
      <c r="T47" s="65"/>
      <c r="U47" s="63">
        <f>COUNTIFS($B$11:$B$30,U$45,$C$11:$C$30,"A",$E$11:$E$30,"*")</f>
        <v>0</v>
      </c>
      <c r="V47" s="64"/>
      <c r="W47" s="65"/>
      <c r="X47" s="63">
        <f>COUNTIFS($B$11:$B$30,U$45,$C$11:$C$30,"B",$E$11:$E$30,"*")</f>
        <v>0</v>
      </c>
      <c r="Y47" s="64"/>
      <c r="Z47" s="65"/>
      <c r="AA47" s="63">
        <f>COUNTIFS($B$11:$B$30,AA$45,$C$11:$C$30,"A",$E$11:$E$30,"*")</f>
        <v>0</v>
      </c>
      <c r="AB47" s="64"/>
      <c r="AC47" s="65"/>
      <c r="AD47" s="63">
        <f>COUNTIFS($B$11:$B$30,AA$45,$C$11:$C$30,"B",$E$11:$E$30,"*")</f>
        <v>0</v>
      </c>
      <c r="AE47" s="64"/>
      <c r="AF47" s="65"/>
      <c r="AG47" s="63">
        <f>COUNTIFS($B$11:$B$30,AG$45,$C$11:$C$30,"A",$E$11:$E$30,"*")</f>
        <v>0</v>
      </c>
      <c r="AH47" s="64"/>
      <c r="AI47" s="65"/>
      <c r="AJ47" s="63">
        <f>COUNTIFS($B$11:$B$30,AG$45,$C$11:$C$30,"B",$E$11:$E$30,"*")</f>
        <v>0</v>
      </c>
      <c r="AK47" s="65"/>
      <c r="AL47" s="35">
        <f>COUNTIFS($B$11:$B$30,AL$45,$C$11:$C$30,"A",$E$11:$E$30,"*")</f>
        <v>0</v>
      </c>
      <c r="AM47" s="35">
        <f>COUNTIFS($B$11:$B$30,AL$45,$C$11:$C$30,"B",$E$11:$E$30,"*")</f>
        <v>0</v>
      </c>
      <c r="AN47" s="5"/>
    </row>
    <row r="48" spans="1:43" ht="18" customHeight="1">
      <c r="A48" s="5"/>
      <c r="B48" s="37" t="s">
        <v>39</v>
      </c>
      <c r="C48" s="35">
        <f>COUNTIFS($B$11:$B$30,C$45,$C$11:$C$30,"C",$E$11:$E$30,"*")</f>
        <v>0</v>
      </c>
      <c r="D48" s="35">
        <f>COUNTIFS($B$11:$B$30,C$45,$C$11:$C$30,"D",$E$11:$E$30,"*")</f>
        <v>0</v>
      </c>
      <c r="E48" s="35">
        <f>COUNTIFS($B$11:$B$30,E$45,$C$11:$C$30,"C",$E$11:$E$30,"*")</f>
        <v>0</v>
      </c>
      <c r="F48" s="63">
        <f>COUNTIFS($B$11:$B$30,E$45,$C$11:$C$30,"D",$E$11:$E$30,"*")</f>
        <v>0</v>
      </c>
      <c r="G48" s="64"/>
      <c r="H48" s="65"/>
      <c r="I48" s="63">
        <f>COUNTIFS($B$11:$B$30,I$45,$C$11:$C$30,"C",$E$11:$E$30,"*")</f>
        <v>0</v>
      </c>
      <c r="J48" s="64"/>
      <c r="K48" s="65"/>
      <c r="L48" s="63">
        <f>COUNTIFS($B$11:$B$30,I$45,$C$11:$C$30,"D",$E$11:$E$30,"*")</f>
        <v>0</v>
      </c>
      <c r="M48" s="64"/>
      <c r="N48" s="65"/>
      <c r="O48" s="63">
        <f>COUNTIFS($B$11:$B$30,O$45,$C$11:$C$30,"C",$E$11:$E$30,"*")</f>
        <v>0</v>
      </c>
      <c r="P48" s="64"/>
      <c r="Q48" s="65"/>
      <c r="R48" s="63">
        <f>COUNTIFS($B$11:$B$30,O$45,$C$11:$C$30,"D",$E$11:$E$30,"*")</f>
        <v>0</v>
      </c>
      <c r="S48" s="64"/>
      <c r="T48" s="65"/>
      <c r="U48" s="63">
        <f>COUNTIFS($B$11:$B$30,U$45,$C$11:$C$30,"C",$E$11:$E$30,"*")</f>
        <v>0</v>
      </c>
      <c r="V48" s="64"/>
      <c r="W48" s="65"/>
      <c r="X48" s="63">
        <f>COUNTIFS($B$11:$B$30,U$45,$C$11:$C$30,"D",$E$11:$E$30,"*")</f>
        <v>0</v>
      </c>
      <c r="Y48" s="64"/>
      <c r="Z48" s="65"/>
      <c r="AA48" s="63">
        <f>COUNTIFS($B$11:$B$30,AA$45,$C$11:$C$30,"C",$E$11:$E$30,"*")</f>
        <v>0</v>
      </c>
      <c r="AB48" s="64"/>
      <c r="AC48" s="65"/>
      <c r="AD48" s="63">
        <f>COUNTIFS($B$11:$B$30,AA$45,$C$11:$C$30,"D",$E$11:$E$30,"*")</f>
        <v>0</v>
      </c>
      <c r="AE48" s="64"/>
      <c r="AF48" s="65"/>
      <c r="AG48" s="63">
        <f>COUNTIFS($B$11:$B$30,AG$45,$C$11:$C$30,"C",$E$11:$E$30,"*")</f>
        <v>0</v>
      </c>
      <c r="AH48" s="64"/>
      <c r="AI48" s="65"/>
      <c r="AJ48" s="63">
        <f>COUNTIFS($B$11:$B$30,AG$45,$C$11:$C$30,"D",$E$11:$E$30,"*")</f>
        <v>0</v>
      </c>
      <c r="AK48" s="65"/>
      <c r="AL48" s="35">
        <f>COUNTIFS($B$11:$B$30,AL$45,$C$11:$C$30,"C",$E$11:$E$30,"*")</f>
        <v>0</v>
      </c>
      <c r="AM48" s="35">
        <f>COUNTIFS($B$11:$B$30,AL$45,$C$11:$C$30,"D",$E$11:$E$30,"*")</f>
        <v>0</v>
      </c>
      <c r="AN48" s="5"/>
    </row>
    <row r="49" spans="1:40" ht="25" customHeight="1">
      <c r="A49" s="5"/>
      <c r="B49" s="37" t="s">
        <v>40</v>
      </c>
      <c r="C49" s="59" t="str">
        <f>IF($AK$3="４週",SUMIFS($AK$11:$AK$30,$B$11:$B$30,C45)/4/$AH$5,IF($AK$3="歴月",SUMIFS($AK$11:$AK$30,$B$11:$B$30,C45)/$AL$5,"記載する期間を選択してください"))</f>
        <v>記載する期間を選択してください</v>
      </c>
      <c r="D49" s="61"/>
      <c r="E49" s="59" t="str">
        <f>IF($AK$3="４週",SUMIFS($AK$11:$AK$30,$B$11:$B$30,E45)/4/$AH$5,IF($AK$3="歴月",SUMIFS($AK$11:$AK$30,$B$11:$B$30,E45)/$AL$5,"記載する期間を選択してください"))</f>
        <v>記載する期間を選択してください</v>
      </c>
      <c r="F49" s="60"/>
      <c r="G49" s="60"/>
      <c r="H49" s="61"/>
      <c r="I49" s="59" t="str">
        <f>IF($AK$3="４週",SUMIFS($AK$11:$AK$30,$B$11:$B$30,I45)/4/$AH$5,IF($AK$3="歴月",SUMIFS($AK$11:$AK$30,$B$11:$B$30,I45)/$AL$5,"記載する期間を選択してください"))</f>
        <v>記載する期間を選択してください</v>
      </c>
      <c r="J49" s="60"/>
      <c r="K49" s="60"/>
      <c r="L49" s="60"/>
      <c r="M49" s="60"/>
      <c r="N49" s="61"/>
      <c r="O49" s="59" t="str">
        <f>IF($AK$3="４週",SUMIFS($AK$11:$AK$30,$B$11:$B$30,O45)/4/$AH$5,IF($AK$3="歴月",SUMIFS($AK$11:$AK$30,$B$11:$B$30,O45)/$AL$5,"記載する期間を選択してください"))</f>
        <v>記載する期間を選択してください</v>
      </c>
      <c r="P49" s="60"/>
      <c r="Q49" s="60"/>
      <c r="R49" s="60"/>
      <c r="S49" s="60"/>
      <c r="T49" s="61"/>
      <c r="U49" s="59" t="str">
        <f>IF($AK$3="４週",SUMIFS($AK$11:$AK$30,$B$11:$B$30,U45)/4/$AH$5,IF($AK$3="歴月",SUMIFS($AK$11:$AK$30,$B$11:$B$30,U45)/$AL$5,"記載する期間を選択してください"))</f>
        <v>記載する期間を選択してください</v>
      </c>
      <c r="V49" s="60"/>
      <c r="W49" s="60"/>
      <c r="X49" s="60"/>
      <c r="Y49" s="60"/>
      <c r="Z49" s="61"/>
      <c r="AA49" s="59" t="str">
        <f>IF($AK$3="４週",SUMIFS($AK$11:$AK$30,$B$11:$B$30,AA45)/4/$AH$5,IF($AK$3="歴月",SUMIFS($AK$11:$AK$30,$B$11:$B$30,AA45)/$AL$5,"記載する期間を選択してください"))</f>
        <v>記載する期間を選択してください</v>
      </c>
      <c r="AB49" s="60"/>
      <c r="AC49" s="60"/>
      <c r="AD49" s="60"/>
      <c r="AE49" s="60"/>
      <c r="AF49" s="61"/>
      <c r="AG49" s="59" t="str">
        <f>IF($AK$3="４週",SUMIFS($AK$11:$AK$30,$B$11:$B$30,AG45)/4/$AH$5,IF($AK$3="歴月",SUMIFS($AK$11:$AK$30,$B$11:$B$30,AG45)/$AL$5,"記載する期間を選択してください"))</f>
        <v>記載する期間を選択してください</v>
      </c>
      <c r="AH49" s="60"/>
      <c r="AI49" s="60"/>
      <c r="AJ49" s="60"/>
      <c r="AK49" s="61"/>
      <c r="AL49" s="59" t="str">
        <f>IF($AK$3="４週",SUMIFS($AK$11:$AK$30,$B$11:$B$30,AL45)/4/$AH$5,IF($AK$3="歴月",SUMIFS($AK$11:$AK$30,$B$11:$B$30,AL45)/$AL$5,"記載する期間を選択してください"))</f>
        <v>記載する期間を選択してください</v>
      </c>
      <c r="AM49" s="61"/>
      <c r="AN49" s="5"/>
    </row>
    <row r="50" spans="1:40" ht="5.15" customHeight="1">
      <c r="A50" s="5"/>
      <c r="B50" s="8"/>
      <c r="C50" s="38">
        <v>2</v>
      </c>
      <c r="D50" s="38"/>
      <c r="E50" s="38">
        <v>3</v>
      </c>
      <c r="F50" s="38"/>
      <c r="G50" s="38"/>
      <c r="H50" s="38"/>
      <c r="I50" s="38">
        <v>4</v>
      </c>
      <c r="J50" s="38"/>
      <c r="K50" s="38"/>
      <c r="L50" s="38"/>
      <c r="M50" s="38"/>
      <c r="N50" s="38"/>
      <c r="O50" s="38">
        <v>5</v>
      </c>
      <c r="P50" s="38"/>
      <c r="Q50" s="38"/>
      <c r="R50" s="38"/>
      <c r="S50" s="38"/>
      <c r="T50" s="38"/>
      <c r="U50" s="38">
        <v>6</v>
      </c>
      <c r="V50" s="38"/>
      <c r="W50" s="38"/>
      <c r="X50" s="38"/>
      <c r="Y50" s="38"/>
      <c r="Z50" s="38"/>
      <c r="AA50" s="38">
        <v>7</v>
      </c>
      <c r="AB50" s="38"/>
      <c r="AC50" s="38"/>
      <c r="AD50" s="38"/>
      <c r="AE50" s="38"/>
      <c r="AF50" s="38"/>
      <c r="AG50" s="38">
        <v>8</v>
      </c>
      <c r="AH50" s="38"/>
      <c r="AI50" s="38"/>
      <c r="AJ50" s="38"/>
      <c r="AK50" s="38"/>
      <c r="AL50" s="38">
        <v>9</v>
      </c>
      <c r="AM50" s="39"/>
      <c r="AN50" s="5"/>
    </row>
    <row r="51" spans="1:40" ht="15" customHeight="1">
      <c r="A51" s="30" t="s">
        <v>41</v>
      </c>
      <c r="B51" s="40"/>
      <c r="C51" s="41"/>
      <c r="D51" s="41"/>
      <c r="E51" s="41"/>
      <c r="F51" s="42"/>
      <c r="G51" s="41"/>
      <c r="H51" s="38"/>
      <c r="I51" s="38"/>
      <c r="J51" s="38"/>
      <c r="K51" s="38"/>
      <c r="L51" s="38"/>
      <c r="M51" s="38"/>
      <c r="N51" s="38"/>
      <c r="O51" s="38"/>
      <c r="P51" s="38"/>
      <c r="Q51" s="38"/>
      <c r="R51" s="38">
        <v>6</v>
      </c>
      <c r="S51" s="38"/>
      <c r="T51" s="38"/>
      <c r="U51" s="38"/>
      <c r="V51" s="38"/>
      <c r="W51" s="38"/>
      <c r="X51" s="38">
        <v>7</v>
      </c>
      <c r="Y51" s="38"/>
      <c r="Z51" s="38"/>
      <c r="AA51" s="38"/>
      <c r="AB51" s="38"/>
      <c r="AC51" s="38"/>
      <c r="AD51" s="38">
        <v>8</v>
      </c>
      <c r="AE51" s="38"/>
      <c r="AF51" s="38"/>
      <c r="AG51" s="43"/>
      <c r="AH51" s="43"/>
      <c r="AI51" s="43"/>
      <c r="AJ51" s="43">
        <v>9</v>
      </c>
      <c r="AK51" s="44"/>
      <c r="AL51" s="44"/>
      <c r="AM51" s="5"/>
    </row>
    <row r="52" spans="1:40" s="30" customFormat="1" ht="15" customHeight="1">
      <c r="A52" s="30" t="s">
        <v>42</v>
      </c>
      <c r="B52" s="31"/>
      <c r="C52" s="31"/>
      <c r="D52" s="31"/>
      <c r="E52" s="31"/>
      <c r="F52" s="31"/>
      <c r="G52" s="31"/>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40" s="30" customFormat="1" ht="15" customHeight="1">
      <c r="A53" s="30" t="s">
        <v>43</v>
      </c>
      <c r="B53" s="31"/>
      <c r="C53" s="31"/>
      <c r="D53" s="31"/>
      <c r="E53" s="31"/>
      <c r="F53" s="31"/>
      <c r="G53" s="31"/>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40" s="30" customFormat="1" ht="15" customHeight="1">
      <c r="A54" s="30" t="s">
        <v>45</v>
      </c>
      <c r="B54" s="31"/>
      <c r="C54" s="31"/>
      <c r="D54" s="31"/>
      <c r="E54" s="31"/>
      <c r="F54" s="31"/>
      <c r="G54" s="31"/>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40" s="30" customFormat="1" ht="15" customHeight="1">
      <c r="A55" s="30" t="s">
        <v>46</v>
      </c>
      <c r="B55" s="31"/>
      <c r="C55" s="31"/>
      <c r="D55" s="31"/>
      <c r="E55" s="31"/>
      <c r="F55" s="31"/>
      <c r="G55" s="31"/>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0" ht="15" customHeight="1">
      <c r="A56" s="30" t="s">
        <v>47</v>
      </c>
      <c r="B56" s="45"/>
      <c r="C56" s="30"/>
      <c r="D56" s="30"/>
      <c r="E56" s="30"/>
      <c r="F56" s="30"/>
      <c r="G56" s="30"/>
    </row>
    <row r="57" spans="1:40" ht="15" customHeight="1">
      <c r="A57" s="30" t="s">
        <v>48</v>
      </c>
      <c r="B57" s="45"/>
      <c r="C57" s="30"/>
      <c r="D57" s="30"/>
      <c r="E57" s="30"/>
      <c r="F57" s="30"/>
      <c r="G57" s="30"/>
    </row>
    <row r="58" spans="1:40" ht="15" customHeight="1">
      <c r="A58" s="30"/>
      <c r="B58" s="36" t="s">
        <v>49</v>
      </c>
      <c r="C58" s="62" t="s">
        <v>50</v>
      </c>
      <c r="D58" s="62"/>
      <c r="E58" s="62"/>
      <c r="F58" s="30"/>
      <c r="G58" s="30"/>
    </row>
    <row r="59" spans="1:40" ht="15" customHeight="1">
      <c r="A59" s="30"/>
      <c r="B59" s="46" t="s">
        <v>27</v>
      </c>
      <c r="C59" s="58" t="s">
        <v>51</v>
      </c>
      <c r="D59" s="58"/>
      <c r="E59" s="58"/>
      <c r="F59" s="30"/>
      <c r="G59" s="30"/>
    </row>
    <row r="60" spans="1:40" ht="15" customHeight="1">
      <c r="A60" s="30"/>
      <c r="B60" s="46" t="s">
        <v>28</v>
      </c>
      <c r="C60" s="58" t="s">
        <v>52</v>
      </c>
      <c r="D60" s="58"/>
      <c r="E60" s="58"/>
      <c r="F60" s="30"/>
      <c r="G60" s="30"/>
    </row>
    <row r="61" spans="1:40" ht="15" customHeight="1">
      <c r="A61" s="30"/>
      <c r="B61" s="46" t="s">
        <v>29</v>
      </c>
      <c r="C61" s="58" t="s">
        <v>53</v>
      </c>
      <c r="D61" s="58"/>
      <c r="E61" s="58"/>
      <c r="F61" s="30"/>
      <c r="G61" s="30"/>
    </row>
    <row r="62" spans="1:40" ht="15" customHeight="1">
      <c r="A62" s="30"/>
      <c r="B62" s="46" t="s">
        <v>30</v>
      </c>
      <c r="C62" s="58" t="s">
        <v>54</v>
      </c>
      <c r="D62" s="58"/>
      <c r="E62" s="58"/>
      <c r="F62" s="30"/>
      <c r="G62" s="30"/>
    </row>
    <row r="63" spans="1:40" ht="15" customHeight="1">
      <c r="A63" s="30"/>
      <c r="B63" s="30" t="s">
        <v>55</v>
      </c>
      <c r="C63" s="30"/>
      <c r="D63" s="30"/>
      <c r="E63" s="30"/>
      <c r="F63" s="30"/>
      <c r="G63" s="30"/>
    </row>
    <row r="64" spans="1:40" ht="15" customHeight="1">
      <c r="A64" s="30"/>
      <c r="B64" s="30" t="s">
        <v>56</v>
      </c>
      <c r="C64" s="30"/>
      <c r="D64" s="30"/>
      <c r="E64" s="30"/>
      <c r="F64" s="30"/>
      <c r="G64" s="30"/>
    </row>
    <row r="65" spans="1:7" ht="15" customHeight="1">
      <c r="A65" s="30"/>
      <c r="B65" s="30" t="s">
        <v>57</v>
      </c>
      <c r="C65" s="30"/>
      <c r="D65" s="30"/>
      <c r="E65" s="30"/>
      <c r="F65" s="30"/>
      <c r="G65" s="30"/>
    </row>
    <row r="66" spans="1:7" ht="15" customHeight="1">
      <c r="A66" s="30" t="s">
        <v>58</v>
      </c>
      <c r="B66" s="45"/>
      <c r="C66" s="30"/>
      <c r="D66" s="30"/>
      <c r="E66" s="30"/>
      <c r="F66" s="30"/>
      <c r="G66" s="30"/>
    </row>
    <row r="67" spans="1:7" ht="15" customHeight="1">
      <c r="A67" s="30" t="s">
        <v>59</v>
      </c>
      <c r="B67" s="45"/>
      <c r="C67" s="30"/>
      <c r="D67" s="30"/>
      <c r="E67" s="30"/>
      <c r="F67" s="30"/>
      <c r="G67" s="30"/>
    </row>
    <row r="68" spans="1:7" ht="15" customHeight="1">
      <c r="A68" s="30" t="s">
        <v>60</v>
      </c>
      <c r="B68" s="45"/>
      <c r="C68" s="30"/>
      <c r="D68" s="30"/>
      <c r="E68" s="30"/>
      <c r="F68" s="30"/>
      <c r="G68" s="30"/>
    </row>
    <row r="69" spans="1:7" ht="15" customHeight="1">
      <c r="A69" s="30" t="s">
        <v>61</v>
      </c>
      <c r="B69" s="45"/>
      <c r="C69" s="30"/>
      <c r="D69" s="30"/>
      <c r="E69" s="30"/>
      <c r="F69" s="30"/>
      <c r="G69" s="30"/>
    </row>
    <row r="70" spans="1:7" ht="15" customHeight="1">
      <c r="A70" s="30" t="s">
        <v>62</v>
      </c>
      <c r="B70" s="45"/>
      <c r="C70" s="30"/>
      <c r="D70" s="30"/>
      <c r="E70" s="30"/>
      <c r="F70" s="30"/>
      <c r="G70" s="30"/>
    </row>
    <row r="71" spans="1:7" ht="15" customHeight="1">
      <c r="A71" s="30" t="s">
        <v>63</v>
      </c>
      <c r="B71" s="45"/>
      <c r="C71" s="30"/>
      <c r="D71" s="30"/>
      <c r="E71" s="30"/>
      <c r="F71" s="30"/>
      <c r="G71" s="30"/>
    </row>
    <row r="72" spans="1:7" ht="15" customHeight="1">
      <c r="A72" s="30" t="s">
        <v>64</v>
      </c>
      <c r="B72" s="45"/>
      <c r="C72" s="30"/>
      <c r="D72" s="30"/>
      <c r="E72" s="30"/>
      <c r="F72" s="30"/>
      <c r="G72" s="30"/>
    </row>
    <row r="73" spans="1:7" ht="15" customHeight="1">
      <c r="A73" s="30" t="s">
        <v>65</v>
      </c>
      <c r="B73" s="45"/>
      <c r="C73" s="30"/>
      <c r="D73" s="30"/>
      <c r="E73" s="30"/>
      <c r="F73" s="30"/>
      <c r="G73" s="30"/>
    </row>
    <row r="74" spans="1:7" ht="15" customHeight="1">
      <c r="A74" s="30" t="s">
        <v>66</v>
      </c>
      <c r="B74" s="45"/>
      <c r="C74" s="30"/>
      <c r="D74" s="30"/>
      <c r="E74" s="30"/>
      <c r="F74" s="30"/>
      <c r="G74" s="30"/>
    </row>
    <row r="75" spans="1:7" ht="15" customHeight="1">
      <c r="A75" s="30" t="s">
        <v>67</v>
      </c>
      <c r="B75" s="45"/>
      <c r="C75" s="30"/>
      <c r="D75" s="30"/>
      <c r="E75" s="30"/>
      <c r="F75" s="30"/>
      <c r="G75" s="30"/>
    </row>
    <row r="76" spans="1:7" ht="15" customHeight="1">
      <c r="A76" s="30" t="s">
        <v>68</v>
      </c>
      <c r="B76" s="45"/>
      <c r="C76" s="30"/>
      <c r="D76" s="30"/>
      <c r="E76" s="30"/>
      <c r="F76" s="30"/>
      <c r="G76" s="30"/>
    </row>
    <row r="77" spans="1:7" ht="15" customHeight="1">
      <c r="A77" s="30" t="s">
        <v>69</v>
      </c>
      <c r="B77" s="45"/>
      <c r="C77" s="30"/>
      <c r="D77" s="30"/>
      <c r="E77" s="30"/>
      <c r="F77" s="30"/>
      <c r="G77" s="30"/>
    </row>
    <row r="78" spans="1:7" ht="15" customHeight="1">
      <c r="A78" s="30" t="s">
        <v>70</v>
      </c>
      <c r="B78" s="45"/>
      <c r="C78" s="30"/>
      <c r="D78" s="30"/>
      <c r="E78" s="30"/>
      <c r="F78" s="30"/>
      <c r="G78" s="30"/>
    </row>
  </sheetData>
  <mergeCells count="11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B37:K37"/>
    <mergeCell ref="L37:O37"/>
    <mergeCell ref="P37:S37"/>
    <mergeCell ref="T37:W37"/>
    <mergeCell ref="A42:B42"/>
    <mergeCell ref="C42:D42"/>
    <mergeCell ref="C45:D45"/>
    <mergeCell ref="E45:H45"/>
    <mergeCell ref="I45:N45"/>
    <mergeCell ref="O45:T45"/>
    <mergeCell ref="B38:K38"/>
    <mergeCell ref="L38:O38"/>
    <mergeCell ref="P38:S38"/>
    <mergeCell ref="T38:W38"/>
    <mergeCell ref="A41:B41"/>
    <mergeCell ref="C41:D41"/>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AG46:AI46"/>
    <mergeCell ref="AJ46:AK46"/>
    <mergeCell ref="F47:H47"/>
    <mergeCell ref="I47:K47"/>
    <mergeCell ref="L47:N47"/>
    <mergeCell ref="O47:Q47"/>
    <mergeCell ref="R47:T47"/>
    <mergeCell ref="U45:Z45"/>
    <mergeCell ref="AA45:AF45"/>
    <mergeCell ref="R48:T48"/>
    <mergeCell ref="U48:W48"/>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s>
  <phoneticPr fontId="3"/>
  <dataValidations disablePrompts="1" count="7">
    <dataValidation type="list" allowBlank="1" showInputMessage="1" showErrorMessage="1" sqref="B11:B30" xr:uid="{F862AB89-591C-4674-883B-C7407C35254F}">
      <formula1>INDIRECT($AK$1)</formula1>
    </dataValidation>
    <dataValidation type="list" allowBlank="1" showInputMessage="1" showErrorMessage="1" sqref="C11:C30" xr:uid="{A618699B-5BC5-42E9-AFE3-143E84E2D2E2}">
      <formula1>"A,B,C,D"</formula1>
    </dataValidation>
    <dataValidation operator="greaterThanOrEqual" allowBlank="1" showInputMessage="1" showErrorMessage="1" sqref="I39:I40 L39:L40 L43 I43" xr:uid="{9D5A7362-D20D-43BD-AB65-04339992D5D2}"/>
    <dataValidation type="whole" operator="greaterThanOrEqual" allowBlank="1" showInputMessage="1" showErrorMessage="1" sqref="L38:W38" xr:uid="{B6A0FFDD-B38C-41F4-B52F-1F013F385BC7}">
      <formula1>0</formula1>
    </dataValidation>
    <dataValidation type="list" allowBlank="1" showInputMessage="1" showErrorMessage="1" sqref="AK4:AN4" xr:uid="{F7E31C8D-7C11-4260-9265-98458531D99B}">
      <formula1>"予定,実績"</formula1>
    </dataValidation>
    <dataValidation type="list" allowBlank="1" showInputMessage="1" showErrorMessage="1" sqref="AK3:AN3" xr:uid="{2FCD84F3-B91A-4201-AEAB-058F3B1BFB50}">
      <formula1>"４週,歴月"</formula1>
    </dataValidation>
    <dataValidation type="list" allowBlank="1" showInputMessage="1" showErrorMessage="1" sqref="B38:K38" xr:uid="{77B88985-5468-4998-A623-8F18835B9375}">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ゴシック,標準"&amp;10（参考様式５）</oddHeader>
  </headerFooter>
  <rowBreaks count="1" manualBreakCount="1">
    <brk id="35"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勤務形態一覧表（記載例）</vt:lpstr>
      <vt:lpstr>参考様式５（汎用）</vt:lpstr>
      <vt:lpstr>勤務形態一覧表（児童発達支援・放課後デイサービス）</vt:lpstr>
      <vt:lpstr>参考様式５（児童発達支援・主として重症心身障害児）</vt:lpstr>
      <vt:lpstr>参考様式５（児童発達支援センター）</vt:lpstr>
      <vt:lpstr>参考様式５（居宅訪問型児童発達支援）</vt:lpstr>
      <vt:lpstr>参考様式５（保育所等訪問支援）</vt:lpstr>
      <vt:lpstr>参考様式５（福祉型障害児入所施設）</vt:lpstr>
      <vt:lpstr>参考様式５（医療型障害児入所施設）</vt:lpstr>
      <vt:lpstr>選択肢</vt:lpstr>
      <vt:lpstr>'勤務形態一覧表（記載例）'!Print_Area</vt:lpstr>
      <vt:lpstr>'勤務形態一覧表（児童発達支援・放課後デイサービス）'!Print_Area</vt:lpstr>
      <vt:lpstr>'参考様式５（医療型障害児入所施設）'!Print_Area</vt:lpstr>
      <vt:lpstr>'参考様式５（居宅訪問型児童発達支援）'!Print_Area</vt:lpstr>
      <vt:lpstr>'参考様式５（児童発達支援・主として重症心身障害児）'!Print_Area</vt:lpstr>
      <vt:lpstr>'参考様式５（児童発達支援センター）'!Print_Area</vt:lpstr>
      <vt:lpstr>'参考様式５（汎用）'!Print_Area</vt:lpstr>
      <vt:lpstr>'参考様式５（福祉型障害児入所施設）'!Print_Area</vt:lpstr>
      <vt:lpstr>'参考様式５（保育所等訪問支援）'!Print_Area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　知佳</dc:creator>
  <cp:lastModifiedBy>本田　知佳</cp:lastModifiedBy>
  <cp:lastPrinted>2025-01-25T09:40:29Z</cp:lastPrinted>
  <dcterms:created xsi:type="dcterms:W3CDTF">2015-06-05T18:19:34Z</dcterms:created>
  <dcterms:modified xsi:type="dcterms:W3CDTF">2025-03-27T11:01:23Z</dcterms:modified>
</cp:coreProperties>
</file>