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Z:\03_財務課\財政班\森関係\R2\公営企業経営比較分析表\回答\"/>
    </mc:Choice>
  </mc:AlternateContent>
  <xr:revisionPtr revIDLastSave="0" documentId="13_ncr:1_{E8E6749A-65E7-4531-988C-CC794CC70AC3}" xr6:coauthVersionLast="43" xr6:coauthVersionMax="43" xr10:uidLastSave="{00000000-0000-0000-0000-000000000000}"/>
  <workbookProtection workbookAlgorithmName="SHA-512" workbookHashValue="5kSUPC9dnZ3qBya5JvCesJ1ZkV2YsKFdR5XOlaYfnGSkodgMkdI61mLKlZ5khCnrnTAMGFEqwFxS2v3/JsMuyA==" workbookSaltValue="8xcM8WxK/u3+WNj3AdNGow==" workbookSpinCount="100000" lockStructure="1"/>
  <bookViews>
    <workbookView xWindow="-120" yWindow="-120" windowWidth="29040" windowHeight="15840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AL10" i="4" s="1"/>
  <c r="U6" i="5"/>
  <c r="BB8" i="4" s="1"/>
  <c r="T6" i="5"/>
  <c r="S6" i="5"/>
  <c r="AL8" i="4" s="1"/>
  <c r="R6" i="5"/>
  <c r="AD10" i="4" s="1"/>
  <c r="Q6" i="5"/>
  <c r="W10" i="4" s="1"/>
  <c r="P6" i="5"/>
  <c r="P10" i="4" s="1"/>
  <c r="O6" i="5"/>
  <c r="I10" i="4" s="1"/>
  <c r="N6" i="5"/>
  <c r="B10" i="4" s="1"/>
  <c r="M6" i="5"/>
  <c r="AD8" i="4" s="1"/>
  <c r="L6" i="5"/>
  <c r="W8" i="4" s="1"/>
  <c r="K6" i="5"/>
  <c r="P8" i="4" s="1"/>
  <c r="J6" i="5"/>
  <c r="I8" i="4" s="1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BB10" i="4"/>
  <c r="AT8" i="4"/>
  <c r="B6" i="4"/>
</calcChain>
</file>

<file path=xl/sharedStrings.xml><?xml version="1.0" encoding="utf-8"?>
<sst xmlns="http://schemas.openxmlformats.org/spreadsheetml/2006/main" count="236" uniqueCount="120">
  <si>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</si>
  <si>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</si>
  <si>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</si>
  <si>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</si>
  <si>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</si>
  <si>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</si>
  <si>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</si>
  <si>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</si>
  <si>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</si>
  <si>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</si>
  <si>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</si>
  <si>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</si>
  <si>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</si>
  <si>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</si>
  <si>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</si>
  <si>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</si>
  <si>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</si>
  <si>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</si>
  <si>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</si>
  <si>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</si>
  <si>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</si>
  <si>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</si>
  <si>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</si>
  <si>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</si>
  <si>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</si>
  <si>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</si>
  <si>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</si>
  <si>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</si>
  <si>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</si>
  <si>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</si>
  <si>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</si>
  <si>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</si>
  <si>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</si>
  <si>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</si>
  <si>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</si>
  <si>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</si>
  <si>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</si>
  <si>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</si>
  <si>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</si>
  <si>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</si>
  <si>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</si>
  <si>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</si>
  <si>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</si>
  <si>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</si>
  <si>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</si>
  <si>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</si>
  <si>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</si>
  <si>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</si>
  <si>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</si>
  <si>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</si>
  <si>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</si>
  <si>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</si>
  <si>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</si>
  <si>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</si>
  <si>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</si>
  <si>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</si>
  <si>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</si>
  <si>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</si>
  <si>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</si>
  <si>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</si>
  <si>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</si>
  <si>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</si>
  <si>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</si>
  <si>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</si>
  <si>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</si>
  <si>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</si>
  <si>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</si>
  <si>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</si>
  <si>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</si>
  <si>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</si>
  <si>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</si>
  <si>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</si>
  <si>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</si>
  <si>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</si>
  <si>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</si>
  <si>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</si>
  <si>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</si>
  <si>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</si>
  <si>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</si>
  <si>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</si>
  <si>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</si>
  <si>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</si>
  <si>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</si>
  <si>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</si>
  <si>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</si>
  <si>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</si>
  <si>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</si>
  <si>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</si>
  <si>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</si>
  <si>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</si>
  <si>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</si>
  <si>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</si>
  <si>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</si>
  <si>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</si>
  <si>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</si>
  <si>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</si>
  <si>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</si>
  <si>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</si>
  <si>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富山県　上市町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</si>
  <si>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</si>
  <si>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</si>
  <si>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</si>
  <si>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</si>
  <si>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</si>
  <si>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</si>
  <si>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</si>
  <si>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</si>
  <si>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</si>
  <si>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</si>
  <si>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</si>
  <si>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</si>
  <si>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</si>
  <si>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</si>
  <si>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</si>
  <si>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</si>
  <si>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</si>
  <si>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</si>
  <si>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 xml:space="preserve">①収益的収支比率は70.09％（R1）と単年度についてはずっと赤字であり、経営の健全性については一定の水準に達していない状況である。
④企業債残高対事業規模比率は、類似団体の平均値を下回った。
⑤経費回収率は、100.00％となっており、使用料では回収できている。
⑥汚水処理原価は、類似団体の平均値を下回っている。
⑦施設利用率は、類似団体の平均値を上回った。
⑧水洗化率については、類似団体の平均値より高い水準にあり、今後も水洗化率の向上に努めていく。
 </t>
    <rPh sb="91" eb="92">
      <t>シタ</t>
    </rPh>
    <rPh sb="176" eb="177">
      <t>ウエ</t>
    </rPh>
    <phoneticPr fontId="15"/>
  </si>
  <si>
    <t xml:space="preserve"> 現在のところ、布設後30年を経過した管渠はないが、今後、管渠の点検等が必要となってくる為、十分に留意していく必要がある。</t>
    <rPh sb="1" eb="3">
      <t>ゲンザイ</t>
    </rPh>
    <phoneticPr fontId="16"/>
  </si>
  <si>
    <t xml:space="preserve">  本町においては、収益的収支比率はここ数年60～70％前後で推移し、赤字が続いている状況である。汚水管渠の面的整備事業が終了しているため、今後は近隣団体との広域連携も視野に入れながら、経営の効率性をより高めることが必要と考えられる。</t>
    <rPh sb="73" eb="75">
      <t>キンリン</t>
    </rPh>
    <rPh sb="75" eb="77">
      <t>ダンタイ</t>
    </rPh>
    <rPh sb="79" eb="81">
      <t>コウイキ</t>
    </rPh>
    <rPh sb="81" eb="83">
      <t>レンケイ</t>
    </rPh>
    <rPh sb="84" eb="86">
      <t>シヤ</t>
    </rPh>
    <rPh sb="87" eb="88">
      <t>イ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</si>
</sst>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2" applyFont="1" applyBorder="1" applyAlignment="1" applyProtection="1">
      <alignment horizontal="left" vertical="top" wrapText="1"/>
      <protection locked="0"/>
    </xf>
    <xf numFmtId="0" fontId="5" fillId="0" borderId="0" xfId="2" applyFont="1" applyBorder="1" applyAlignment="1" applyProtection="1">
      <alignment horizontal="left" vertical="top" wrapText="1"/>
      <protection locked="0"/>
    </xf>
    <xf numFmtId="0" fontId="5" fillId="0" borderId="7" xfId="2" applyFont="1" applyBorder="1" applyAlignment="1" applyProtection="1">
      <alignment horizontal="left" vertical="top" wrapText="1"/>
      <protection locked="0"/>
    </xf>
    <xf numFmtId="0" fontId="5" fillId="0" borderId="8" xfId="2" applyFont="1" applyBorder="1" applyAlignment="1" applyProtection="1">
      <alignment horizontal="left" vertical="top" wrapText="1"/>
      <protection locked="0"/>
    </xf>
    <xf numFmtId="0" fontId="5" fillId="0" borderId="1" xfId="2" applyFont="1" applyBorder="1" applyAlignment="1" applyProtection="1">
      <alignment horizontal="left" vertical="top" wrapText="1"/>
      <protection locked="0"/>
    </xf>
    <xf numFmtId="0" fontId="5" fillId="0" borderId="9" xfId="2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 xr:uid="{6BE38CC4-7F57-4F72-860E-5BFAD0D7D2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C2-4D78-B439-1A7D82AF7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2.0499999999999998</c:v>
                </c:pt>
                <c:pt idx="2">
                  <c:v>0.01</c:v>
                </c:pt>
                <c:pt idx="3">
                  <c:v>0.01</c:v>
                </c:pt>
                <c:pt idx="4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C2-4D78-B439-1A7D82AF7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55.3</c:v>
                </c:pt>
                <c:pt idx="1">
                  <c:v>55.98</c:v>
                </c:pt>
                <c:pt idx="2">
                  <c:v>55.98</c:v>
                </c:pt>
                <c:pt idx="3">
                  <c:v>54.32</c:v>
                </c:pt>
                <c:pt idx="4">
                  <c:v>54.32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4C-45E1-92B0-37D621A05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52.31</c:v>
                </c:pt>
                <c:pt idx="1">
                  <c:v>60.65</c:v>
                </c:pt>
                <c:pt idx="2">
                  <c:v>51.75</c:v>
                </c:pt>
                <c:pt idx="3">
                  <c:v>50.68</c:v>
                </c:pt>
                <c:pt idx="4">
                  <c:v>50.14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4C-45E1-92B0-37D621A05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93.53</c:v>
                </c:pt>
                <c:pt idx="1">
                  <c:v>93.05</c:v>
                </c:pt>
                <c:pt idx="2">
                  <c:v>94.19</c:v>
                </c:pt>
                <c:pt idx="3">
                  <c:v>94.74</c:v>
                </c:pt>
                <c:pt idx="4">
                  <c:v>95.22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3A-4E49-9296-3CDE332C5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84.32</c:v>
                </c:pt>
                <c:pt idx="1">
                  <c:v>84.58</c:v>
                </c:pt>
                <c:pt idx="2">
                  <c:v>84.84</c:v>
                </c:pt>
                <c:pt idx="3">
                  <c:v>84.86</c:v>
                </c:pt>
                <c:pt idx="4">
                  <c:v>84.98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3A-4E49-9296-3CDE332C5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56.81</c:v>
                </c:pt>
                <c:pt idx="1">
                  <c:v>71.12</c:v>
                </c:pt>
                <c:pt idx="2">
                  <c:v>70.63</c:v>
                </c:pt>
                <c:pt idx="3">
                  <c:v>72.239999999999995</c:v>
                </c:pt>
                <c:pt idx="4">
                  <c:v>70.09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38-4CC8-8E90-EB928E957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38-4CC8-8E90-EB928E957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D8-42DD-8DF4-2BB15D620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D8-42DD-8DF4-2BB15D620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9C-4506-A80B-4F7530F0B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9C-4506-A80B-4F7530F0B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31-4170-8559-53DFA75F37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31-4170-8559-53DFA75F37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6E-4E04-AFBA-73B59829E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6E-4E04-AFBA-73B59829E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1206.6500000000001</c:v>
                </c:pt>
                <c:pt idx="1">
                  <c:v>127</c:v>
                </c:pt>
                <c:pt idx="2">
                  <c:v>385.02</c:v>
                </c:pt>
                <c:pt idx="3">
                  <c:v>25.17</c:v>
                </c:pt>
                <c:pt idx="4">
                  <c:v>189.34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7F-4DB0-9473-C952643A9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1081.8</c:v>
                </c:pt>
                <c:pt idx="1">
                  <c:v>974.93</c:v>
                </c:pt>
                <c:pt idx="2">
                  <c:v>855.8</c:v>
                </c:pt>
                <c:pt idx="3">
                  <c:v>789.46</c:v>
                </c:pt>
                <c:pt idx="4">
                  <c:v>826.83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7F-4DB0-9473-C952643A9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64.22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D7-4A9B-ADD8-B796512F7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52.19</c:v>
                </c:pt>
                <c:pt idx="1">
                  <c:v>55.32</c:v>
                </c:pt>
                <c:pt idx="2">
                  <c:v>59.8</c:v>
                </c:pt>
                <c:pt idx="3">
                  <c:v>57.77</c:v>
                </c:pt>
                <c:pt idx="4">
                  <c:v>57.31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D7-4A9B-ADD8-B796512F7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262.39</c:v>
                </c:pt>
                <c:pt idx="1">
                  <c:v>167.82</c:v>
                </c:pt>
                <c:pt idx="2">
                  <c:v>167.66</c:v>
                </c:pt>
                <c:pt idx="3">
                  <c:v>168.21</c:v>
                </c:pt>
                <c:pt idx="4">
                  <c:v>176.42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1D-4E80-994D-95076F85C8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296.14</c:v>
                </c:pt>
                <c:pt idx="1">
                  <c:v>283.17</c:v>
                </c:pt>
                <c:pt idx="2">
                  <c:v>263.76</c:v>
                </c:pt>
                <c:pt idx="3">
                  <c:v>274.35000000000002</c:v>
                </c:pt>
                <c:pt idx="4">
                  <c:v>273.52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1D-4E80-994D-95076F85C8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【765.47】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【257.86】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O4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富山県　上市町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農業集落排水</v>
      </c>
      <c r="Q8" s="49"/>
      <c r="R8" s="49"/>
      <c r="S8" s="49"/>
      <c r="T8" s="49"/>
      <c r="U8" s="49"/>
      <c r="V8" s="49"/>
      <c r="W8" s="49" t="str">
        <f>データ!L6</f>
        <v>F2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20334</v>
      </c>
      <c r="AM8" s="51"/>
      <c r="AN8" s="51"/>
      <c r="AO8" s="51"/>
      <c r="AP8" s="51"/>
      <c r="AQ8" s="51"/>
      <c r="AR8" s="51"/>
      <c r="AS8" s="51"/>
      <c r="AT8" s="46">
        <f>データ!T6</f>
        <v>236.71</v>
      </c>
      <c r="AU8" s="46"/>
      <c r="AV8" s="46"/>
      <c r="AW8" s="46"/>
      <c r="AX8" s="46"/>
      <c r="AY8" s="46"/>
      <c r="AZ8" s="46"/>
      <c r="BA8" s="46"/>
      <c r="BB8" s="46">
        <f>データ!U6</f>
        <v>85.9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10.96</v>
      </c>
      <c r="Q10" s="46"/>
      <c r="R10" s="46"/>
      <c r="S10" s="46"/>
      <c r="T10" s="46"/>
      <c r="U10" s="46"/>
      <c r="V10" s="46"/>
      <c r="W10" s="46">
        <f>データ!Q6</f>
        <v>82.35</v>
      </c>
      <c r="X10" s="46"/>
      <c r="Y10" s="46"/>
      <c r="Z10" s="46"/>
      <c r="AA10" s="46"/>
      <c r="AB10" s="46"/>
      <c r="AC10" s="46"/>
      <c r="AD10" s="51">
        <f>データ!R6</f>
        <v>3740</v>
      </c>
      <c r="AE10" s="51"/>
      <c r="AF10" s="51"/>
      <c r="AG10" s="51"/>
      <c r="AH10" s="51"/>
      <c r="AI10" s="51"/>
      <c r="AJ10" s="51"/>
      <c r="AK10" s="2"/>
      <c r="AL10" s="51">
        <f>データ!V6</f>
        <v>2216</v>
      </c>
      <c r="AM10" s="51"/>
      <c r="AN10" s="51"/>
      <c r="AO10" s="51"/>
      <c r="AP10" s="51"/>
      <c r="AQ10" s="51"/>
      <c r="AR10" s="51"/>
      <c r="AS10" s="51"/>
      <c r="AT10" s="46">
        <f>データ!W6</f>
        <v>0.92</v>
      </c>
      <c r="AU10" s="46"/>
      <c r="AV10" s="46"/>
      <c r="AW10" s="46"/>
      <c r="AX10" s="46"/>
      <c r="AY10" s="46"/>
      <c r="AZ10" s="46"/>
      <c r="BA10" s="46"/>
      <c r="BB10" s="46">
        <f>データ!X6</f>
        <v>2408.6999999999998</v>
      </c>
      <c r="BC10" s="46"/>
      <c r="BD10" s="46"/>
      <c r="BE10" s="46"/>
      <c r="BF10" s="46"/>
      <c r="BG10" s="46"/>
      <c r="BH10" s="46"/>
      <c r="BI10" s="46"/>
      <c r="BJ10" s="2"/>
      <c r="BK10" s="2"/>
      <c r="BL10" s="75" t="s">
        <v>22</v>
      </c>
      <c r="BM10" s="76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7" t="s">
        <v>24</v>
      </c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</row>
    <row r="14" spans="1:78" ht="13.5" customHeight="1" x14ac:dyDescent="0.15">
      <c r="A14" s="2"/>
      <c r="B14" s="79" t="s">
        <v>25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1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9" t="s">
        <v>117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118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9" t="s">
        <v>119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【765.47】</v>
      </c>
      <c r="I86" s="26" t="str">
        <f>データ!CA6</f>
        <v>【59.59】</v>
      </c>
      <c r="J86" s="26" t="str">
        <f>データ!CL6</f>
        <v>【257.86】</v>
      </c>
      <c r="K86" s="26" t="str">
        <f>データ!CW6</f>
        <v>【51.30】</v>
      </c>
      <c r="L86" s="26" t="str">
        <f>データ!DH6</f>
        <v>【86.22】</v>
      </c>
      <c r="M86" s="26" t="s">
        <v>44</v>
      </c>
      <c r="N86" s="26" t="s">
        <v>44</v>
      </c>
      <c r="O86" s="26" t="str">
        <f>データ!EO6</f>
        <v>【0.02】</v>
      </c>
    </row>
  </sheetData>
  <sheetProtection algorithmName="SHA-512" hashValue="ZvvKdWyBDDlqMXrWkCt5rnGdHwjo77vt1sbOmqe/9fBOa0OW21Kf5VOLvlYTftQEVRvPt1ytf55y+ICRFzLgeA==" saltValue="2reTrN95cWQ6mDehxHHMyQ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83" t="s">
        <v>54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5"/>
      <c r="Y3" s="89" t="s">
        <v>55</v>
      </c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 t="s">
        <v>56</v>
      </c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8"/>
      <c r="Y4" s="82" t="s">
        <v>58</v>
      </c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 t="s">
        <v>59</v>
      </c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 t="s">
        <v>60</v>
      </c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 t="s">
        <v>61</v>
      </c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 t="s">
        <v>62</v>
      </c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 t="s">
        <v>63</v>
      </c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 t="s">
        <v>64</v>
      </c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 t="s">
        <v>65</v>
      </c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 t="s">
        <v>66</v>
      </c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 t="s">
        <v>67</v>
      </c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 t="s">
        <v>68</v>
      </c>
      <c r="EF4" s="82"/>
      <c r="EG4" s="82"/>
      <c r="EH4" s="82"/>
      <c r="EI4" s="82"/>
      <c r="EJ4" s="82"/>
      <c r="EK4" s="82"/>
      <c r="EL4" s="82"/>
      <c r="EM4" s="82"/>
      <c r="EN4" s="82"/>
      <c r="EO4" s="82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2019</v>
      </c>
      <c r="C6" s="33">
        <f t="shared" ref="C6:X6" si="3">C7</f>
        <v>163228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富山県　上市町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10.96</v>
      </c>
      <c r="Q6" s="34">
        <f t="shared" si="3"/>
        <v>82.35</v>
      </c>
      <c r="R6" s="34">
        <f t="shared" si="3"/>
        <v>3740</v>
      </c>
      <c r="S6" s="34">
        <f t="shared" si="3"/>
        <v>20334</v>
      </c>
      <c r="T6" s="34">
        <f t="shared" si="3"/>
        <v>236.71</v>
      </c>
      <c r="U6" s="34">
        <f t="shared" si="3"/>
        <v>85.9</v>
      </c>
      <c r="V6" s="34">
        <f t="shared" si="3"/>
        <v>2216</v>
      </c>
      <c r="W6" s="34">
        <f t="shared" si="3"/>
        <v>0.92</v>
      </c>
      <c r="X6" s="34">
        <f t="shared" si="3"/>
        <v>2408.6999999999998</v>
      </c>
      <c r="Y6" s="35">
        <f>IF(Y7="",NA(),Y7)</f>
        <v>56.81</v>
      </c>
      <c r="Z6" s="35">
        <f t="shared" ref="Z6:AH6" si="4">IF(Z7="",NA(),Z7)</f>
        <v>71.12</v>
      </c>
      <c r="AA6" s="35">
        <f t="shared" si="4"/>
        <v>70.63</v>
      </c>
      <c r="AB6" s="35">
        <f t="shared" si="4"/>
        <v>72.239999999999995</v>
      </c>
      <c r="AC6" s="35">
        <f t="shared" si="4"/>
        <v>70.09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1206.6500000000001</v>
      </c>
      <c r="BG6" s="35">
        <f t="shared" ref="BG6:BO6" si="7">IF(BG7="",NA(),BG7)</f>
        <v>127</v>
      </c>
      <c r="BH6" s="35">
        <f t="shared" si="7"/>
        <v>385.02</v>
      </c>
      <c r="BI6" s="35">
        <f t="shared" si="7"/>
        <v>25.17</v>
      </c>
      <c r="BJ6" s="35">
        <f t="shared" si="7"/>
        <v>189.34</v>
      </c>
      <c r="BK6" s="35">
        <f t="shared" si="7"/>
        <v>1081.8</v>
      </c>
      <c r="BL6" s="35">
        <f t="shared" si="7"/>
        <v>974.93</v>
      </c>
      <c r="BM6" s="35">
        <f t="shared" si="7"/>
        <v>855.8</v>
      </c>
      <c r="BN6" s="35">
        <f t="shared" si="7"/>
        <v>789.46</v>
      </c>
      <c r="BO6" s="35">
        <f t="shared" si="7"/>
        <v>826.83</v>
      </c>
      <c r="BP6" s="34" t="str">
        <f>IF(BP7="","",IF(BP7="-","【-】","【"&amp;SUBSTITUTE(TEXT(BP7,"#,##0.00"),"-","△")&amp;"】"))</f>
        <v>【765.47】</v>
      </c>
      <c r="BQ6" s="35">
        <f>IF(BQ7="",NA(),BQ7)</f>
        <v>64.22</v>
      </c>
      <c r="BR6" s="35">
        <f t="shared" ref="BR6:BZ6" si="8">IF(BR7="",NA(),BR7)</f>
        <v>100</v>
      </c>
      <c r="BS6" s="35">
        <f t="shared" si="8"/>
        <v>100</v>
      </c>
      <c r="BT6" s="35">
        <f t="shared" si="8"/>
        <v>100</v>
      </c>
      <c r="BU6" s="35">
        <f t="shared" si="8"/>
        <v>100</v>
      </c>
      <c r="BV6" s="35">
        <f t="shared" si="8"/>
        <v>52.19</v>
      </c>
      <c r="BW6" s="35">
        <f t="shared" si="8"/>
        <v>55.32</v>
      </c>
      <c r="BX6" s="35">
        <f t="shared" si="8"/>
        <v>59.8</v>
      </c>
      <c r="BY6" s="35">
        <f t="shared" si="8"/>
        <v>57.77</v>
      </c>
      <c r="BZ6" s="35">
        <f t="shared" si="8"/>
        <v>57.31</v>
      </c>
      <c r="CA6" s="34" t="str">
        <f>IF(CA7="","",IF(CA7="-","【-】","【"&amp;SUBSTITUTE(TEXT(CA7,"#,##0.00"),"-","△")&amp;"】"))</f>
        <v>【59.59】</v>
      </c>
      <c r="CB6" s="35">
        <f>IF(CB7="",NA(),CB7)</f>
        <v>262.39</v>
      </c>
      <c r="CC6" s="35">
        <f t="shared" ref="CC6:CK6" si="9">IF(CC7="",NA(),CC7)</f>
        <v>167.82</v>
      </c>
      <c r="CD6" s="35">
        <f t="shared" si="9"/>
        <v>167.66</v>
      </c>
      <c r="CE6" s="35">
        <f t="shared" si="9"/>
        <v>168.21</v>
      </c>
      <c r="CF6" s="35">
        <f t="shared" si="9"/>
        <v>176.42</v>
      </c>
      <c r="CG6" s="35">
        <f t="shared" si="9"/>
        <v>296.14</v>
      </c>
      <c r="CH6" s="35">
        <f t="shared" si="9"/>
        <v>283.17</v>
      </c>
      <c r="CI6" s="35">
        <f t="shared" si="9"/>
        <v>263.76</v>
      </c>
      <c r="CJ6" s="35">
        <f t="shared" si="9"/>
        <v>274.35000000000002</v>
      </c>
      <c r="CK6" s="35">
        <f t="shared" si="9"/>
        <v>273.52</v>
      </c>
      <c r="CL6" s="34" t="str">
        <f>IF(CL7="","",IF(CL7="-","【-】","【"&amp;SUBSTITUTE(TEXT(CL7,"#,##0.00"),"-","△")&amp;"】"))</f>
        <v>【257.86】</v>
      </c>
      <c r="CM6" s="35">
        <f>IF(CM7="",NA(),CM7)</f>
        <v>55.3</v>
      </c>
      <c r="CN6" s="35">
        <f t="shared" ref="CN6:CV6" si="10">IF(CN7="",NA(),CN7)</f>
        <v>55.98</v>
      </c>
      <c r="CO6" s="35">
        <f t="shared" si="10"/>
        <v>55.98</v>
      </c>
      <c r="CP6" s="35">
        <f t="shared" si="10"/>
        <v>54.32</v>
      </c>
      <c r="CQ6" s="35">
        <f t="shared" si="10"/>
        <v>54.32</v>
      </c>
      <c r="CR6" s="35">
        <f t="shared" si="10"/>
        <v>52.31</v>
      </c>
      <c r="CS6" s="35">
        <f t="shared" si="10"/>
        <v>60.65</v>
      </c>
      <c r="CT6" s="35">
        <f t="shared" si="10"/>
        <v>51.75</v>
      </c>
      <c r="CU6" s="35">
        <f t="shared" si="10"/>
        <v>50.68</v>
      </c>
      <c r="CV6" s="35">
        <f t="shared" si="10"/>
        <v>50.14</v>
      </c>
      <c r="CW6" s="34" t="str">
        <f>IF(CW7="","",IF(CW7="-","【-】","【"&amp;SUBSTITUTE(TEXT(CW7,"#,##0.00"),"-","△")&amp;"】"))</f>
        <v>【51.30】</v>
      </c>
      <c r="CX6" s="35">
        <f>IF(CX7="",NA(),CX7)</f>
        <v>93.53</v>
      </c>
      <c r="CY6" s="35">
        <f t="shared" ref="CY6:DG6" si="11">IF(CY7="",NA(),CY7)</f>
        <v>93.05</v>
      </c>
      <c r="CZ6" s="35">
        <f t="shared" si="11"/>
        <v>94.19</v>
      </c>
      <c r="DA6" s="35">
        <f t="shared" si="11"/>
        <v>94.74</v>
      </c>
      <c r="DB6" s="35">
        <f t="shared" si="11"/>
        <v>95.22</v>
      </c>
      <c r="DC6" s="35">
        <f t="shared" si="11"/>
        <v>84.32</v>
      </c>
      <c r="DD6" s="35">
        <f t="shared" si="11"/>
        <v>84.58</v>
      </c>
      <c r="DE6" s="35">
        <f t="shared" si="11"/>
        <v>84.84</v>
      </c>
      <c r="DF6" s="35">
        <f t="shared" si="11"/>
        <v>84.86</v>
      </c>
      <c r="DG6" s="35">
        <f t="shared" si="11"/>
        <v>84.98</v>
      </c>
      <c r="DH6" s="34" t="str">
        <f>IF(DH7="","",IF(DH7="-","【-】","【"&amp;SUBSTITUTE(TEXT(DH7,"#,##0.00"),"-","△")&amp;"】"))</f>
        <v>【86.22】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0.01</v>
      </c>
      <c r="EK6" s="35">
        <f t="shared" si="14"/>
        <v>2.0499999999999998</v>
      </c>
      <c r="EL6" s="35">
        <f t="shared" si="14"/>
        <v>0.01</v>
      </c>
      <c r="EM6" s="35">
        <f t="shared" si="14"/>
        <v>0.01</v>
      </c>
      <c r="EN6" s="35">
        <f t="shared" si="14"/>
        <v>0.02</v>
      </c>
      <c r="EO6" s="34" t="str">
        <f>IF(EO7="","",IF(EO7="-","【-】","【"&amp;SUBSTITUTE(TEXT(EO7,"#,##0.00"),"-","△")&amp;"】"))</f>
        <v>【0.02】</v>
      </c>
    </row>
    <row r="7" spans="1:145" s="36" customFormat="1" x14ac:dyDescent="0.15">
      <c r="A7" s="28"/>
      <c r="B7" s="37">
        <v>2019</v>
      </c>
      <c r="C7" s="37">
        <v>163228</v>
      </c>
      <c r="D7" s="37">
        <v>47</v>
      </c>
      <c r="E7" s="37">
        <v>17</v>
      </c>
      <c r="F7" s="37">
        <v>5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10.96</v>
      </c>
      <c r="Q7" s="38">
        <v>82.35</v>
      </c>
      <c r="R7" s="38">
        <v>3740</v>
      </c>
      <c r="S7" s="38">
        <v>20334</v>
      </c>
      <c r="T7" s="38">
        <v>236.71</v>
      </c>
      <c r="U7" s="38">
        <v>85.9</v>
      </c>
      <c r="V7" s="38">
        <v>2216</v>
      </c>
      <c r="W7" s="38">
        <v>0.92</v>
      </c>
      <c r="X7" s="38">
        <v>2408.6999999999998</v>
      </c>
      <c r="Y7" s="38">
        <v>56.81</v>
      </c>
      <c r="Z7" s="38">
        <v>71.12</v>
      </c>
      <c r="AA7" s="38">
        <v>70.63</v>
      </c>
      <c r="AB7" s="38">
        <v>72.239999999999995</v>
      </c>
      <c r="AC7" s="38">
        <v>70.09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1206.6500000000001</v>
      </c>
      <c r="BG7" s="38">
        <v>127</v>
      </c>
      <c r="BH7" s="38">
        <v>385.02</v>
      </c>
      <c r="BI7" s="38">
        <v>25.17</v>
      </c>
      <c r="BJ7" s="38">
        <v>189.34</v>
      </c>
      <c r="BK7" s="38">
        <v>1081.8</v>
      </c>
      <c r="BL7" s="38">
        <v>974.93</v>
      </c>
      <c r="BM7" s="38">
        <v>855.8</v>
      </c>
      <c r="BN7" s="38">
        <v>789.46</v>
      </c>
      <c r="BO7" s="38">
        <v>826.83</v>
      </c>
      <c r="BP7" s="38">
        <v>765.47</v>
      </c>
      <c r="BQ7" s="38">
        <v>64.22</v>
      </c>
      <c r="BR7" s="38">
        <v>100</v>
      </c>
      <c r="BS7" s="38">
        <v>100</v>
      </c>
      <c r="BT7" s="38">
        <v>100</v>
      </c>
      <c r="BU7" s="38">
        <v>100</v>
      </c>
      <c r="BV7" s="38">
        <v>52.19</v>
      </c>
      <c r="BW7" s="38">
        <v>55.32</v>
      </c>
      <c r="BX7" s="38">
        <v>59.8</v>
      </c>
      <c r="BY7" s="38">
        <v>57.77</v>
      </c>
      <c r="BZ7" s="38">
        <v>57.31</v>
      </c>
      <c r="CA7" s="38">
        <v>59.59</v>
      </c>
      <c r="CB7" s="38">
        <v>262.39</v>
      </c>
      <c r="CC7" s="38">
        <v>167.82</v>
      </c>
      <c r="CD7" s="38">
        <v>167.66</v>
      </c>
      <c r="CE7" s="38">
        <v>168.21</v>
      </c>
      <c r="CF7" s="38">
        <v>176.42</v>
      </c>
      <c r="CG7" s="38">
        <v>296.14</v>
      </c>
      <c r="CH7" s="38">
        <v>283.17</v>
      </c>
      <c r="CI7" s="38">
        <v>263.76</v>
      </c>
      <c r="CJ7" s="38">
        <v>274.35000000000002</v>
      </c>
      <c r="CK7" s="38">
        <v>273.52</v>
      </c>
      <c r="CL7" s="38">
        <v>257.86</v>
      </c>
      <c r="CM7" s="38">
        <v>55.3</v>
      </c>
      <c r="CN7" s="38">
        <v>55.98</v>
      </c>
      <c r="CO7" s="38">
        <v>55.98</v>
      </c>
      <c r="CP7" s="38">
        <v>54.32</v>
      </c>
      <c r="CQ7" s="38">
        <v>54.32</v>
      </c>
      <c r="CR7" s="38">
        <v>52.31</v>
      </c>
      <c r="CS7" s="38">
        <v>60.65</v>
      </c>
      <c r="CT7" s="38">
        <v>51.75</v>
      </c>
      <c r="CU7" s="38">
        <v>50.68</v>
      </c>
      <c r="CV7" s="38">
        <v>50.14</v>
      </c>
      <c r="CW7" s="38">
        <v>51.3</v>
      </c>
      <c r="CX7" s="38">
        <v>93.53</v>
      </c>
      <c r="CY7" s="38">
        <v>93.05</v>
      </c>
      <c r="CZ7" s="38">
        <v>94.19</v>
      </c>
      <c r="DA7" s="38">
        <v>94.74</v>
      </c>
      <c r="DB7" s="38">
        <v>95.22</v>
      </c>
      <c r="DC7" s="38">
        <v>84.32</v>
      </c>
      <c r="DD7" s="38">
        <v>84.58</v>
      </c>
      <c r="DE7" s="38">
        <v>84.84</v>
      </c>
      <c r="DF7" s="38">
        <v>84.86</v>
      </c>
      <c r="DG7" s="38">
        <v>84.98</v>
      </c>
      <c r="DH7" s="38">
        <v>86.22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0.01</v>
      </c>
      <c r="EK7" s="38">
        <v>2.0499999999999998</v>
      </c>
      <c r="EL7" s="38">
        <v>0.01</v>
      </c>
      <c r="EM7" s="38">
        <v>0.01</v>
      </c>
      <c r="EN7" s="38">
        <v>0.02</v>
      </c>
      <c r="EO7" s="38">
        <v>0.02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112</v>
      </c>
    </row>
    <row r="13" spans="1:145" x14ac:dyDescent="0.15">
      <c r="B13" t="s">
        <v>113</v>
      </c>
      <c r="C13" t="s">
        <v>114</v>
      </c>
      <c r="D13" t="s">
        <v>113</v>
      </c>
      <c r="E13" t="s">
        <v>114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2021-01-28T00:43:56Z</cp:lastPrinted>
  <dcterms:created xsi:type="dcterms:W3CDTF">2020-12-04T03:03:31Z</dcterms:created>
  <dcterms:modified xsi:type="dcterms:W3CDTF">2021-01-28T00:43:57Z</dcterms:modified>
  <cp:category/>
</cp:coreProperties>
</file>