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70050上下水道業務課\004下水\002下水道財務\001下水道財務全般\011経営比較分析表【5】\令和元年度決算分\下水道（法適用）\"/>
    </mc:Choice>
  </mc:AlternateContent>
  <workbookProtection workbookAlgorithmName="SHA-512" workbookHashValue="l5Mm8Ml9KlgObld1FamYhrGQUZnirFzlsOAdRhJsisKRLc4UqOHIhNhoAXgm3tEVAkdfF6bZ3acoP5fO8w40vw==" workbookSaltValue="UoqIGB5DZ4un5yoWZFsGo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<sst xmlns="http://schemas.openxmlformats.org/spreadsheetml/2006/main" count="231" uniqueCount="117">
  <si>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</si>
  <si>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</si>
  <si>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</si>
  <si>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</si>
  <si>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</si>
  <si>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</si>
  <si>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</si>
  <si>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</si>
  <si>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</si>
  <si>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</si>
  <si>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</si>
  <si>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</si>
  <si>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</si>
  <si>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</si>
  <si>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</si>
  <si>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</si>
  <si>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</si>
  <si>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</si>
  <si>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</si>
  <si>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</si>
  <si>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</si>
  <si>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</si>
  <si>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</si>
  <si>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</si>
  <si>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</si>
  <si>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</si>
  <si>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</si>
  <si>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</si>
  <si>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</si>
  <si>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</si>
  <si>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</si>
  <si>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</si>
  <si>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</si>
  <si>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</si>
  <si>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</si>
  <si>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</si>
  <si>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</si>
  <si>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</si>
  <si>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</si>
  <si>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</si>
  <si>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</si>
  <si>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</si>
  <si>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</si>
  <si>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</si>
  <si>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</si>
  <si>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</si>
  <si>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</si>
  <si>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</si>
  <si>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</si>
  <si>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</si>
  <si>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</si>
  <si>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</si>
  <si>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</si>
  <si>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</si>
  <si>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</si>
  <si>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</si>
  <si>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</si>
  <si>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</si>
  <si>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</si>
  <si>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</si>
  <si>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</si>
  <si>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</si>
  <si>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</si>
  <si>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</si>
  <si>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</si>
  <si>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</si>
  <si>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</si>
  <si>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</si>
  <si>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</si>
  <si>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</si>
  <si>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</si>
  <si>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</si>
  <si>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</si>
  <si>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</si>
  <si>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</si>
  <si>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</si>
  <si>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</si>
  <si>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</si>
  <si>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</si>
  <si>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</si>
  <si>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</si>
  <si>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</si>
  <si>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</si>
  <si>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</si>
  <si>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</si>
  <si>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</si>
  <si>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</si>
  <si>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</si>
  <si>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</si>
  <si>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</si>
  <si>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</si>
  <si>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</si>
  <si>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</si>
  <si>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</si>
  <si>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</si>
  <si>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</si>
  <si>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射水市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</si>
  <si>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</si>
  <si>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</si>
  <si>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</si>
  <si>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</si>
  <si>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</si>
  <si>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</si>
  <si>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</si>
  <si>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</si>
  <si>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</si>
  <si>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</si>
  <si>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</si>
  <si>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</si>
  <si>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</si>
  <si>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</si>
  <si>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</si>
  <si>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</si>
  <si>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</si>
  <si>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・有形固定資産減価償却率は前年度よりも増加しており、老朽化が進行している。今後耐用年数を迎える資産が多く、計画的に更新投資を行う必要がある。
・管渠老朽化率は耐用年数を経過した管渠がないため、ゼロである。今後の更新にあたっては、人口動態や処理水量の推移を踏まえ、計画を立てる必要がある。
・管渠改善率は耐用年数を経過した管渠がないため、ゼロである。今後は管渠の老朽化に併せ、計画的な更新を行っていく必要がある。             
</t>
    <phoneticPr fontId="4"/>
  </si>
  <si>
    <t>・現状は利益を計上し、資金収支も図れているが、今後は人口減少や節水意識の向上等により、使用料収入の増加は見込めない。浄化槽や汲み取り世帯に対して地道に接続促進を進め、使用料収入の確保に努めることが必要である。
・経営戦略の策定状況（策定済）</t>
  </si>
  <si>
    <t xml:space="preserve">・経常収支比率は、企業債利息の逓減により前年度よりも改善している。今後もこの傾向が続くと思われる。
・累積欠損金比率については、累積欠損金が生じていないためゼロである。
・流動比率は100パーセントを下回っているが、1年以内に償還すべき企業債償還金の原資は、翌年度の収入で賄われており、資金不足は生じていない。
・企業債残高対事業規模比率は、前年度よりも改善している。今後も企業債残高の減少により、この傾向が続くものと考えられる。
・経費回収率は前年度より改善している。しかし、依然として使用料収入で賄えない経費があるため、その節減に努める必要がある。
・汚水処理原価は前年度より減少している。しかし今後は更新投資を行っていくことで、汚水処理費が増加することが考えられる。
・施設利用率は前年度より減少している。今後も節水等による有収水量の減少が考えられ、これを踏まえて更新投資を検討する必要がある。
・水洗化率は前年度よりも向上している。今後も接続促進に努める必要がある。
</t>
    <rPh sb="9" eb="11">
      <t>キギョウ</t>
    </rPh>
    <rPh sb="11" eb="12">
      <t>サイ</t>
    </rPh>
    <rPh sb="12" eb="14">
      <t>リソク</t>
    </rPh>
    <rPh sb="15" eb="17">
      <t>テイゲン</t>
    </rPh>
    <rPh sb="20" eb="23">
      <t>ゼンネンド</t>
    </rPh>
    <rPh sb="26" eb="28">
      <t>カイゼン</t>
    </rPh>
    <rPh sb="33" eb="35">
      <t>コンゴ</t>
    </rPh>
    <rPh sb="38" eb="40">
      <t>ケイコウ</t>
    </rPh>
    <rPh sb="41" eb="42">
      <t>ツヅ</t>
    </rPh>
    <rPh sb="223" eb="226">
      <t>ゼンネンド</t>
    </rPh>
    <rPh sb="228" eb="230">
      <t>カイゼン</t>
    </rPh>
    <rPh sb="278" eb="280">
      <t>オスイ</t>
    </rPh>
    <rPh sb="280" eb="282">
      <t>ショリ</t>
    </rPh>
    <rPh sb="282" eb="284">
      <t>ゲンカ</t>
    </rPh>
    <rPh sb="285" eb="288">
      <t>ゼンネンド</t>
    </rPh>
    <rPh sb="290" eb="292">
      <t>ゲンショウ</t>
    </rPh>
    <rPh sb="300" eb="302">
      <t>コンゴ</t>
    </rPh>
    <rPh sb="303" eb="305">
      <t>コウシン</t>
    </rPh>
    <rPh sb="305" eb="307">
      <t>トウシ</t>
    </rPh>
    <rPh sb="308" eb="309">
      <t>オコナ</t>
    </rPh>
    <rPh sb="317" eb="319">
      <t>オスイ</t>
    </rPh>
    <rPh sb="319" eb="321">
      <t>ショリ</t>
    </rPh>
    <rPh sb="321" eb="322">
      <t>ヒ</t>
    </rPh>
    <rPh sb="323" eb="325">
      <t>ゾウカ</t>
    </rPh>
    <rPh sb="330" eb="331">
      <t>カンガ</t>
    </rPh>
    <rPh sb="349" eb="351">
      <t>ゲンショウ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</si>
</sst>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C-418F-90BD-6F426A05B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C-418F-90BD-6F426A05B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80.27</c:v>
                </c:pt>
                <c:pt idx="1">
                  <c:v>78.540000000000006</c:v>
                </c:pt>
                <c:pt idx="2">
                  <c:v>82.36</c:v>
                </c:pt>
                <c:pt idx="3">
                  <c:v>76.5</c:v>
                </c:pt>
                <c:pt idx="4">
                  <c:v>75.81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9-42D4-B88F-82F80F248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56.72</c:v>
                </c:pt>
                <c:pt idx="4">
                  <c:v>54.06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19-42D4-B88F-82F80F248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96.9</c:v>
                </c:pt>
                <c:pt idx="1">
                  <c:v>97.15</c:v>
                </c:pt>
                <c:pt idx="2">
                  <c:v>97.22</c:v>
                </c:pt>
                <c:pt idx="3">
                  <c:v>97.34</c:v>
                </c:pt>
                <c:pt idx="4">
                  <c:v>97.61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F-4C58-B370-9A3E2F92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90.04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F-4C58-B370-9A3E2F92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112.01</c:v>
                </c:pt>
                <c:pt idx="1">
                  <c:v>113.51</c:v>
                </c:pt>
                <c:pt idx="2">
                  <c:v>112.04</c:v>
                </c:pt>
                <c:pt idx="3">
                  <c:v>110.99</c:v>
                </c:pt>
                <c:pt idx="4">
                  <c:v>113.74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F-41E3-B527-ECE9451DD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99.64</c:v>
                </c:pt>
                <c:pt idx="1">
                  <c:v>99.66</c:v>
                </c:pt>
                <c:pt idx="2">
                  <c:v>100.95</c:v>
                </c:pt>
                <c:pt idx="3">
                  <c:v>101.27</c:v>
                </c:pt>
                <c:pt idx="4">
                  <c:v>101.91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F-41E3-B527-ECE9451DD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14.36</c:v>
                </c:pt>
                <c:pt idx="1">
                  <c:v>17.079999999999998</c:v>
                </c:pt>
                <c:pt idx="2">
                  <c:v>19.82</c:v>
                </c:pt>
                <c:pt idx="3">
                  <c:v>22.16</c:v>
                </c:pt>
                <c:pt idx="4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A-4DA9-B46F-E0413503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22.41</c:v>
                </c:pt>
                <c:pt idx="1">
                  <c:v>22.9</c:v>
                </c:pt>
                <c:pt idx="2">
                  <c:v>24.87</c:v>
                </c:pt>
                <c:pt idx="3">
                  <c:v>24.32</c:v>
                </c:pt>
                <c:pt idx="4">
                  <c:v>28.19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6A-4DA9-B46F-E0413503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2-4DC4-B067-A6572E791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62-4DC4-B067-A6572E791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0-45C2-B6D0-8251C7CC2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214.61</c:v>
                </c:pt>
                <c:pt idx="1">
                  <c:v>225.39</c:v>
                </c:pt>
                <c:pt idx="2">
                  <c:v>224.04</c:v>
                </c:pt>
                <c:pt idx="3">
                  <c:v>137.09</c:v>
                </c:pt>
                <c:pt idx="4">
                  <c:v>127.98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0-45C2-B6D0-8251C7CC2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12.16</c:v>
                </c:pt>
                <c:pt idx="1">
                  <c:v>29.42</c:v>
                </c:pt>
                <c:pt idx="2">
                  <c:v>20.48</c:v>
                </c:pt>
                <c:pt idx="3">
                  <c:v>12.08</c:v>
                </c:pt>
                <c:pt idx="4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6-487C-8ABD-7DC4652AC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29.45</c:v>
                </c:pt>
                <c:pt idx="1">
                  <c:v>31.84</c:v>
                </c:pt>
                <c:pt idx="2">
                  <c:v>29.91</c:v>
                </c:pt>
                <c:pt idx="3">
                  <c:v>43.5</c:v>
                </c:pt>
                <c:pt idx="4">
                  <c:v>44.14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6-487C-8ABD-7DC4652AC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499.69</c:v>
                </c:pt>
                <c:pt idx="1">
                  <c:v>456.17</c:v>
                </c:pt>
                <c:pt idx="2">
                  <c:v>409.93</c:v>
                </c:pt>
                <c:pt idx="3">
                  <c:v>382.13</c:v>
                </c:pt>
                <c:pt idx="4">
                  <c:v>334.77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F-49AC-9B76-C85FD5643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654.91999999999996</c:v>
                </c:pt>
                <c:pt idx="4">
                  <c:v>654.71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6F-49AC-9B76-C85FD5643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80.87</c:v>
                </c:pt>
                <c:pt idx="1">
                  <c:v>96.9</c:v>
                </c:pt>
                <c:pt idx="2">
                  <c:v>97.75</c:v>
                </c:pt>
                <c:pt idx="3">
                  <c:v>96.29</c:v>
                </c:pt>
                <c:pt idx="4">
                  <c:v>98.76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7-42D4-A556-B10DD56DF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65.39</c:v>
                </c:pt>
                <c:pt idx="4">
                  <c:v>65.37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57-42D4-A556-B10DD56DF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180.86</c:v>
                </c:pt>
                <c:pt idx="1">
                  <c:v>150</c:v>
                </c:pt>
                <c:pt idx="2">
                  <c:v>150</c:v>
                </c:pt>
                <c:pt idx="3">
                  <c:v>152.93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1-477A-868F-2A5095C5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230.88</c:v>
                </c:pt>
                <c:pt idx="4">
                  <c:v>228.99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1-477A-868F-2A5095C5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F2" zoomScale="91" zoomScaleNormal="91" workbookViewId="0">
      <selection activeCell="BG34" sqref="BG3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富山県　射水市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92883</v>
      </c>
      <c r="AM8" s="69"/>
      <c r="AN8" s="69"/>
      <c r="AO8" s="69"/>
      <c r="AP8" s="69"/>
      <c r="AQ8" s="69"/>
      <c r="AR8" s="69"/>
      <c r="AS8" s="69"/>
      <c r="AT8" s="68">
        <f>データ!T6</f>
        <v>109.43</v>
      </c>
      <c r="AU8" s="68"/>
      <c r="AV8" s="68"/>
      <c r="AW8" s="68"/>
      <c r="AX8" s="68"/>
      <c r="AY8" s="68"/>
      <c r="AZ8" s="68"/>
      <c r="BA8" s="68"/>
      <c r="BB8" s="68">
        <f>データ!U6</f>
        <v>848.79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83.69</v>
      </c>
      <c r="J10" s="68"/>
      <c r="K10" s="68"/>
      <c r="L10" s="68"/>
      <c r="M10" s="68"/>
      <c r="N10" s="68"/>
      <c r="O10" s="68"/>
      <c r="P10" s="68">
        <f>データ!P6</f>
        <v>10.81</v>
      </c>
      <c r="Q10" s="68"/>
      <c r="R10" s="68"/>
      <c r="S10" s="68"/>
      <c r="T10" s="68"/>
      <c r="U10" s="68"/>
      <c r="V10" s="68"/>
      <c r="W10" s="68">
        <f>データ!Q6</f>
        <v>83.12</v>
      </c>
      <c r="X10" s="68"/>
      <c r="Y10" s="68"/>
      <c r="Z10" s="68"/>
      <c r="AA10" s="68"/>
      <c r="AB10" s="68"/>
      <c r="AC10" s="68"/>
      <c r="AD10" s="69">
        <f>データ!R6</f>
        <v>3190</v>
      </c>
      <c r="AE10" s="69"/>
      <c r="AF10" s="69"/>
      <c r="AG10" s="69"/>
      <c r="AH10" s="69"/>
      <c r="AI10" s="69"/>
      <c r="AJ10" s="69"/>
      <c r="AK10" s="2"/>
      <c r="AL10" s="69">
        <f>データ!V6</f>
        <v>10017</v>
      </c>
      <c r="AM10" s="69"/>
      <c r="AN10" s="69"/>
      <c r="AO10" s="69"/>
      <c r="AP10" s="69"/>
      <c r="AQ10" s="69"/>
      <c r="AR10" s="69"/>
      <c r="AS10" s="69"/>
      <c r="AT10" s="68">
        <f>データ!W6</f>
        <v>4.51</v>
      </c>
      <c r="AU10" s="68"/>
      <c r="AV10" s="68"/>
      <c r="AW10" s="68"/>
      <c r="AX10" s="68"/>
      <c r="AY10" s="68"/>
      <c r="AZ10" s="68"/>
      <c r="BA10" s="68"/>
      <c r="BB10" s="68">
        <f>データ!X6</f>
        <v>2221.06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116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114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90" t="s">
        <v>115</v>
      </c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90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90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90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90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90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90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90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90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90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90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90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90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90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90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90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93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5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【102.97】</v>
      </c>
      <c r="F85" s="26" t="str">
        <f>データ!AT6</f>
        <v>【165.48】</v>
      </c>
      <c r="G85" s="26" t="str">
        <f>データ!BE6</f>
        <v>【33.84】</v>
      </c>
      <c r="H85" s="26" t="str">
        <f>データ!BP6</f>
        <v>【765.47】</v>
      </c>
      <c r="I85" s="26" t="str">
        <f>データ!CA6</f>
        <v>【59.59】</v>
      </c>
      <c r="J85" s="26" t="str">
        <f>データ!CL6</f>
        <v>【257.86】</v>
      </c>
      <c r="K85" s="26" t="str">
        <f>データ!CW6</f>
        <v>【51.30】</v>
      </c>
      <c r="L85" s="26" t="str">
        <f>データ!DH6</f>
        <v>【86.22】</v>
      </c>
      <c r="M85" s="26" t="str">
        <f>データ!DS6</f>
        <v>【24.97】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mQW2aK/2lqUMLIBqo/hQGHhmynrDe3FgdXQJ6PMnPrWl7EYavalw0VyZy7vY89ZCbI8IgLzXEYxufqxtzaDj1A==" saltValue="Y7lkfjrwt2CVJqK4OqduO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162116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射水市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>
        <f t="shared" si="3"/>
        <v>83.69</v>
      </c>
      <c r="P6" s="34">
        <f t="shared" si="3"/>
        <v>10.81</v>
      </c>
      <c r="Q6" s="34">
        <f t="shared" si="3"/>
        <v>83.12</v>
      </c>
      <c r="R6" s="34">
        <f t="shared" si="3"/>
        <v>3190</v>
      </c>
      <c r="S6" s="34">
        <f t="shared" si="3"/>
        <v>92883</v>
      </c>
      <c r="T6" s="34">
        <f t="shared" si="3"/>
        <v>109.43</v>
      </c>
      <c r="U6" s="34">
        <f t="shared" si="3"/>
        <v>848.79</v>
      </c>
      <c r="V6" s="34">
        <f t="shared" si="3"/>
        <v>10017</v>
      </c>
      <c r="W6" s="34">
        <f t="shared" si="3"/>
        <v>4.51</v>
      </c>
      <c r="X6" s="34">
        <f t="shared" si="3"/>
        <v>2221.06</v>
      </c>
      <c r="Y6" s="35">
        <f>IF(Y7="",NA(),Y7)</f>
        <v>112.01</v>
      </c>
      <c r="Z6" s="35">
        <f t="shared" ref="Z6:AH6" si="4">IF(Z7="",NA(),Z7)</f>
        <v>113.51</v>
      </c>
      <c r="AA6" s="35">
        <f t="shared" si="4"/>
        <v>112.04</v>
      </c>
      <c r="AB6" s="35">
        <f t="shared" si="4"/>
        <v>110.99</v>
      </c>
      <c r="AC6" s="35">
        <f t="shared" si="4"/>
        <v>113.74</v>
      </c>
      <c r="AD6" s="35">
        <f t="shared" si="4"/>
        <v>99.64</v>
      </c>
      <c r="AE6" s="35">
        <f t="shared" si="4"/>
        <v>99.66</v>
      </c>
      <c r="AF6" s="35">
        <f t="shared" si="4"/>
        <v>100.95</v>
      </c>
      <c r="AG6" s="35">
        <f t="shared" si="4"/>
        <v>101.27</v>
      </c>
      <c r="AH6" s="35">
        <f t="shared" si="4"/>
        <v>101.91</v>
      </c>
      <c r="AI6" s="34" t="str">
        <f>IF(AI7="","",IF(AI7="-","【-】","【"&amp;SUBSTITUTE(TEXT(AI7,"#,##0.00"),"-","△")&amp;"】"))</f>
        <v>【102.97】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214.61</v>
      </c>
      <c r="AP6" s="35">
        <f t="shared" si="5"/>
        <v>225.39</v>
      </c>
      <c r="AQ6" s="35">
        <f t="shared" si="5"/>
        <v>224.04</v>
      </c>
      <c r="AR6" s="35">
        <f t="shared" si="5"/>
        <v>137.09</v>
      </c>
      <c r="AS6" s="35">
        <f t="shared" si="5"/>
        <v>127.98</v>
      </c>
      <c r="AT6" s="34" t="str">
        <f>IF(AT7="","",IF(AT7="-","【-】","【"&amp;SUBSTITUTE(TEXT(AT7,"#,##0.00"),"-","△")&amp;"】"))</f>
        <v>【165.48】</v>
      </c>
      <c r="AU6" s="35">
        <f>IF(AU7="",NA(),AU7)</f>
        <v>12.16</v>
      </c>
      <c r="AV6" s="35">
        <f t="shared" ref="AV6:BD6" si="6">IF(AV7="",NA(),AV7)</f>
        <v>29.42</v>
      </c>
      <c r="AW6" s="35">
        <f t="shared" si="6"/>
        <v>20.48</v>
      </c>
      <c r="AX6" s="35">
        <f t="shared" si="6"/>
        <v>12.08</v>
      </c>
      <c r="AY6" s="35">
        <f t="shared" si="6"/>
        <v>14.7</v>
      </c>
      <c r="AZ6" s="35">
        <f t="shared" si="6"/>
        <v>29.45</v>
      </c>
      <c r="BA6" s="35">
        <f t="shared" si="6"/>
        <v>31.84</v>
      </c>
      <c r="BB6" s="35">
        <f t="shared" si="6"/>
        <v>29.91</v>
      </c>
      <c r="BC6" s="35">
        <f t="shared" si="6"/>
        <v>43.5</v>
      </c>
      <c r="BD6" s="35">
        <f t="shared" si="6"/>
        <v>44.14</v>
      </c>
      <c r="BE6" s="34" t="str">
        <f>IF(BE7="","",IF(BE7="-","【-】","【"&amp;SUBSTITUTE(TEXT(BE7,"#,##0.00"),"-","△")&amp;"】"))</f>
        <v>【33.84】</v>
      </c>
      <c r="BF6" s="35">
        <f>IF(BF7="",NA(),BF7)</f>
        <v>499.69</v>
      </c>
      <c r="BG6" s="35">
        <f t="shared" ref="BG6:BO6" si="7">IF(BG7="",NA(),BG7)</f>
        <v>456.17</v>
      </c>
      <c r="BH6" s="35">
        <f t="shared" si="7"/>
        <v>409.93</v>
      </c>
      <c r="BI6" s="35">
        <f t="shared" si="7"/>
        <v>382.13</v>
      </c>
      <c r="BJ6" s="35">
        <f t="shared" si="7"/>
        <v>334.77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654.91999999999996</v>
      </c>
      <c r="BO6" s="35">
        <f t="shared" si="7"/>
        <v>654.71</v>
      </c>
      <c r="BP6" s="34" t="str">
        <f>IF(BP7="","",IF(BP7="-","【-】","【"&amp;SUBSTITUTE(TEXT(BP7,"#,##0.00"),"-","△")&amp;"】"))</f>
        <v>【765.47】</v>
      </c>
      <c r="BQ6" s="35">
        <f>IF(BQ7="",NA(),BQ7)</f>
        <v>80.87</v>
      </c>
      <c r="BR6" s="35">
        <f t="shared" ref="BR6:BZ6" si="8">IF(BR7="",NA(),BR7)</f>
        <v>96.9</v>
      </c>
      <c r="BS6" s="35">
        <f t="shared" si="8"/>
        <v>97.75</v>
      </c>
      <c r="BT6" s="35">
        <f t="shared" si="8"/>
        <v>96.29</v>
      </c>
      <c r="BU6" s="35">
        <f t="shared" si="8"/>
        <v>98.76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65.39</v>
      </c>
      <c r="BZ6" s="35">
        <f t="shared" si="8"/>
        <v>65.37</v>
      </c>
      <c r="CA6" s="34" t="str">
        <f>IF(CA7="","",IF(CA7="-","【-】","【"&amp;SUBSTITUTE(TEXT(CA7,"#,##0.00"),"-","△")&amp;"】"))</f>
        <v>【59.59】</v>
      </c>
      <c r="CB6" s="35">
        <f>IF(CB7="",NA(),CB7)</f>
        <v>180.86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152.93</v>
      </c>
      <c r="CF6" s="35">
        <f t="shared" si="9"/>
        <v>150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230.88</v>
      </c>
      <c r="CK6" s="35">
        <f t="shared" si="9"/>
        <v>228.99</v>
      </c>
      <c r="CL6" s="34" t="str">
        <f>IF(CL7="","",IF(CL7="-","【-】","【"&amp;SUBSTITUTE(TEXT(CL7,"#,##0.00"),"-","△")&amp;"】"))</f>
        <v>【257.86】</v>
      </c>
      <c r="CM6" s="35">
        <f>IF(CM7="",NA(),CM7)</f>
        <v>80.27</v>
      </c>
      <c r="CN6" s="35">
        <f t="shared" ref="CN6:CV6" si="10">IF(CN7="",NA(),CN7)</f>
        <v>78.540000000000006</v>
      </c>
      <c r="CO6" s="35">
        <f t="shared" si="10"/>
        <v>82.36</v>
      </c>
      <c r="CP6" s="35">
        <f t="shared" si="10"/>
        <v>76.5</v>
      </c>
      <c r="CQ6" s="35">
        <f t="shared" si="10"/>
        <v>75.81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56.72</v>
      </c>
      <c r="CV6" s="35">
        <f t="shared" si="10"/>
        <v>54.06</v>
      </c>
      <c r="CW6" s="34" t="str">
        <f>IF(CW7="","",IF(CW7="-","【-】","【"&amp;SUBSTITUTE(TEXT(CW7,"#,##0.00"),"-","△")&amp;"】"))</f>
        <v>【51.30】</v>
      </c>
      <c r="CX6" s="35">
        <f>IF(CX7="",NA(),CX7)</f>
        <v>96.9</v>
      </c>
      <c r="CY6" s="35">
        <f t="shared" ref="CY6:DG6" si="11">IF(CY7="",NA(),CY7)</f>
        <v>97.15</v>
      </c>
      <c r="CZ6" s="35">
        <f t="shared" si="11"/>
        <v>97.22</v>
      </c>
      <c r="DA6" s="35">
        <f t="shared" si="11"/>
        <v>97.34</v>
      </c>
      <c r="DB6" s="35">
        <f t="shared" si="11"/>
        <v>97.61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90.04</v>
      </c>
      <c r="DG6" s="35">
        <f t="shared" si="11"/>
        <v>90.11</v>
      </c>
      <c r="DH6" s="34" t="str">
        <f>IF(DH7="","",IF(DH7="-","【-】","【"&amp;SUBSTITUTE(TEXT(DH7,"#,##0.00"),"-","△")&amp;"】"))</f>
        <v>【86.22】</v>
      </c>
      <c r="DI6" s="35">
        <f>IF(DI7="",NA(),DI7)</f>
        <v>14.36</v>
      </c>
      <c r="DJ6" s="35">
        <f t="shared" ref="DJ6:DR6" si="12">IF(DJ7="",NA(),DJ7)</f>
        <v>17.079999999999998</v>
      </c>
      <c r="DK6" s="35">
        <f t="shared" si="12"/>
        <v>19.82</v>
      </c>
      <c r="DL6" s="35">
        <f t="shared" si="12"/>
        <v>22.16</v>
      </c>
      <c r="DM6" s="35">
        <f t="shared" si="12"/>
        <v>24.9</v>
      </c>
      <c r="DN6" s="35">
        <f t="shared" si="12"/>
        <v>22.41</v>
      </c>
      <c r="DO6" s="35">
        <f t="shared" si="12"/>
        <v>22.9</v>
      </c>
      <c r="DP6" s="35">
        <f t="shared" si="12"/>
        <v>24.87</v>
      </c>
      <c r="DQ6" s="35">
        <f t="shared" si="12"/>
        <v>24.32</v>
      </c>
      <c r="DR6" s="35">
        <f t="shared" si="12"/>
        <v>28.19</v>
      </c>
      <c r="DS6" s="34" t="str">
        <f>IF(DS7="","",IF(DS7="-","【-】","【"&amp;SUBSTITUTE(TEXT(DS7,"#,##0.00"),"-","△")&amp;"】"))</f>
        <v>【24.97】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0.04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2019</v>
      </c>
      <c r="C7" s="37">
        <v>162116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83.69</v>
      </c>
      <c r="P7" s="38">
        <v>10.81</v>
      </c>
      <c r="Q7" s="38">
        <v>83.12</v>
      </c>
      <c r="R7" s="38">
        <v>3190</v>
      </c>
      <c r="S7" s="38">
        <v>92883</v>
      </c>
      <c r="T7" s="38">
        <v>109.43</v>
      </c>
      <c r="U7" s="38">
        <v>848.79</v>
      </c>
      <c r="V7" s="38">
        <v>10017</v>
      </c>
      <c r="W7" s="38">
        <v>4.51</v>
      </c>
      <c r="X7" s="38">
        <v>2221.06</v>
      </c>
      <c r="Y7" s="38">
        <v>112.01</v>
      </c>
      <c r="Z7" s="38">
        <v>113.51</v>
      </c>
      <c r="AA7" s="38">
        <v>112.04</v>
      </c>
      <c r="AB7" s="38">
        <v>110.99</v>
      </c>
      <c r="AC7" s="38">
        <v>113.74</v>
      </c>
      <c r="AD7" s="38">
        <v>99.64</v>
      </c>
      <c r="AE7" s="38">
        <v>99.66</v>
      </c>
      <c r="AF7" s="38">
        <v>100.95</v>
      </c>
      <c r="AG7" s="38">
        <v>101.27</v>
      </c>
      <c r="AH7" s="38">
        <v>101.91</v>
      </c>
      <c r="AI7" s="38">
        <v>102.97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214.61</v>
      </c>
      <c r="AP7" s="38">
        <v>225.39</v>
      </c>
      <c r="AQ7" s="38">
        <v>224.04</v>
      </c>
      <c r="AR7" s="38">
        <v>137.09</v>
      </c>
      <c r="AS7" s="38">
        <v>127.98</v>
      </c>
      <c r="AT7" s="38">
        <v>165.48</v>
      </c>
      <c r="AU7" s="38">
        <v>12.16</v>
      </c>
      <c r="AV7" s="38">
        <v>29.42</v>
      </c>
      <c r="AW7" s="38">
        <v>20.48</v>
      </c>
      <c r="AX7" s="38">
        <v>12.08</v>
      </c>
      <c r="AY7" s="38">
        <v>14.7</v>
      </c>
      <c r="AZ7" s="38">
        <v>29.45</v>
      </c>
      <c r="BA7" s="38">
        <v>31.84</v>
      </c>
      <c r="BB7" s="38">
        <v>29.91</v>
      </c>
      <c r="BC7" s="38">
        <v>43.5</v>
      </c>
      <c r="BD7" s="38">
        <v>44.14</v>
      </c>
      <c r="BE7" s="38">
        <v>33.840000000000003</v>
      </c>
      <c r="BF7" s="38">
        <v>499.69</v>
      </c>
      <c r="BG7" s="38">
        <v>456.17</v>
      </c>
      <c r="BH7" s="38">
        <v>409.93</v>
      </c>
      <c r="BI7" s="38">
        <v>382.13</v>
      </c>
      <c r="BJ7" s="38">
        <v>334.77</v>
      </c>
      <c r="BK7" s="38">
        <v>1081.8</v>
      </c>
      <c r="BL7" s="38">
        <v>974.93</v>
      </c>
      <c r="BM7" s="38">
        <v>855.8</v>
      </c>
      <c r="BN7" s="38">
        <v>654.91999999999996</v>
      </c>
      <c r="BO7" s="38">
        <v>654.71</v>
      </c>
      <c r="BP7" s="38">
        <v>765.47</v>
      </c>
      <c r="BQ7" s="38">
        <v>80.87</v>
      </c>
      <c r="BR7" s="38">
        <v>96.9</v>
      </c>
      <c r="BS7" s="38">
        <v>97.75</v>
      </c>
      <c r="BT7" s="38">
        <v>96.29</v>
      </c>
      <c r="BU7" s="38">
        <v>98.76</v>
      </c>
      <c r="BV7" s="38">
        <v>52.19</v>
      </c>
      <c r="BW7" s="38">
        <v>55.32</v>
      </c>
      <c r="BX7" s="38">
        <v>59.8</v>
      </c>
      <c r="BY7" s="38">
        <v>65.39</v>
      </c>
      <c r="BZ7" s="38">
        <v>65.37</v>
      </c>
      <c r="CA7" s="38">
        <v>59.59</v>
      </c>
      <c r="CB7" s="38">
        <v>180.86</v>
      </c>
      <c r="CC7" s="38">
        <v>150</v>
      </c>
      <c r="CD7" s="38">
        <v>150</v>
      </c>
      <c r="CE7" s="38">
        <v>152.93</v>
      </c>
      <c r="CF7" s="38">
        <v>150</v>
      </c>
      <c r="CG7" s="38">
        <v>296.14</v>
      </c>
      <c r="CH7" s="38">
        <v>283.17</v>
      </c>
      <c r="CI7" s="38">
        <v>263.76</v>
      </c>
      <c r="CJ7" s="38">
        <v>230.88</v>
      </c>
      <c r="CK7" s="38">
        <v>228.99</v>
      </c>
      <c r="CL7" s="38">
        <v>257.86</v>
      </c>
      <c r="CM7" s="38">
        <v>80.27</v>
      </c>
      <c r="CN7" s="38">
        <v>78.540000000000006</v>
      </c>
      <c r="CO7" s="38">
        <v>82.36</v>
      </c>
      <c r="CP7" s="38">
        <v>76.5</v>
      </c>
      <c r="CQ7" s="38">
        <v>75.81</v>
      </c>
      <c r="CR7" s="38">
        <v>52.31</v>
      </c>
      <c r="CS7" s="38">
        <v>60.65</v>
      </c>
      <c r="CT7" s="38">
        <v>51.75</v>
      </c>
      <c r="CU7" s="38">
        <v>56.72</v>
      </c>
      <c r="CV7" s="38">
        <v>54.06</v>
      </c>
      <c r="CW7" s="38">
        <v>51.3</v>
      </c>
      <c r="CX7" s="38">
        <v>96.9</v>
      </c>
      <c r="CY7" s="38">
        <v>97.15</v>
      </c>
      <c r="CZ7" s="38">
        <v>97.22</v>
      </c>
      <c r="DA7" s="38">
        <v>97.34</v>
      </c>
      <c r="DB7" s="38">
        <v>97.61</v>
      </c>
      <c r="DC7" s="38">
        <v>84.32</v>
      </c>
      <c r="DD7" s="38">
        <v>84.58</v>
      </c>
      <c r="DE7" s="38">
        <v>84.84</v>
      </c>
      <c r="DF7" s="38">
        <v>90.04</v>
      </c>
      <c r="DG7" s="38">
        <v>90.11</v>
      </c>
      <c r="DH7" s="38">
        <v>86.22</v>
      </c>
      <c r="DI7" s="38">
        <v>14.36</v>
      </c>
      <c r="DJ7" s="38">
        <v>17.079999999999998</v>
      </c>
      <c r="DK7" s="38">
        <v>19.82</v>
      </c>
      <c r="DL7" s="38">
        <v>22.16</v>
      </c>
      <c r="DM7" s="38">
        <v>24.9</v>
      </c>
      <c r="DN7" s="38">
        <v>22.41</v>
      </c>
      <c r="DO7" s="38">
        <v>22.9</v>
      </c>
      <c r="DP7" s="38">
        <v>24.87</v>
      </c>
      <c r="DQ7" s="38">
        <v>24.32</v>
      </c>
      <c r="DR7" s="38">
        <v>28.19</v>
      </c>
      <c r="DS7" s="38">
        <v>24.97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0.04</v>
      </c>
      <c r="EN7" s="38">
        <v>0.02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碓井 祐介</cp:lastModifiedBy>
  <cp:lastPrinted>2021-01-20T00:50:21Z</cp:lastPrinted>
  <dcterms:created xsi:type="dcterms:W3CDTF">2020-12-04T02:36:16Z</dcterms:created>
  <dcterms:modified xsi:type="dcterms:W3CDTF">2021-01-20T02:04:04Z</dcterms:modified>
  <cp:category/>
</cp:coreProperties>
</file>