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I:\市町村支援課\　財政係\56 公営企業会計制度の見直し\◎経営比較分析表\R02\R30108 公営企業に係る経営比較分析表（令和元年度決算）の分析等について\03_市町村より回答→ＨＰ掲載\09南砺市\上水道\"/>
    </mc:Choice>
  </mc:AlternateContent>
  <xr:revisionPtr revIDLastSave="0" documentId="13_ncr:1_{F3231D3C-85B4-44DA-AF91-C0FBF6174556}" xr6:coauthVersionLast="36" xr6:coauthVersionMax="36" xr10:uidLastSave="{00000000-0000-0000-0000-000000000000}"/>
  <workbookProtection workbookAlgorithmName="SHA-512" workbookHashValue="SYnxTu75NBcV6uF42ldisSXdyg03g3zI7P63SXUzy0yY7rbLp3nJZRET4qRwVPBwex/sZibdqdF9InMCj0PxKQ==" workbookSaltValue="erkcsudXS9ncTeJ6S9fKM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<sst xmlns="http://schemas.openxmlformats.org/spreadsheetml/2006/main" count="228" uniqueCount="113">
  <si>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</si>
  <si>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</si>
  <si>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</si>
  <si>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</si>
  <si>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</si>
  <si>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</si>
  <si>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</si>
  <si>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</si>
  <si>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</si>
  <si>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</si>
  <si>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</si>
  <si>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</si>
  <si>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</si>
  <si>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</si>
  <si>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</si>
  <si>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</si>
  <si>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</si>
  <si>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</si>
  <si>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</si>
  <si>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</si>
  <si>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</si>
  <si>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</si>
  <si>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</si>
  <si>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</si>
  <si>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</si>
  <si>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</si>
  <si>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</si>
  <si>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</si>
  <si>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</si>
  <si>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</si>
  <si>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</si>
  <si>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</si>
  <si>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</si>
  <si>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</si>
  <si>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</si>
  <si>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</si>
  <si>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</si>
  <si>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</si>
  <si>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</si>
  <si>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</si>
  <si>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</si>
  <si>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</si>
  <si>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</si>
  <si>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</si>
  <si>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</si>
  <si>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</si>
  <si>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</si>
  <si>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</si>
  <si>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</si>
  <si>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</si>
  <si>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</si>
  <si>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</si>
  <si>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</si>
  <si>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</si>
  <si>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</si>
  <si>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</si>
  <si>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</si>
  <si>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</si>
  <si>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</si>
  <si>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</si>
  <si>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</si>
  <si>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</si>
  <si>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</si>
  <si>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</si>
  <si>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</si>
  <si>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</si>
  <si>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</si>
  <si>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</si>
  <si>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</si>
  <si>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</si>
  <si>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</si>
  <si>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</si>
  <si>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</si>
  <si>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</si>
  <si>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</si>
  <si>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</si>
  <si>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</si>
  <si>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</si>
  <si>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</si>
  <si>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</si>
  <si>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</si>
  <si>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</si>
  <si>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</si>
  <si>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</si>
  <si>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</si>
  <si>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</si>
  <si>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</si>
  <si>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</si>
  <si>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</si>
  <si>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</si>
  <si>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</si>
  <si>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</si>
  <si>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</si>
  <si>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</si>
  <si>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</si>
  <si>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</si>
  <si>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</si>
  <si>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</si>
  <si>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</si>
  <si>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</si>
  <si>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</si>
  <si>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</si>
  <si>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</si>
  <si>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</si>
  <si>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</si>
  <si>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</si>
  <si>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</si>
  <si>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</si>
  <si>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</si>
  <si>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</si>
  <si>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　H22年度からの累積欠損金、料金回収率等からみても、実情に見合った料金体系の見直し及び料金改定を考えていかねばならないが、まずは経常収支比率の好転が先決問題である。</t>
    </r>
    <r>
      <rPr>
        <sz val="11"/>
        <color rgb="FFFF0000"/>
        <rFont val="ＭＳ ゴシック"/>
        <family val="3"/>
        <charset val="128"/>
      </rPr>
      <t xml:space="preserve">
　</t>
    </r>
    <r>
      <rPr>
        <sz val="11"/>
        <rFont val="ＭＳ ゴシック"/>
        <family val="3"/>
        <charset val="128"/>
      </rPr>
      <t>また、有収率が低く、収益に繋がっていないことがわかる。引き続き漏水対策を行っていく必要がある。
　管路等の老朽化の状況からは、有形固定資産減価償却率に対して、管路更新ペースが遅い状況にあることが読み取れる。今後、管路等の更新投資を増やしていく必要があるが、水質の安全対策に係る管理経費も確保しなければならない。財務状況を踏まえ、優先順位に基づいた更新を進めていくとともに、効率的な経営に向けた検討を進めていくことが必要である。</t>
    </r>
    <rPh sb="65" eb="67">
      <t>ケイジョウ</t>
    </rPh>
    <rPh sb="67" eb="69">
      <t>シュウシ</t>
    </rPh>
    <rPh sb="69" eb="71">
      <t>ヒリツ</t>
    </rPh>
    <rPh sb="72" eb="74">
      <t>コウテン</t>
    </rPh>
    <rPh sb="75" eb="77">
      <t>センケツ</t>
    </rPh>
    <rPh sb="77" eb="79">
      <t>モンダイ</t>
    </rPh>
    <rPh sb="92" eb="93">
      <t>ヒク</t>
    </rPh>
    <rPh sb="112" eb="113">
      <t>ヒ</t>
    </rPh>
    <rPh sb="114" eb="115">
      <t>ツヅ</t>
    </rPh>
    <rPh sb="121" eb="122">
      <t>オコナ</t>
    </rPh>
    <rPh sb="126" eb="128">
      <t>ヒツヨウ</t>
    </rPh>
    <rPh sb="254" eb="255">
      <t>モト</t>
    </rPh>
    <rPh sb="258" eb="260">
      <t>コウシン</t>
    </rPh>
    <rPh sb="261" eb="262">
      <t>スス</t>
    </rPh>
    <rPh sb="271" eb="273">
      <t>コウリツ</t>
    </rPh>
    <rPh sb="273" eb="274">
      <t>テキ</t>
    </rPh>
    <rPh sb="275" eb="277">
      <t>ケイエイ</t>
    </rPh>
    <rPh sb="278" eb="279">
      <t>ム</t>
    </rPh>
    <rPh sb="281" eb="283">
      <t>ケントウ</t>
    </rPh>
    <rPh sb="284" eb="285">
      <t>スス</t>
    </rPh>
    <rPh sb="292" eb="294">
      <t>ヒツヨウ</t>
    </rPh>
    <phoneticPr fontId="4"/>
  </si>
  <si>
    <t>①H22年度に下水道料金の値上げに併せて水道料金を1㎥あたり10円引き下げたことにより経営状況が赤字に転じ、その状態が続いているが、近年は改善傾向にある。
②上記の要因から、累積欠損金は増加を続けているが、増加率は鈍化している。
③現時点では、流動比率が100％以上であるため短期的な債務に対する支払能力はあるが、今後は老朽化した管路・施設・設備の更新や過去に借り入れた企業債（借金）の償還がピークを迎えることから、現金が減少し、流動比率が減少していくことが予見される。
④H29年度より旧簡易水道の統合により悪化しており、今後、更新時期を迎えた施設・設備、管路の更新に伴い、給水収益に占める企業債残高の上昇が予想され、企業債借入の抑制に努める必要がある。
⑤給水に係る費用については給水収益で賄われるべきであるが、費用が嵩み、給水収益で賄いきれていない状況となっている。このため、今後は、費用分の収入を確保するための検討が必要である。
⑥本市は8町村合併により誕生したため、集落が広域にわたり点在していることや散居村等の地理的要因で維持管理費用が増加し、給水原価が高くなる傾向にある。今後とも、経常費用の削減を図るとともに、料金の見直しについて検討する必要がある。
⑦漏水等が原因で平均値を上回る状態が続いてきたが、今年度は、有収率に大きな変化がないにも関わらず、平均値を下回った。この傾向が続くようであれば、今後の人口減少等に応じた水需要を見極め、施設規模の見直しを考えていく必要がある。
⑧有収率が81.36％と類似団体平均、全国平均を下回っており、漏水が主な原因として考えられる。漏水調査委託を予算化して、毎年継続して調査を実施しているが、有収率の改善には至っていない。調査方法の見直しや、漏水のおそれがある老朽管を更新する等の対策を検討している。</t>
    <rPh sb="66" eb="68">
      <t>キンネン</t>
    </rPh>
    <rPh sb="69" eb="71">
      <t>カイゼン</t>
    </rPh>
    <rPh sb="71" eb="73">
      <t>ケイコウ</t>
    </rPh>
    <rPh sb="103" eb="105">
      <t>ゾウカ</t>
    </rPh>
    <rPh sb="105" eb="106">
      <t>リツ</t>
    </rPh>
    <rPh sb="107" eb="109">
      <t>ドンカ</t>
    </rPh>
    <rPh sb="162" eb="163">
      <t>カ</t>
    </rPh>
    <rPh sb="165" eb="167">
      <t>カンロ</t>
    </rPh>
    <rPh sb="168" eb="170">
      <t>シセツ</t>
    </rPh>
    <rPh sb="171" eb="173">
      <t>セツビ</t>
    </rPh>
    <rPh sb="310" eb="312">
      <t>キギョウ</t>
    </rPh>
    <rPh sb="312" eb="313">
      <t>サイ</t>
    </rPh>
    <rPh sb="313" eb="315">
      <t>カリイレ</t>
    </rPh>
    <rPh sb="316" eb="318">
      <t>ヨクセイ</t>
    </rPh>
    <rPh sb="319" eb="320">
      <t>ツト</t>
    </rPh>
    <rPh sb="322" eb="324">
      <t>ヒツヨウ</t>
    </rPh>
    <rPh sb="535" eb="537">
      <t>ロウスイ</t>
    </rPh>
    <rPh sb="537" eb="538">
      <t>トウ</t>
    </rPh>
    <rPh sb="539" eb="541">
      <t>ゲンイン</t>
    </rPh>
    <rPh sb="542" eb="545">
      <t>ヘイキンチ</t>
    </rPh>
    <rPh sb="546" eb="548">
      <t>ウワマワ</t>
    </rPh>
    <rPh sb="549" eb="551">
      <t>ジョウタイ</t>
    </rPh>
    <rPh sb="552" eb="553">
      <t>ツヅ</t>
    </rPh>
    <rPh sb="568" eb="569">
      <t>オオ</t>
    </rPh>
    <rPh sb="571" eb="573">
      <t>ヘンカ</t>
    </rPh>
    <rPh sb="578" eb="579">
      <t>カカ</t>
    </rPh>
    <rPh sb="587" eb="589">
      <t>シタマワ</t>
    </rPh>
    <rPh sb="594" eb="596">
      <t>ケイコウ</t>
    </rPh>
    <rPh sb="597" eb="598">
      <t>ツヅ</t>
    </rPh>
    <rPh sb="635" eb="636">
      <t>カンガ</t>
    </rPh>
    <phoneticPr fontId="4"/>
  </si>
  <si>
    <r>
      <rPr>
        <sz val="10"/>
        <rFont val="ＭＳ ゴシック"/>
        <family val="3"/>
        <charset val="128"/>
      </rPr>
      <t>①類似団体や全国平均と同程度であるが、本市の特性から類似団体に比べ、多くの資産を保有しており、更新を迎えた資産の更新に多額の費用が掛かることが予想される。将来的な資産の更新に向けて、経営に与える影響を考慮し、優先順位に基づいた更新を進めていく必要がある。</t>
    </r>
    <r>
      <rPr>
        <sz val="10"/>
        <color rgb="FFFF0000"/>
        <rFont val="ＭＳ ゴシック"/>
        <family val="3"/>
        <charset val="128"/>
      </rPr>
      <t xml:space="preserve">
</t>
    </r>
    <r>
      <rPr>
        <sz val="10"/>
        <rFont val="ＭＳ ゴシック"/>
        <family val="3"/>
        <charset val="128"/>
      </rPr>
      <t>②H29年度の旧簡易水道の統合により資産が増えたことや、資産の多くが法的耐用年数を迎えることから、類似団体と比較して急激に管路の老朽化が進んでいる。今後、財務状況を踏まえ計画的な更新事業を行っていく必要がある。</t>
    </r>
    <r>
      <rPr>
        <sz val="10"/>
        <color rgb="FFFF0000"/>
        <rFont val="ＭＳ ゴシック"/>
        <family val="3"/>
        <charset val="128"/>
      </rPr>
      <t xml:space="preserve">
</t>
    </r>
    <r>
      <rPr>
        <sz val="10"/>
        <rFont val="ＭＳ ゴシック"/>
        <family val="3"/>
        <charset val="128"/>
      </rPr>
      <t>③全国平均値とほぼ同水準であるが、管路経年化率が高いことから十分とは言えない。策定した管路更新計画に基づき、着実に更新事業を進めていくことと併せ、現実的な更新事業を検討し、財源確保に努めていく必要がある。</t>
    </r>
    <rPh sb="11" eb="14">
      <t>ドウテイド</t>
    </rPh>
    <rPh sb="19" eb="21">
      <t>ホンシ</t>
    </rPh>
    <rPh sb="22" eb="24">
      <t>トクセイ</t>
    </rPh>
    <rPh sb="26" eb="28">
      <t>ルイジ</t>
    </rPh>
    <rPh sb="28" eb="30">
      <t>ダンタイ</t>
    </rPh>
    <rPh sb="31" eb="32">
      <t>クラ</t>
    </rPh>
    <rPh sb="34" eb="35">
      <t>オオ</t>
    </rPh>
    <rPh sb="37" eb="39">
      <t>シサン</t>
    </rPh>
    <rPh sb="40" eb="42">
      <t>ホユウ</t>
    </rPh>
    <rPh sb="47" eb="49">
      <t>コウシン</t>
    </rPh>
    <rPh sb="50" eb="51">
      <t>ムカ</t>
    </rPh>
    <rPh sb="53" eb="55">
      <t>シサン</t>
    </rPh>
    <rPh sb="56" eb="58">
      <t>コウシン</t>
    </rPh>
    <rPh sb="59" eb="61">
      <t>タガク</t>
    </rPh>
    <rPh sb="62" eb="64">
      <t>ヒヨウ</t>
    </rPh>
    <rPh sb="65" eb="66">
      <t>カ</t>
    </rPh>
    <rPh sb="71" eb="73">
      <t>ヨソウ</t>
    </rPh>
    <rPh sb="81" eb="83">
      <t>シサン</t>
    </rPh>
    <rPh sb="84" eb="86">
      <t>コウシン</t>
    </rPh>
    <rPh sb="87" eb="88">
      <t>ム</t>
    </rPh>
    <rPh sb="104" eb="106">
      <t>ユウセン</t>
    </rPh>
    <rPh sb="106" eb="108">
      <t>ジュンイ</t>
    </rPh>
    <rPh sb="109" eb="110">
      <t>モト</t>
    </rPh>
    <rPh sb="113" eb="115">
      <t>コウシン</t>
    </rPh>
    <rPh sb="116" eb="117">
      <t>スス</t>
    </rPh>
    <rPh sb="121" eb="123">
      <t>ヒツヨウ</t>
    </rPh>
    <rPh sb="132" eb="134">
      <t>ネンド</t>
    </rPh>
    <rPh sb="135" eb="136">
      <t>キュウ</t>
    </rPh>
    <rPh sb="136" eb="138">
      <t>カンイ</t>
    </rPh>
    <rPh sb="138" eb="140">
      <t>スイドウ</t>
    </rPh>
    <rPh sb="141" eb="143">
      <t>トウゴウ</t>
    </rPh>
    <rPh sb="146" eb="148">
      <t>シサン</t>
    </rPh>
    <rPh sb="149" eb="150">
      <t>フ</t>
    </rPh>
    <rPh sb="156" eb="158">
      <t>シサン</t>
    </rPh>
    <rPh sb="159" eb="160">
      <t>オオ</t>
    </rPh>
    <rPh sb="162" eb="164">
      <t>ホウテキ</t>
    </rPh>
    <rPh sb="164" eb="168">
      <t>タイヨウネンスウ</t>
    </rPh>
    <rPh sb="169" eb="170">
      <t>ムカ</t>
    </rPh>
    <rPh sb="177" eb="179">
      <t>ルイジ</t>
    </rPh>
    <rPh sb="179" eb="181">
      <t>ダンタイ</t>
    </rPh>
    <rPh sb="182" eb="184">
      <t>ヒカク</t>
    </rPh>
    <rPh sb="186" eb="188">
      <t>キュウゲキ</t>
    </rPh>
    <rPh sb="202" eb="204">
      <t>コンゴ</t>
    </rPh>
    <rPh sb="213" eb="216">
      <t>ケイカクテキ</t>
    </rPh>
    <rPh sb="217" eb="219">
      <t>コウシン</t>
    </rPh>
    <rPh sb="235" eb="237">
      <t>ゼンコク</t>
    </rPh>
    <rPh sb="237" eb="240">
      <t>ヘイキンチ</t>
    </rPh>
    <rPh sb="243" eb="244">
      <t>オナ</t>
    </rPh>
    <rPh sb="244" eb="246">
      <t>スイジュン</t>
    </rPh>
    <rPh sb="251" eb="253">
      <t>カンロ</t>
    </rPh>
    <rPh sb="253" eb="256">
      <t>ケイネンカ</t>
    </rPh>
    <rPh sb="256" eb="257">
      <t>リツ</t>
    </rPh>
    <rPh sb="258" eb="259">
      <t>タカ</t>
    </rPh>
    <rPh sb="264" eb="266">
      <t>ジュウブン</t>
    </rPh>
    <rPh sb="268" eb="269">
      <t>イ</t>
    </rPh>
    <rPh sb="273" eb="275">
      <t>サクテイ</t>
    </rPh>
    <rPh sb="284" eb="285">
      <t>モト</t>
    </rPh>
    <rPh sb="288" eb="290">
      <t>チャクジツ</t>
    </rPh>
    <rPh sb="291" eb="293">
      <t>コウシン</t>
    </rPh>
    <rPh sb="293" eb="295">
      <t>ジギョウ</t>
    </rPh>
    <rPh sb="296" eb="297">
      <t>スス</t>
    </rPh>
    <rPh sb="304" eb="305">
      <t>アワ</t>
    </rPh>
    <rPh sb="307" eb="310">
      <t>ゲンジツテキ</t>
    </rPh>
    <rPh sb="311" eb="313">
      <t>コウシン</t>
    </rPh>
    <rPh sb="313" eb="315">
      <t>ジギョウ</t>
    </rPh>
    <rPh sb="316" eb="318">
      <t>ケントウ</t>
    </rPh>
    <rPh sb="320" eb="322">
      <t>ザイゲン</t>
    </rPh>
    <rPh sb="322" eb="324">
      <t>カクホ</t>
    </rPh>
    <rPh sb="325" eb="3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</si>
</sst>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9.5"/>
      <name val="ＭＳ ゴシック"/>
      <family val="3"/>
      <charset val="128"/>
    </font>
    <font>
      <sz val="1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0.33</c:v>
                </c:pt>
                <c:pt idx="2">
                  <c:v>0.77</c:v>
                </c:pt>
                <c:pt idx="3">
                  <c:v>0.41</c:v>
                </c:pt>
                <c:pt idx="4">
                  <c:v>0.65</c:v>
                </c:pt>
              </c:numCache>
            </c:numRef>
          </c:val>
          <c:extLst>
            <c:ext xmlns:c16="http://schemas.microsoft.com/office/drawing/2014/chart" uri="{C3380CC4-5D6E-409C-BE32-E72D297353CC}">
              <c16:uniqueId val="{00000000-72EA-4EC3-AD25-CC9398F4D7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0.75</c:v>
                </c:pt>
                <c:pt idx="3">
                  <c:v>0.63</c:v>
                </c:pt>
                <c:pt idx="4">
                  <c:v>0.54</c:v>
                </c:pt>
              </c:numCache>
            </c:numRef>
          </c:val>
          <c:smooth val="0"/>
          <c:extLst>
            <c:ext xmlns:c16="http://schemas.microsoft.com/office/drawing/2014/chart" uri="{C3380CC4-5D6E-409C-BE32-E72D297353CC}">
              <c16:uniqueId val="{00000001-72EA-4EC3-AD25-CC9398F4D7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59.03</c:v>
                </c:pt>
                <c:pt idx="1">
                  <c:v>61.55</c:v>
                </c:pt>
                <c:pt idx="2">
                  <c:v>65.52</c:v>
                </c:pt>
                <c:pt idx="3">
                  <c:v>60.36</c:v>
                </c:pt>
                <c:pt idx="4">
                  <c:v>59.26</c:v>
                </c:pt>
              </c:numCache>
            </c:numRef>
          </c:val>
          <c:extLst>
            <c:ext xmlns:c16="http://schemas.microsoft.com/office/drawing/2014/chart" uri="{C3380CC4-5D6E-409C-BE32-E72D297353CC}">
              <c16:uniqueId val="{00000000-43BF-4B8C-B852-6F2A9168D2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59.74</c:v>
                </c:pt>
                <c:pt idx="3">
                  <c:v>59.46</c:v>
                </c:pt>
                <c:pt idx="4">
                  <c:v>59.67</c:v>
                </c:pt>
              </c:numCache>
            </c:numRef>
          </c:val>
          <c:smooth val="0"/>
          <c:extLst>
            <c:ext xmlns:c16="http://schemas.microsoft.com/office/drawing/2014/chart" uri="{C3380CC4-5D6E-409C-BE32-E72D297353CC}">
              <c16:uniqueId val="{00000001-43BF-4B8C-B852-6F2A9168D2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79.78</c:v>
                </c:pt>
                <c:pt idx="1">
                  <c:v>76.900000000000006</c:v>
                </c:pt>
                <c:pt idx="2">
                  <c:v>76.39</c:v>
                </c:pt>
                <c:pt idx="3">
                  <c:v>81.84</c:v>
                </c:pt>
                <c:pt idx="4">
                  <c:v>81.36</c:v>
                </c:pt>
              </c:numCache>
            </c:numRef>
          </c:val>
          <c:extLst>
            <c:ext xmlns:c16="http://schemas.microsoft.com/office/drawing/2014/chart" uri="{C3380CC4-5D6E-409C-BE32-E72D297353CC}">
              <c16:uniqueId val="{00000000-3E76-4716-A52F-F58FC283BD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87.28</c:v>
                </c:pt>
                <c:pt idx="3">
                  <c:v>87.41</c:v>
                </c:pt>
                <c:pt idx="4">
                  <c:v>84.6</c:v>
                </c:pt>
              </c:numCache>
            </c:numRef>
          </c:val>
          <c:smooth val="0"/>
          <c:extLst>
            <c:ext xmlns:c16="http://schemas.microsoft.com/office/drawing/2014/chart" uri="{C3380CC4-5D6E-409C-BE32-E72D297353CC}">
              <c16:uniqueId val="{00000001-3E76-4716-A52F-F58FC283BD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89.14</c:v>
                </c:pt>
                <c:pt idx="1">
                  <c:v>88.8</c:v>
                </c:pt>
                <c:pt idx="2">
                  <c:v>83.44</c:v>
                </c:pt>
                <c:pt idx="3">
                  <c:v>95.18</c:v>
                </c:pt>
                <c:pt idx="4">
                  <c:v>98.4</c:v>
                </c:pt>
              </c:numCache>
            </c:numRef>
          </c:val>
          <c:extLst>
            <c:ext xmlns:c16="http://schemas.microsoft.com/office/drawing/2014/chart" uri="{C3380CC4-5D6E-409C-BE32-E72D297353CC}">
              <c16:uniqueId val="{00000000-898E-44D8-B228-89BD68A97A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112.15</c:v>
                </c:pt>
                <c:pt idx="3">
                  <c:v>111.44</c:v>
                </c:pt>
                <c:pt idx="4">
                  <c:v>109.01</c:v>
                </c:pt>
              </c:numCache>
            </c:numRef>
          </c:val>
          <c:smooth val="0"/>
          <c:extLst>
            <c:ext xmlns:c16="http://schemas.microsoft.com/office/drawing/2014/chart" uri="{C3380CC4-5D6E-409C-BE32-E72D297353CC}">
              <c16:uniqueId val="{00000001-898E-44D8-B228-89BD68A97A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53.37</c:v>
                </c:pt>
                <c:pt idx="1">
                  <c:v>54.91</c:v>
                </c:pt>
                <c:pt idx="2">
                  <c:v>45.46</c:v>
                </c:pt>
                <c:pt idx="3">
                  <c:v>47.24</c:v>
                </c:pt>
                <c:pt idx="4">
                  <c:v>49.08</c:v>
                </c:pt>
              </c:numCache>
            </c:numRef>
          </c:val>
          <c:extLst>
            <c:ext xmlns:c16="http://schemas.microsoft.com/office/drawing/2014/chart" uri="{C3380CC4-5D6E-409C-BE32-E72D297353CC}">
              <c16:uniqueId val="{00000000-C2B4-49EF-804F-014A937EAD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46.94</c:v>
                </c:pt>
                <c:pt idx="3">
                  <c:v>47.62</c:v>
                </c:pt>
                <c:pt idx="4">
                  <c:v>48.17</c:v>
                </c:pt>
              </c:numCache>
            </c:numRef>
          </c:val>
          <c:smooth val="0"/>
          <c:extLst>
            <c:ext xmlns:c16="http://schemas.microsoft.com/office/drawing/2014/chart" uri="{C3380CC4-5D6E-409C-BE32-E72D297353CC}">
              <c16:uniqueId val="{00000001-C2B4-49EF-804F-014A937EAD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8.0299999999999994</c:v>
                </c:pt>
                <c:pt idx="2">
                  <c:v>27.95</c:v>
                </c:pt>
                <c:pt idx="3">
                  <c:v>72.989999999999995</c:v>
                </c:pt>
                <c:pt idx="4">
                  <c:v>73.06</c:v>
                </c:pt>
              </c:numCache>
            </c:numRef>
          </c:val>
          <c:extLst>
            <c:ext xmlns:c16="http://schemas.microsoft.com/office/drawing/2014/chart" uri="{C3380CC4-5D6E-409C-BE32-E72D297353CC}">
              <c16:uniqueId val="{00000000-7F3C-4C2C-B984-36887A1A47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14.48</c:v>
                </c:pt>
                <c:pt idx="3">
                  <c:v>16.27</c:v>
                </c:pt>
                <c:pt idx="4">
                  <c:v>17.12</c:v>
                </c:pt>
              </c:numCache>
            </c:numRef>
          </c:val>
          <c:smooth val="0"/>
          <c:extLst>
            <c:ext xmlns:c16="http://schemas.microsoft.com/office/drawing/2014/chart" uri="{C3380CC4-5D6E-409C-BE32-E72D297353CC}">
              <c16:uniqueId val="{00000001-7F3C-4C2C-B984-36887A1A47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53.61</c:v>
                </c:pt>
                <c:pt idx="1">
                  <c:v>67.34</c:v>
                </c:pt>
                <c:pt idx="2">
                  <c:v>86.11</c:v>
                </c:pt>
                <c:pt idx="3">
                  <c:v>93.49</c:v>
                </c:pt>
                <c:pt idx="4">
                  <c:v>97.07</c:v>
                </c:pt>
              </c:numCache>
            </c:numRef>
          </c:val>
          <c:extLst>
            <c:ext xmlns:c16="http://schemas.microsoft.com/office/drawing/2014/chart" uri="{C3380CC4-5D6E-409C-BE32-E72D297353CC}">
              <c16:uniqueId val="{00000000-333A-4F3D-B3B8-9BC53F53A7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1</c:v>
                </c:pt>
                <c:pt idx="3">
                  <c:v>1.03</c:v>
                </c:pt>
                <c:pt idx="4">
                  <c:v>3.7</c:v>
                </c:pt>
              </c:numCache>
            </c:numRef>
          </c:val>
          <c:smooth val="0"/>
          <c:extLst>
            <c:ext xmlns:c16="http://schemas.microsoft.com/office/drawing/2014/chart" uri="{C3380CC4-5D6E-409C-BE32-E72D297353CC}">
              <c16:uniqueId val="{00000001-333A-4F3D-B3B8-9BC53F53A7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393.3</c:v>
                </c:pt>
                <c:pt idx="1">
                  <c:v>593.84</c:v>
                </c:pt>
                <c:pt idx="2">
                  <c:v>397.78</c:v>
                </c:pt>
                <c:pt idx="3">
                  <c:v>497.93</c:v>
                </c:pt>
                <c:pt idx="4">
                  <c:v>408.17</c:v>
                </c:pt>
              </c:numCache>
            </c:numRef>
          </c:val>
          <c:extLst>
            <c:ext xmlns:c16="http://schemas.microsoft.com/office/drawing/2014/chart" uri="{C3380CC4-5D6E-409C-BE32-E72D297353CC}">
              <c16:uniqueId val="{00000000-FCEA-4491-A4E5-BBAC516365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355.5</c:v>
                </c:pt>
                <c:pt idx="3">
                  <c:v>349.83</c:v>
                </c:pt>
                <c:pt idx="4">
                  <c:v>365.18</c:v>
                </c:pt>
              </c:numCache>
            </c:numRef>
          </c:val>
          <c:smooth val="0"/>
          <c:extLst>
            <c:ext xmlns:c16="http://schemas.microsoft.com/office/drawing/2014/chart" uri="{C3380CC4-5D6E-409C-BE32-E72D297353CC}">
              <c16:uniqueId val="{00000001-FCEA-4491-A4E5-BBAC516365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294.61</c:v>
                </c:pt>
                <c:pt idx="1">
                  <c:v>303.67</c:v>
                </c:pt>
                <c:pt idx="2">
                  <c:v>499.4</c:v>
                </c:pt>
                <c:pt idx="3">
                  <c:v>500.35</c:v>
                </c:pt>
                <c:pt idx="4">
                  <c:v>486.87</c:v>
                </c:pt>
              </c:numCache>
            </c:numRef>
          </c:val>
          <c:extLst>
            <c:ext xmlns:c16="http://schemas.microsoft.com/office/drawing/2014/chart" uri="{C3380CC4-5D6E-409C-BE32-E72D297353CC}">
              <c16:uniqueId val="{00000000-1BCC-4EFA-901E-26944BDA4F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312.58</c:v>
                </c:pt>
                <c:pt idx="3">
                  <c:v>314.87</c:v>
                </c:pt>
                <c:pt idx="4">
                  <c:v>371.65</c:v>
                </c:pt>
              </c:numCache>
            </c:numRef>
          </c:val>
          <c:smooth val="0"/>
          <c:extLst>
            <c:ext xmlns:c16="http://schemas.microsoft.com/office/drawing/2014/chart" uri="{C3380CC4-5D6E-409C-BE32-E72D297353CC}">
              <c16:uniqueId val="{00000001-1BCC-4EFA-901E-26944BDA4F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85.26</c:v>
                </c:pt>
                <c:pt idx="1">
                  <c:v>85.21</c:v>
                </c:pt>
                <c:pt idx="2">
                  <c:v>76.81</c:v>
                </c:pt>
                <c:pt idx="3">
                  <c:v>77.95</c:v>
                </c:pt>
                <c:pt idx="4">
                  <c:v>78.540000000000006</c:v>
                </c:pt>
              </c:numCache>
            </c:numRef>
          </c:val>
          <c:extLst>
            <c:ext xmlns:c16="http://schemas.microsoft.com/office/drawing/2014/chart" uri="{C3380CC4-5D6E-409C-BE32-E72D297353CC}">
              <c16:uniqueId val="{00000000-FFBB-4473-AFA6-5E9974E6DF3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104.57</c:v>
                </c:pt>
                <c:pt idx="3">
                  <c:v>103.54</c:v>
                </c:pt>
                <c:pt idx="4">
                  <c:v>98.77</c:v>
                </c:pt>
              </c:numCache>
            </c:numRef>
          </c:val>
          <c:smooth val="0"/>
          <c:extLst>
            <c:ext xmlns:c16="http://schemas.microsoft.com/office/drawing/2014/chart" uri="{C3380CC4-5D6E-409C-BE32-E72D297353CC}">
              <c16:uniqueId val="{00000001-FFBB-4473-AFA6-5E9974E6DF3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186.23</c:v>
                </c:pt>
                <c:pt idx="1">
                  <c:v>186.67</c:v>
                </c:pt>
                <c:pt idx="2">
                  <c:v>208.85</c:v>
                </c:pt>
                <c:pt idx="3">
                  <c:v>206.26</c:v>
                </c:pt>
                <c:pt idx="4">
                  <c:v>205.79</c:v>
                </c:pt>
              </c:numCache>
            </c:numRef>
          </c:val>
          <c:extLst>
            <c:ext xmlns:c16="http://schemas.microsoft.com/office/drawing/2014/chart" uri="{C3380CC4-5D6E-409C-BE32-E72D297353CC}">
              <c16:uniqueId val="{00000000-0448-42F0-AD8C-C4C5B16FE8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165.47</c:v>
                </c:pt>
                <c:pt idx="3">
                  <c:v>167.46</c:v>
                </c:pt>
                <c:pt idx="4">
                  <c:v>173.67</c:v>
                </c:pt>
              </c:numCache>
            </c:numRef>
          </c:val>
          <c:smooth val="0"/>
          <c:extLst>
            <c:ext xmlns:c16="http://schemas.microsoft.com/office/drawing/2014/chart" uri="{C3380CC4-5D6E-409C-BE32-E72D297353CC}">
              <c16:uniqueId val="{00000001-0448-42F0-AD8C-C4C5B16FE8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CH53" sqref="CH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富山県　南砺市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50337</v>
      </c>
      <c r="AM8" s="61"/>
      <c r="AN8" s="61"/>
      <c r="AO8" s="61"/>
      <c r="AP8" s="61"/>
      <c r="AQ8" s="61"/>
      <c r="AR8" s="61"/>
      <c r="AS8" s="61"/>
      <c r="AT8" s="52">
        <f>データ!$S$6</f>
        <v>668.64</v>
      </c>
      <c r="AU8" s="53"/>
      <c r="AV8" s="53"/>
      <c r="AW8" s="53"/>
      <c r="AX8" s="53"/>
      <c r="AY8" s="53"/>
      <c r="AZ8" s="53"/>
      <c r="BA8" s="53"/>
      <c r="BB8" s="54">
        <f>データ!$T$6</f>
        <v>75.28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66.989999999999995</v>
      </c>
      <c r="J10" s="53"/>
      <c r="K10" s="53"/>
      <c r="L10" s="53"/>
      <c r="M10" s="53"/>
      <c r="N10" s="53"/>
      <c r="O10" s="64"/>
      <c r="P10" s="54">
        <f>データ!$P$6</f>
        <v>98.9</v>
      </c>
      <c r="Q10" s="54"/>
      <c r="R10" s="54"/>
      <c r="S10" s="54"/>
      <c r="T10" s="54"/>
      <c r="U10" s="54"/>
      <c r="V10" s="54"/>
      <c r="W10" s="61">
        <f>データ!$Q$6</f>
        <v>3190</v>
      </c>
      <c r="X10" s="61"/>
      <c r="Y10" s="61"/>
      <c r="Z10" s="61"/>
      <c r="AA10" s="61"/>
      <c r="AB10" s="61"/>
      <c r="AC10" s="61"/>
      <c r="AD10" s="2"/>
      <c r="AE10" s="2"/>
      <c r="AF10" s="2"/>
      <c r="AG10" s="2"/>
      <c r="AH10" s="4"/>
      <c r="AI10" s="4"/>
      <c r="AJ10" s="4"/>
      <c r="AK10" s="4"/>
      <c r="AL10" s="61">
        <f>データ!$U$6</f>
        <v>49489</v>
      </c>
      <c r="AM10" s="61"/>
      <c r="AN10" s="61"/>
      <c r="AO10" s="61"/>
      <c r="AP10" s="61"/>
      <c r="AQ10" s="61"/>
      <c r="AR10" s="61"/>
      <c r="AS10" s="61"/>
      <c r="AT10" s="52">
        <f>データ!$V$6</f>
        <v>193.08</v>
      </c>
      <c r="AU10" s="53"/>
      <c r="AV10" s="53"/>
      <c r="AW10" s="53"/>
      <c r="AX10" s="53"/>
      <c r="AY10" s="53"/>
      <c r="AZ10" s="53"/>
      <c r="BA10" s="53"/>
      <c r="BB10" s="54">
        <f>データ!$W$6</f>
        <v>256.31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0"/>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0"/>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0"/>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0"/>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0"/>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0"/>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0"/>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0"/>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0"/>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0"/>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0"/>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0"/>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0"/>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0"/>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0"/>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0"/>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0"/>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0"/>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0"/>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0"/>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0"/>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0"/>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0"/>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0"/>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0"/>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0"/>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112</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1"/>
      <c r="BM60" s="92"/>
      <c r="BN60" s="92"/>
      <c r="BO60" s="92"/>
      <c r="BP60" s="92"/>
      <c r="BQ60" s="92"/>
      <c r="BR60" s="92"/>
      <c r="BS60" s="92"/>
      <c r="BT60" s="92"/>
      <c r="BU60" s="92"/>
      <c r="BV60" s="92"/>
      <c r="BW60" s="92"/>
      <c r="BX60" s="92"/>
      <c r="BY60" s="92"/>
      <c r="BZ60" s="93"/>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2G6nO4bv6bT3qNX1WekYx9Ybzb5OKbVjWNanZRp6Z0ElXixFMWvNnNUXvyNvoclOLc7XFJPg8Q6Md0Y030ag==" saltValue="d+AhznPwDW7EWl5hJVLEE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5" t="s">
        <v>50</v>
      </c>
      <c r="I3" s="96"/>
      <c r="J3" s="96"/>
      <c r="K3" s="96"/>
      <c r="L3" s="96"/>
      <c r="M3" s="96"/>
      <c r="N3" s="96"/>
      <c r="O3" s="96"/>
      <c r="P3" s="96"/>
      <c r="Q3" s="96"/>
      <c r="R3" s="96"/>
      <c r="S3" s="96"/>
      <c r="T3" s="96"/>
      <c r="U3" s="96"/>
      <c r="V3" s="96"/>
      <c r="W3" s="97"/>
      <c r="X3" s="101" t="s">
        <v>51</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52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53</v>
      </c>
      <c r="B4" s="31"/>
      <c r="C4" s="31"/>
      <c r="D4" s="31"/>
      <c r="E4" s="31"/>
      <c r="F4" s="31"/>
      <c r="G4" s="31"/>
      <c r="H4" s="98"/>
      <c r="I4" s="99"/>
      <c r="J4" s="99"/>
      <c r="K4" s="99"/>
      <c r="L4" s="99"/>
      <c r="M4" s="99"/>
      <c r="N4" s="99"/>
      <c r="O4" s="99"/>
      <c r="P4" s="99"/>
      <c r="Q4" s="99"/>
      <c r="R4" s="99"/>
      <c r="S4" s="99"/>
      <c r="T4" s="99"/>
      <c r="U4" s="99"/>
      <c r="V4" s="99"/>
      <c r="W4" s="100"/>
      <c r="X4" s="94" t="s">
        <v>54</v>
      </c>
      <c r="Y4" s="94"/>
      <c r="Z4" s="94"/>
      <c r="AA4" s="94"/>
      <c r="AB4" s="94"/>
      <c r="AC4" s="94"/>
      <c r="AD4" s="94"/>
      <c r="AE4" s="94"/>
      <c r="AF4" s="94"/>
      <c r="AG4" s="94"/>
      <c r="AH4" s="94"/>
      <c r="AI4" s="94" t="s">
        <v>55</v>
      </c>
      <c r="AJ4" s="94"/>
      <c r="AK4" s="94"/>
      <c r="AL4" s="94"/>
      <c r="AM4" s="94"/>
      <c r="AN4" s="94"/>
      <c r="AO4" s="94"/>
      <c r="AP4" s="94"/>
      <c r="AQ4" s="94"/>
      <c r="AR4" s="94"/>
      <c r="AS4" s="94"/>
      <c r="AT4" s="94" t="s">
        <v>56</v>
      </c>
      <c r="AU4" s="94"/>
      <c r="AV4" s="94"/>
      <c r="AW4" s="94"/>
      <c r="AX4" s="94"/>
      <c r="AY4" s="94"/>
      <c r="AZ4" s="94"/>
      <c r="BA4" s="94"/>
      <c r="BB4" s="94"/>
      <c r="BC4" s="94"/>
      <c r="BD4" s="94"/>
      <c r="BE4" s="94" t="s">
        <v>57</v>
      </c>
      <c r="BF4" s="94"/>
      <c r="BG4" s="94"/>
      <c r="BH4" s="94"/>
      <c r="BI4" s="94"/>
      <c r="BJ4" s="94"/>
      <c r="BK4" s="94"/>
      <c r="BL4" s="94"/>
      <c r="BM4" s="94"/>
      <c r="BN4" s="94"/>
      <c r="BO4" s="94"/>
      <c r="BP4" s="94" t="s">
        <v>58</v>
      </c>
      <c r="BQ4" s="94"/>
      <c r="BR4" s="94"/>
      <c r="BS4" s="94"/>
      <c r="BT4" s="94"/>
      <c r="BU4" s="94"/>
      <c r="BV4" s="94"/>
      <c r="BW4" s="94"/>
      <c r="BX4" s="94"/>
      <c r="BY4" s="94"/>
      <c r="BZ4" s="94"/>
      <c r="CA4" s="94" t="s">
        <v>59</v>
      </c>
      <c r="CB4" s="94"/>
      <c r="CC4" s="94"/>
      <c r="CD4" s="94"/>
      <c r="CE4" s="94"/>
      <c r="CF4" s="94"/>
      <c r="CG4" s="94"/>
      <c r="CH4" s="94"/>
      <c r="CI4" s="94"/>
      <c r="CJ4" s="94"/>
      <c r="CK4" s="94"/>
      <c r="CL4" s="94" t="s">
        <v>60</v>
      </c>
      <c r="CM4" s="94"/>
      <c r="CN4" s="94"/>
      <c r="CO4" s="94"/>
      <c r="CP4" s="94"/>
      <c r="CQ4" s="94"/>
      <c r="CR4" s="94"/>
      <c r="CS4" s="94"/>
      <c r="CT4" s="94"/>
      <c r="CU4" s="94"/>
      <c r="CV4" s="94"/>
      <c r="CW4" s="94" t="s">
        <v>61</v>
      </c>
      <c r="CX4" s="94"/>
      <c r="CY4" s="94"/>
      <c r="CZ4" s="94"/>
      <c r="DA4" s="94"/>
      <c r="DB4" s="94"/>
      <c r="DC4" s="94"/>
      <c r="DD4" s="94"/>
      <c r="DE4" s="94"/>
      <c r="DF4" s="94"/>
      <c r="DG4" s="94"/>
      <c r="DH4" s="94" t="s">
        <v>62</v>
      </c>
      <c r="DI4" s="94"/>
      <c r="DJ4" s="94"/>
      <c r="DK4" s="94"/>
      <c r="DL4" s="94"/>
      <c r="DM4" s="94"/>
      <c r="DN4" s="94"/>
      <c r="DO4" s="94"/>
      <c r="DP4" s="94"/>
      <c r="DQ4" s="94"/>
      <c r="DR4" s="94"/>
      <c r="DS4" s="94" t="s">
        <v>63</v>
      </c>
      <c r="DT4" s="94"/>
      <c r="DU4" s="94"/>
      <c r="DV4" s="94"/>
      <c r="DW4" s="94"/>
      <c r="DX4" s="94"/>
      <c r="DY4" s="94"/>
      <c r="DZ4" s="94"/>
      <c r="EA4" s="94"/>
      <c r="EB4" s="94"/>
      <c r="EC4" s="94"/>
      <c r="ED4" s="94" t="s">
        <v>64</v>
      </c>
      <c r="EE4" s="94"/>
      <c r="EF4" s="94"/>
      <c r="EG4" s="94"/>
      <c r="EH4" s="94"/>
      <c r="EI4" s="94"/>
      <c r="EJ4" s="94"/>
      <c r="EK4" s="94"/>
      <c r="EL4" s="94"/>
      <c r="EM4" s="94"/>
      <c r="EN4" s="9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162108</v>
      </c>
      <c r="D6" s="34">
        <f t="shared" si="3"/>
        <v>46</v>
      </c>
      <c r="E6" s="34">
        <f t="shared" si="3"/>
        <v>1</v>
      </c>
      <c r="F6" s="34">
        <f t="shared" si="3"/>
        <v>0</v>
      </c>
      <c r="G6" s="34">
        <f t="shared" si="3"/>
        <v>1</v>
      </c>
      <c r="H6" s="34" t="str">
        <f t="shared" si="3"/>
        <v>富山県　南砺市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66.989999999999995</v>
      </c>
      <c r="P6" s="35">
        <f t="shared" si="3"/>
        <v>98.9</v>
      </c>
      <c r="Q6" s="35">
        <f t="shared" si="3"/>
        <v>3190</v>
      </c>
      <c r="R6" s="35">
        <f t="shared" si="3"/>
        <v>50337</v>
      </c>
      <c r="S6" s="35">
        <f t="shared" si="3"/>
        <v>668.64</v>
      </c>
      <c r="T6" s="35">
        <f t="shared" si="3"/>
        <v>75.28</v>
      </c>
      <c r="U6" s="35">
        <f t="shared" si="3"/>
        <v>49489</v>
      </c>
      <c r="V6" s="35">
        <f t="shared" si="3"/>
        <v>193.08</v>
      </c>
      <c r="W6" s="35">
        <f t="shared" si="3"/>
        <v>256.31</v>
      </c>
      <c r="X6" s="36">
        <f>IF(X7="",NA(),X7)</f>
        <v>89.14</v>
      </c>
      <c r="Y6" s="36">
        <f t="shared" ref="Y6:AG6" si="4">IF(Y7="",NA(),Y7)</f>
        <v>88.8</v>
      </c>
      <c r="Z6" s="36">
        <f t="shared" si="4"/>
        <v>83.44</v>
      </c>
      <c r="AA6" s="36">
        <f t="shared" si="4"/>
        <v>95.18</v>
      </c>
      <c r="AB6" s="36">
        <f t="shared" si="4"/>
        <v>98.4</v>
      </c>
      <c r="AC6" s="36">
        <f t="shared" si="4"/>
        <v>109.64</v>
      </c>
      <c r="AD6" s="36">
        <f t="shared" si="4"/>
        <v>110.95</v>
      </c>
      <c r="AE6" s="36">
        <f t="shared" si="4"/>
        <v>112.15</v>
      </c>
      <c r="AF6" s="36">
        <f t="shared" si="4"/>
        <v>111.44</v>
      </c>
      <c r="AG6" s="36">
        <f t="shared" si="4"/>
        <v>109.01</v>
      </c>
      <c r="AH6" s="35" t="str">
        <f>IF(AH7="","",IF(AH7="-","【-】","【"&amp;SUBSTITUTE(TEXT(AH7,"#,##0.00"),"-","△")&amp;"】"))</f>
        <v>【112.01】</v>
      </c>
      <c r="AI6" s="36">
        <f>IF(AI7="",NA(),AI7)</f>
        <v>53.61</v>
      </c>
      <c r="AJ6" s="36">
        <f t="shared" ref="AJ6:AR6" si="5">IF(AJ7="",NA(),AJ7)</f>
        <v>67.34</v>
      </c>
      <c r="AK6" s="36">
        <f t="shared" si="5"/>
        <v>86.11</v>
      </c>
      <c r="AL6" s="36">
        <f t="shared" si="5"/>
        <v>93.49</v>
      </c>
      <c r="AM6" s="36">
        <f t="shared" si="5"/>
        <v>97.07</v>
      </c>
      <c r="AN6" s="36">
        <f t="shared" si="5"/>
        <v>3.62</v>
      </c>
      <c r="AO6" s="36">
        <f t="shared" si="5"/>
        <v>3.91</v>
      </c>
      <c r="AP6" s="36">
        <f t="shared" si="5"/>
        <v>1</v>
      </c>
      <c r="AQ6" s="36">
        <f t="shared" si="5"/>
        <v>1.03</v>
      </c>
      <c r="AR6" s="36">
        <f t="shared" si="5"/>
        <v>3.7</v>
      </c>
      <c r="AS6" s="35" t="str">
        <f>IF(AS7="","",IF(AS7="-","【-】","【"&amp;SUBSTITUTE(TEXT(AS7,"#,##0.00"),"-","△")&amp;"】"))</f>
        <v>【1.08】</v>
      </c>
      <c r="AT6" s="36">
        <f>IF(AT7="",NA(),AT7)</f>
        <v>393.3</v>
      </c>
      <c r="AU6" s="36">
        <f t="shared" ref="AU6:BC6" si="6">IF(AU7="",NA(),AU7)</f>
        <v>593.84</v>
      </c>
      <c r="AV6" s="36">
        <f t="shared" si="6"/>
        <v>397.78</v>
      </c>
      <c r="AW6" s="36">
        <f t="shared" si="6"/>
        <v>497.93</v>
      </c>
      <c r="AX6" s="36">
        <f t="shared" si="6"/>
        <v>408.17</v>
      </c>
      <c r="AY6" s="36">
        <f t="shared" si="6"/>
        <v>371.31</v>
      </c>
      <c r="AZ6" s="36">
        <f t="shared" si="6"/>
        <v>377.63</v>
      </c>
      <c r="BA6" s="36">
        <f t="shared" si="6"/>
        <v>355.5</v>
      </c>
      <c r="BB6" s="36">
        <f t="shared" si="6"/>
        <v>349.83</v>
      </c>
      <c r="BC6" s="36">
        <f t="shared" si="6"/>
        <v>365.18</v>
      </c>
      <c r="BD6" s="35" t="str">
        <f>IF(BD7="","",IF(BD7="-","【-】","【"&amp;SUBSTITUTE(TEXT(BD7,"#,##0.00"),"-","△")&amp;"】"))</f>
        <v>【264.97】</v>
      </c>
      <c r="BE6" s="36">
        <f>IF(BE7="",NA(),BE7)</f>
        <v>294.61</v>
      </c>
      <c r="BF6" s="36">
        <f t="shared" ref="BF6:BN6" si="7">IF(BF7="",NA(),BF7)</f>
        <v>303.67</v>
      </c>
      <c r="BG6" s="36">
        <f t="shared" si="7"/>
        <v>499.4</v>
      </c>
      <c r="BH6" s="36">
        <f t="shared" si="7"/>
        <v>500.35</v>
      </c>
      <c r="BI6" s="36">
        <f t="shared" si="7"/>
        <v>486.87</v>
      </c>
      <c r="BJ6" s="36">
        <f t="shared" si="7"/>
        <v>373.09</v>
      </c>
      <c r="BK6" s="36">
        <f t="shared" si="7"/>
        <v>364.71</v>
      </c>
      <c r="BL6" s="36">
        <f t="shared" si="7"/>
        <v>312.58</v>
      </c>
      <c r="BM6" s="36">
        <f t="shared" si="7"/>
        <v>314.87</v>
      </c>
      <c r="BN6" s="36">
        <f t="shared" si="7"/>
        <v>371.65</v>
      </c>
      <c r="BO6" s="35" t="str">
        <f>IF(BO7="","",IF(BO7="-","【-】","【"&amp;SUBSTITUTE(TEXT(BO7,"#,##0.00"),"-","△")&amp;"】"))</f>
        <v>【266.61】</v>
      </c>
      <c r="BP6" s="36">
        <f>IF(BP7="",NA(),BP7)</f>
        <v>85.26</v>
      </c>
      <c r="BQ6" s="36">
        <f t="shared" ref="BQ6:BY6" si="8">IF(BQ7="",NA(),BQ7)</f>
        <v>85.21</v>
      </c>
      <c r="BR6" s="36">
        <f t="shared" si="8"/>
        <v>76.81</v>
      </c>
      <c r="BS6" s="36">
        <f t="shared" si="8"/>
        <v>77.95</v>
      </c>
      <c r="BT6" s="36">
        <f t="shared" si="8"/>
        <v>78.540000000000006</v>
      </c>
      <c r="BU6" s="36">
        <f t="shared" si="8"/>
        <v>99.99</v>
      </c>
      <c r="BV6" s="36">
        <f t="shared" si="8"/>
        <v>100.65</v>
      </c>
      <c r="BW6" s="36">
        <f t="shared" si="8"/>
        <v>104.57</v>
      </c>
      <c r="BX6" s="36">
        <f t="shared" si="8"/>
        <v>103.54</v>
      </c>
      <c r="BY6" s="36">
        <f t="shared" si="8"/>
        <v>98.77</v>
      </c>
      <c r="BZ6" s="35" t="str">
        <f>IF(BZ7="","",IF(BZ7="-","【-】","【"&amp;SUBSTITUTE(TEXT(BZ7,"#,##0.00"),"-","△")&amp;"】"))</f>
        <v>【103.24】</v>
      </c>
      <c r="CA6" s="36">
        <f>IF(CA7="",NA(),CA7)</f>
        <v>186.23</v>
      </c>
      <c r="CB6" s="36">
        <f t="shared" ref="CB6:CJ6" si="9">IF(CB7="",NA(),CB7)</f>
        <v>186.67</v>
      </c>
      <c r="CC6" s="36">
        <f t="shared" si="9"/>
        <v>208.85</v>
      </c>
      <c r="CD6" s="36">
        <f t="shared" si="9"/>
        <v>206.26</v>
      </c>
      <c r="CE6" s="36">
        <f t="shared" si="9"/>
        <v>205.79</v>
      </c>
      <c r="CF6" s="36">
        <f t="shared" si="9"/>
        <v>171.15</v>
      </c>
      <c r="CG6" s="36">
        <f t="shared" si="9"/>
        <v>170.19</v>
      </c>
      <c r="CH6" s="36">
        <f t="shared" si="9"/>
        <v>165.47</v>
      </c>
      <c r="CI6" s="36">
        <f t="shared" si="9"/>
        <v>167.46</v>
      </c>
      <c r="CJ6" s="36">
        <f t="shared" si="9"/>
        <v>173.67</v>
      </c>
      <c r="CK6" s="35" t="str">
        <f>IF(CK7="","",IF(CK7="-","【-】","【"&amp;SUBSTITUTE(TEXT(CK7,"#,##0.00"),"-","△")&amp;"】"))</f>
        <v>【168.38】</v>
      </c>
      <c r="CL6" s="36">
        <f>IF(CL7="",NA(),CL7)</f>
        <v>59.03</v>
      </c>
      <c r="CM6" s="36">
        <f t="shared" ref="CM6:CU6" si="10">IF(CM7="",NA(),CM7)</f>
        <v>61.55</v>
      </c>
      <c r="CN6" s="36">
        <f t="shared" si="10"/>
        <v>65.52</v>
      </c>
      <c r="CO6" s="36">
        <f t="shared" si="10"/>
        <v>60.36</v>
      </c>
      <c r="CP6" s="36">
        <f t="shared" si="10"/>
        <v>59.26</v>
      </c>
      <c r="CQ6" s="36">
        <f t="shared" si="10"/>
        <v>58.53</v>
      </c>
      <c r="CR6" s="36">
        <f t="shared" si="10"/>
        <v>59.01</v>
      </c>
      <c r="CS6" s="36">
        <f t="shared" si="10"/>
        <v>59.74</v>
      </c>
      <c r="CT6" s="36">
        <f t="shared" si="10"/>
        <v>59.46</v>
      </c>
      <c r="CU6" s="36">
        <f t="shared" si="10"/>
        <v>59.67</v>
      </c>
      <c r="CV6" s="35" t="str">
        <f>IF(CV7="","",IF(CV7="-","【-】","【"&amp;SUBSTITUTE(TEXT(CV7,"#,##0.00"),"-","△")&amp;"】"))</f>
        <v>【60.00】</v>
      </c>
      <c r="CW6" s="36">
        <f>IF(CW7="",NA(),CW7)</f>
        <v>79.78</v>
      </c>
      <c r="CX6" s="36">
        <f t="shared" ref="CX6:DF6" si="11">IF(CX7="",NA(),CX7)</f>
        <v>76.900000000000006</v>
      </c>
      <c r="CY6" s="36">
        <f t="shared" si="11"/>
        <v>76.39</v>
      </c>
      <c r="CZ6" s="36">
        <f t="shared" si="11"/>
        <v>81.84</v>
      </c>
      <c r="DA6" s="36">
        <f t="shared" si="11"/>
        <v>81.36</v>
      </c>
      <c r="DB6" s="36">
        <f t="shared" si="11"/>
        <v>85.26</v>
      </c>
      <c r="DC6" s="36">
        <f t="shared" si="11"/>
        <v>85.37</v>
      </c>
      <c r="DD6" s="36">
        <f t="shared" si="11"/>
        <v>87.28</v>
      </c>
      <c r="DE6" s="36">
        <f t="shared" si="11"/>
        <v>87.41</v>
      </c>
      <c r="DF6" s="36">
        <f t="shared" si="11"/>
        <v>84.6</v>
      </c>
      <c r="DG6" s="35" t="str">
        <f>IF(DG7="","",IF(DG7="-","【-】","【"&amp;SUBSTITUTE(TEXT(DG7,"#,##0.00"),"-","△")&amp;"】"))</f>
        <v>【89.80】</v>
      </c>
      <c r="DH6" s="36">
        <f>IF(DH7="",NA(),DH7)</f>
        <v>53.37</v>
      </c>
      <c r="DI6" s="36">
        <f t="shared" ref="DI6:DQ6" si="12">IF(DI7="",NA(),DI7)</f>
        <v>54.91</v>
      </c>
      <c r="DJ6" s="36">
        <f t="shared" si="12"/>
        <v>45.46</v>
      </c>
      <c r="DK6" s="36">
        <f t="shared" si="12"/>
        <v>47.24</v>
      </c>
      <c r="DL6" s="36">
        <f t="shared" si="12"/>
        <v>49.08</v>
      </c>
      <c r="DM6" s="36">
        <f t="shared" si="12"/>
        <v>45.75</v>
      </c>
      <c r="DN6" s="36">
        <f t="shared" si="12"/>
        <v>46.9</v>
      </c>
      <c r="DO6" s="36">
        <f t="shared" si="12"/>
        <v>46.94</v>
      </c>
      <c r="DP6" s="36">
        <f t="shared" si="12"/>
        <v>47.62</v>
      </c>
      <c r="DQ6" s="36">
        <f t="shared" si="12"/>
        <v>48.17</v>
      </c>
      <c r="DR6" s="35" t="str">
        <f>IF(DR7="","",IF(DR7="-","【-】","【"&amp;SUBSTITUTE(TEXT(DR7,"#,##0.00"),"-","△")&amp;"】"))</f>
        <v>【49.59】</v>
      </c>
      <c r="DS6" s="35">
        <f>IF(DS7="",NA(),DS7)</f>
        <v>0</v>
      </c>
      <c r="DT6" s="36">
        <f t="shared" ref="DT6:EB6" si="13">IF(DT7="",NA(),DT7)</f>
        <v>8.0299999999999994</v>
      </c>
      <c r="DU6" s="36">
        <f t="shared" si="13"/>
        <v>27.95</v>
      </c>
      <c r="DV6" s="36">
        <f t="shared" si="13"/>
        <v>72.989999999999995</v>
      </c>
      <c r="DW6" s="36">
        <f t="shared" si="13"/>
        <v>73.06</v>
      </c>
      <c r="DX6" s="36">
        <f t="shared" si="13"/>
        <v>10.54</v>
      </c>
      <c r="DY6" s="36">
        <f t="shared" si="13"/>
        <v>12.03</v>
      </c>
      <c r="DZ6" s="36">
        <f t="shared" si="13"/>
        <v>14.48</v>
      </c>
      <c r="EA6" s="36">
        <f t="shared" si="13"/>
        <v>16.27</v>
      </c>
      <c r="EB6" s="36">
        <f t="shared" si="13"/>
        <v>17.12</v>
      </c>
      <c r="EC6" s="35" t="str">
        <f>IF(EC7="","",IF(EC7="-","【-】","【"&amp;SUBSTITUTE(TEXT(EC7,"#,##0.00"),"-","△")&amp;"】"))</f>
        <v>【19.44】</v>
      </c>
      <c r="ED6" s="35">
        <f>IF(ED7="",NA(),ED7)</f>
        <v>0</v>
      </c>
      <c r="EE6" s="36">
        <f t="shared" ref="EE6:EM6" si="14">IF(EE7="",NA(),EE7)</f>
        <v>0.33</v>
      </c>
      <c r="EF6" s="36">
        <f t="shared" si="14"/>
        <v>0.77</v>
      </c>
      <c r="EG6" s="36">
        <f t="shared" si="14"/>
        <v>0.41</v>
      </c>
      <c r="EH6" s="36">
        <f t="shared" si="14"/>
        <v>0.65</v>
      </c>
      <c r="EI6" s="36">
        <f t="shared" si="14"/>
        <v>0.56000000000000005</v>
      </c>
      <c r="EJ6" s="36">
        <f t="shared" si="14"/>
        <v>0.61</v>
      </c>
      <c r="EK6" s="36">
        <f t="shared" si="14"/>
        <v>0.75</v>
      </c>
      <c r="EL6" s="36">
        <f t="shared" si="14"/>
        <v>0.63</v>
      </c>
      <c r="EM6" s="36">
        <f t="shared" si="14"/>
        <v>0.54</v>
      </c>
      <c r="EN6" s="35" t="str">
        <f>IF(EN7="","",IF(EN7="-","【-】","【"&amp;SUBSTITUTE(TEXT(EN7,"#,##0.00"),"-","△")&amp;"】"))</f>
        <v>【0.68】</v>
      </c>
    </row>
    <row r="7" spans="1:144" s="37" customFormat="1" x14ac:dyDescent="0.15">
      <c r="A7" s="29"/>
      <c r="B7" s="38">
        <v>2019</v>
      </c>
      <c r="C7" s="38">
        <v>162108</v>
      </c>
      <c r="D7" s="38">
        <v>46</v>
      </c>
      <c r="E7" s="38">
        <v>1</v>
      </c>
      <c r="F7" s="38">
        <v>0</v>
      </c>
      <c r="G7" s="38">
        <v>1</v>
      </c>
      <c r="H7" s="38" t="s">
        <v>93</v>
      </c>
      <c r="I7" s="38" t="s">
        <v>94</v>
      </c>
      <c r="J7" s="38" t="s">
        <v>95</v>
      </c>
      <c r="K7" s="38" t="s">
        <v>96</v>
      </c>
      <c r="L7" s="38" t="s">
        <v>97</v>
      </c>
      <c r="M7" s="38" t="s">
        <v>98</v>
      </c>
      <c r="N7" s="39" t="s">
        <v>99</v>
      </c>
      <c r="O7" s="39">
        <v>66.989999999999995</v>
      </c>
      <c r="P7" s="39">
        <v>98.9</v>
      </c>
      <c r="Q7" s="39">
        <v>3190</v>
      </c>
      <c r="R7" s="39">
        <v>50337</v>
      </c>
      <c r="S7" s="39">
        <v>668.64</v>
      </c>
      <c r="T7" s="39">
        <v>75.28</v>
      </c>
      <c r="U7" s="39">
        <v>49489</v>
      </c>
      <c r="V7" s="39">
        <v>193.08</v>
      </c>
      <c r="W7" s="39">
        <v>256.31</v>
      </c>
      <c r="X7" s="39">
        <v>89.14</v>
      </c>
      <c r="Y7" s="39">
        <v>88.8</v>
      </c>
      <c r="Z7" s="39">
        <v>83.44</v>
      </c>
      <c r="AA7" s="39">
        <v>95.18</v>
      </c>
      <c r="AB7" s="39">
        <v>98.4</v>
      </c>
      <c r="AC7" s="39">
        <v>109.64</v>
      </c>
      <c r="AD7" s="39">
        <v>110.95</v>
      </c>
      <c r="AE7" s="39">
        <v>112.15</v>
      </c>
      <c r="AF7" s="39">
        <v>111.44</v>
      </c>
      <c r="AG7" s="39">
        <v>109.01</v>
      </c>
      <c r="AH7" s="39">
        <v>112.01</v>
      </c>
      <c r="AI7" s="39">
        <v>53.61</v>
      </c>
      <c r="AJ7" s="39">
        <v>67.34</v>
      </c>
      <c r="AK7" s="39">
        <v>86.11</v>
      </c>
      <c r="AL7" s="39">
        <v>93.49</v>
      </c>
      <c r="AM7" s="39">
        <v>97.07</v>
      </c>
      <c r="AN7" s="39">
        <v>3.62</v>
      </c>
      <c r="AO7" s="39">
        <v>3.91</v>
      </c>
      <c r="AP7" s="39">
        <v>1</v>
      </c>
      <c r="AQ7" s="39">
        <v>1.03</v>
      </c>
      <c r="AR7" s="39">
        <v>3.7</v>
      </c>
      <c r="AS7" s="39">
        <v>1.08</v>
      </c>
      <c r="AT7" s="39">
        <v>393.3</v>
      </c>
      <c r="AU7" s="39">
        <v>593.84</v>
      </c>
      <c r="AV7" s="39">
        <v>397.78</v>
      </c>
      <c r="AW7" s="39">
        <v>497.93</v>
      </c>
      <c r="AX7" s="39">
        <v>408.17</v>
      </c>
      <c r="AY7" s="39">
        <v>371.31</v>
      </c>
      <c r="AZ7" s="39">
        <v>377.63</v>
      </c>
      <c r="BA7" s="39">
        <v>355.5</v>
      </c>
      <c r="BB7" s="39">
        <v>349.83</v>
      </c>
      <c r="BC7" s="39">
        <v>365.18</v>
      </c>
      <c r="BD7" s="39">
        <v>264.97000000000003</v>
      </c>
      <c r="BE7" s="39">
        <v>294.61</v>
      </c>
      <c r="BF7" s="39">
        <v>303.67</v>
      </c>
      <c r="BG7" s="39">
        <v>499.4</v>
      </c>
      <c r="BH7" s="39">
        <v>500.35</v>
      </c>
      <c r="BI7" s="39">
        <v>486.87</v>
      </c>
      <c r="BJ7" s="39">
        <v>373.09</v>
      </c>
      <c r="BK7" s="39">
        <v>364.71</v>
      </c>
      <c r="BL7" s="39">
        <v>312.58</v>
      </c>
      <c r="BM7" s="39">
        <v>314.87</v>
      </c>
      <c r="BN7" s="39">
        <v>371.65</v>
      </c>
      <c r="BO7" s="39">
        <v>266.61</v>
      </c>
      <c r="BP7" s="39">
        <v>85.26</v>
      </c>
      <c r="BQ7" s="39">
        <v>85.21</v>
      </c>
      <c r="BR7" s="39">
        <v>76.81</v>
      </c>
      <c r="BS7" s="39">
        <v>77.95</v>
      </c>
      <c r="BT7" s="39">
        <v>78.540000000000006</v>
      </c>
      <c r="BU7" s="39">
        <v>99.99</v>
      </c>
      <c r="BV7" s="39">
        <v>100.65</v>
      </c>
      <c r="BW7" s="39">
        <v>104.57</v>
      </c>
      <c r="BX7" s="39">
        <v>103.54</v>
      </c>
      <c r="BY7" s="39">
        <v>98.77</v>
      </c>
      <c r="BZ7" s="39">
        <v>103.24</v>
      </c>
      <c r="CA7" s="39">
        <v>186.23</v>
      </c>
      <c r="CB7" s="39">
        <v>186.67</v>
      </c>
      <c r="CC7" s="39">
        <v>208.85</v>
      </c>
      <c r="CD7" s="39">
        <v>206.26</v>
      </c>
      <c r="CE7" s="39">
        <v>205.79</v>
      </c>
      <c r="CF7" s="39">
        <v>171.15</v>
      </c>
      <c r="CG7" s="39">
        <v>170.19</v>
      </c>
      <c r="CH7" s="39">
        <v>165.47</v>
      </c>
      <c r="CI7" s="39">
        <v>167.46</v>
      </c>
      <c r="CJ7" s="39">
        <v>173.67</v>
      </c>
      <c r="CK7" s="39">
        <v>168.38</v>
      </c>
      <c r="CL7" s="39">
        <v>59.03</v>
      </c>
      <c r="CM7" s="39">
        <v>61.55</v>
      </c>
      <c r="CN7" s="39">
        <v>65.52</v>
      </c>
      <c r="CO7" s="39">
        <v>60.36</v>
      </c>
      <c r="CP7" s="39">
        <v>59.26</v>
      </c>
      <c r="CQ7" s="39">
        <v>58.53</v>
      </c>
      <c r="CR7" s="39">
        <v>59.01</v>
      </c>
      <c r="CS7" s="39">
        <v>59.74</v>
      </c>
      <c r="CT7" s="39">
        <v>59.46</v>
      </c>
      <c r="CU7" s="39">
        <v>59.67</v>
      </c>
      <c r="CV7" s="39">
        <v>60</v>
      </c>
      <c r="CW7" s="39">
        <v>79.78</v>
      </c>
      <c r="CX7" s="39">
        <v>76.900000000000006</v>
      </c>
      <c r="CY7" s="39">
        <v>76.39</v>
      </c>
      <c r="CZ7" s="39">
        <v>81.84</v>
      </c>
      <c r="DA7" s="39">
        <v>81.36</v>
      </c>
      <c r="DB7" s="39">
        <v>85.26</v>
      </c>
      <c r="DC7" s="39">
        <v>85.37</v>
      </c>
      <c r="DD7" s="39">
        <v>87.28</v>
      </c>
      <c r="DE7" s="39">
        <v>87.41</v>
      </c>
      <c r="DF7" s="39">
        <v>84.6</v>
      </c>
      <c r="DG7" s="39">
        <v>89.8</v>
      </c>
      <c r="DH7" s="39">
        <v>53.37</v>
      </c>
      <c r="DI7" s="39">
        <v>54.91</v>
      </c>
      <c r="DJ7" s="39">
        <v>45.46</v>
      </c>
      <c r="DK7" s="39">
        <v>47.24</v>
      </c>
      <c r="DL7" s="39">
        <v>49.08</v>
      </c>
      <c r="DM7" s="39">
        <v>45.75</v>
      </c>
      <c r="DN7" s="39">
        <v>46.9</v>
      </c>
      <c r="DO7" s="39">
        <v>46.94</v>
      </c>
      <c r="DP7" s="39">
        <v>47.62</v>
      </c>
      <c r="DQ7" s="39">
        <v>48.17</v>
      </c>
      <c r="DR7" s="39">
        <v>49.59</v>
      </c>
      <c r="DS7" s="39">
        <v>0</v>
      </c>
      <c r="DT7" s="39">
        <v>8.0299999999999994</v>
      </c>
      <c r="DU7" s="39">
        <v>27.95</v>
      </c>
      <c r="DV7" s="39">
        <v>72.989999999999995</v>
      </c>
      <c r="DW7" s="39">
        <v>73.06</v>
      </c>
      <c r="DX7" s="39">
        <v>10.54</v>
      </c>
      <c r="DY7" s="39">
        <v>12.03</v>
      </c>
      <c r="DZ7" s="39">
        <v>14.48</v>
      </c>
      <c r="EA7" s="39">
        <v>16.27</v>
      </c>
      <c r="EB7" s="39">
        <v>17.12</v>
      </c>
      <c r="EC7" s="39">
        <v>19.440000000000001</v>
      </c>
      <c r="ED7" s="39">
        <v>0</v>
      </c>
      <c r="EE7" s="39">
        <v>0.33</v>
      </c>
      <c r="EF7" s="39">
        <v>0.77</v>
      </c>
      <c r="EG7" s="39">
        <v>0.41</v>
      </c>
      <c r="EH7" s="39">
        <v>0.65</v>
      </c>
      <c r="EI7" s="39">
        <v>0.56000000000000005</v>
      </c>
      <c r="EJ7" s="39">
        <v>0.61</v>
      </c>
      <c r="EK7" s="39">
        <v>0.75</v>
      </c>
      <c r="EL7" s="39">
        <v>0.63</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2021-01-25T01:55:36Z</cp:lastPrinted>
  <dcterms:created xsi:type="dcterms:W3CDTF">2020-12-04T02:07:34Z</dcterms:created>
  <dcterms:modified xsi:type="dcterms:W3CDTF">2021-02-02T07:47:21Z</dcterms:modified>
  <cp:category/>
</cp:coreProperties>
</file>