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61998\Desktop\経営比較分析表下水道（法非適用）\"/>
    </mc:Choice>
  </mc:AlternateContent>
  <workbookProtection workbookAlgorithmName="SHA-512" workbookHashValue="EC8VeocZKrGE7zDj6h5cNGTp5op1/AF+JvTOStnkwy/WFC2mBwwKfVAICbZmVsLaHLQfZbNw/Q5jCaIeEEQqSA==" workbookSaltValue="p24qUJooXd89BYkbrshNYA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<sst xmlns="http://schemas.openxmlformats.org/spreadsheetml/2006/main" count="241" uniqueCount="122">
  <si>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</si>
  <si>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</si>
  <si>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</si>
  <si>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</si>
  <si>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</si>
  <si>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</si>
  <si>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</si>
  <si>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</si>
  <si>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</si>
  <si>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</si>
  <si>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</si>
  <si>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</si>
  <si>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</si>
  <si>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</si>
  <si>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</si>
  <si>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</si>
  <si>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</si>
  <si>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</si>
  <si>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</si>
  <si>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</si>
  <si>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</si>
  <si>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</si>
  <si>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</si>
  <si>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</si>
  <si>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</si>
  <si>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</si>
  <si>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</si>
  <si>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</si>
  <si>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</si>
  <si>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</si>
  <si>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</si>
  <si>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</si>
  <si>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</si>
  <si>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</si>
  <si>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</si>
  <si>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</si>
  <si>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</si>
  <si>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</si>
  <si>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</si>
  <si>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</si>
  <si>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</si>
  <si>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</si>
  <si>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</si>
  <si>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</si>
  <si>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</si>
  <si>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</si>
  <si>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</si>
  <si>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</si>
  <si>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</si>
  <si>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</si>
  <si>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</si>
  <si>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</si>
  <si>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</si>
  <si>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</si>
  <si>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</si>
  <si>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</si>
  <si>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</si>
  <si>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</si>
  <si>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</si>
  <si>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</si>
  <si>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</si>
  <si>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</si>
  <si>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</si>
  <si>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</si>
  <si>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</si>
  <si>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</si>
  <si>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</si>
  <si>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</si>
  <si>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</si>
  <si>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</si>
  <si>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</si>
  <si>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</si>
  <si>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</si>
  <si>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</si>
  <si>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</si>
  <si>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</si>
  <si>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</si>
  <si>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</si>
  <si>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</si>
  <si>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</si>
  <si>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</si>
  <si>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</si>
  <si>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</si>
  <si>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</si>
  <si>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</si>
  <si>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</si>
  <si>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</si>
  <si>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</si>
  <si>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</si>
  <si>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</si>
  <si>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</si>
  <si>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</si>
  <si>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</si>
  <si>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</si>
  <si>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</si>
  <si>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</si>
  <si>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</si>
  <si>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</si>
  <si>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</si>
  <si>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</si>
  <si>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氷見市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</si>
  <si>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</si>
  <si>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</si>
  <si>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</si>
  <si>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</si>
  <si>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</si>
  <si>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</si>
  <si>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</si>
  <si>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</si>
  <si>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</si>
  <si>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</si>
  <si>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</si>
  <si>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</si>
  <si>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</si>
  <si>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</si>
  <si>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</si>
  <si>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</si>
  <si>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</si>
  <si>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</si>
  <si>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平成９年に供用開始し、管渠は耐用年数が５０年であるため、現在のところ老朽菅更新は行っていない。
　現在、計画的な修繕・改築を行うため、ストックマネジメント計画に基いた点検・調査に取り組んでいる。</t>
    <rPh sb="50" eb="52">
      <t>ゲンザイ</t>
    </rPh>
    <rPh sb="78" eb="80">
      <t>ケイカク</t>
    </rPh>
    <rPh sb="81" eb="82">
      <t>モトヅ</t>
    </rPh>
    <rPh sb="84" eb="86">
      <t>テンケン</t>
    </rPh>
    <rPh sb="87" eb="89">
      <t>チョウサ</t>
    </rPh>
    <rPh sb="90" eb="91">
      <t>ト</t>
    </rPh>
    <rPh sb="92" eb="93">
      <t>ク</t>
    </rPh>
    <phoneticPr fontId="4"/>
  </si>
  <si>
    <t>　収益的収支比率は横ばい、経費回収率は、汚水処理費用、有収水量とも減少したが微増となった。一般会計からの繰入金に依存する傾向は、改善されていない。
　汚水処理原価は、汚水処理費用の減少により微減となった。
　企業債残高対事業規模比率は、施設・管きょの整備がほぼ終了しているため減少傾向にあるが、他と同様に一般会計からの繰入金に大きく依存している。今後は、施設や管きょの更新時期に入り、経営状態の悪化が予想される。
　水洗化率については人口減少の影響により微減となった。</t>
    <rPh sb="1" eb="4">
      <t>シュウエキテキ</t>
    </rPh>
    <rPh sb="4" eb="6">
      <t>シュウシ</t>
    </rPh>
    <rPh sb="6" eb="8">
      <t>ヒリツ</t>
    </rPh>
    <rPh sb="9" eb="10">
      <t>ヨコ</t>
    </rPh>
    <rPh sb="13" eb="15">
      <t>ケイヒ</t>
    </rPh>
    <rPh sb="15" eb="17">
      <t>カイシュウ</t>
    </rPh>
    <rPh sb="17" eb="18">
      <t>リツ</t>
    </rPh>
    <rPh sb="20" eb="24">
      <t>オスイショリ</t>
    </rPh>
    <rPh sb="24" eb="26">
      <t>ヒヨウ</t>
    </rPh>
    <rPh sb="27" eb="31">
      <t>ユウシュウスイリョウ</t>
    </rPh>
    <rPh sb="33" eb="35">
      <t>ゲンショウ</t>
    </rPh>
    <rPh sb="38" eb="40">
      <t>ビゾウ</t>
    </rPh>
    <rPh sb="45" eb="49">
      <t>イッパン</t>
    </rPh>
    <rPh sb="52" eb="55">
      <t>クリイレ</t>
    </rPh>
    <rPh sb="56" eb="58">
      <t>イゾン</t>
    </rPh>
    <rPh sb="60" eb="62">
      <t>ケイコウ</t>
    </rPh>
    <rPh sb="64" eb="66">
      <t>カイゼン</t>
    </rPh>
    <rPh sb="75" eb="79">
      <t>オスイ</t>
    </rPh>
    <rPh sb="79" eb="81">
      <t>ゲンカ</t>
    </rPh>
    <rPh sb="83" eb="85">
      <t>オスイ</t>
    </rPh>
    <rPh sb="85" eb="87">
      <t>ショリ</t>
    </rPh>
    <rPh sb="87" eb="89">
      <t>ヒヨウ</t>
    </rPh>
    <rPh sb="104" eb="106">
      <t>キギョウ</t>
    </rPh>
    <rPh sb="106" eb="107">
      <t>サイ</t>
    </rPh>
    <rPh sb="107" eb="109">
      <t>ザンダカ</t>
    </rPh>
    <rPh sb="109" eb="110">
      <t>タイ</t>
    </rPh>
    <rPh sb="110" eb="112">
      <t>ジギョウ</t>
    </rPh>
    <rPh sb="112" eb="114">
      <t>キボ</t>
    </rPh>
    <rPh sb="114" eb="116">
      <t>ヒリツ</t>
    </rPh>
    <rPh sb="118" eb="120">
      <t>シセツ</t>
    </rPh>
    <rPh sb="121" eb="124">
      <t>カン</t>
    </rPh>
    <rPh sb="125" eb="127">
      <t>セイビ</t>
    </rPh>
    <rPh sb="130" eb="132">
      <t>シュウリョウ</t>
    </rPh>
    <rPh sb="138" eb="142">
      <t>ゲンショウ</t>
    </rPh>
    <rPh sb="147" eb="148">
      <t>タ</t>
    </rPh>
    <rPh sb="149" eb="151">
      <t>ドウヨウ</t>
    </rPh>
    <rPh sb="152" eb="156">
      <t>イッパンカイケイ</t>
    </rPh>
    <rPh sb="163" eb="164">
      <t>オオ</t>
    </rPh>
    <rPh sb="166" eb="168">
      <t>イゾン</t>
    </rPh>
    <rPh sb="173" eb="175">
      <t>コンゴ</t>
    </rPh>
    <rPh sb="177" eb="183">
      <t>シセツ</t>
    </rPh>
    <rPh sb="184" eb="186">
      <t>コウシン</t>
    </rPh>
    <rPh sb="186" eb="188">
      <t>ジキ</t>
    </rPh>
    <rPh sb="189" eb="190">
      <t>ハイ</t>
    </rPh>
    <rPh sb="192" eb="194">
      <t>ケイエイ</t>
    </rPh>
    <rPh sb="194" eb="196">
      <t>ジョウタイ</t>
    </rPh>
    <rPh sb="197" eb="199">
      <t>アッカ</t>
    </rPh>
    <rPh sb="200" eb="202">
      <t>ヨソウ</t>
    </rPh>
    <rPh sb="208" eb="212">
      <t>スイセン</t>
    </rPh>
    <rPh sb="222" eb="224">
      <t>エイキョウ</t>
    </rPh>
    <rPh sb="227" eb="229">
      <t>ビゲン</t>
    </rPh>
    <phoneticPr fontId="16"/>
  </si>
  <si>
    <t>　人口減少や高齢化の影響と節水傾向により、一世帯当たりの使用水量が減少し、結果として使用料収入の減少傾向が現れている。
　施設の老朽化による修繕や機械更新も増加傾向にあり、将来的には管渠更新も必要となる。
　今後は加速的な人口減少が見込まれるため、安定的な経営を目指し、長期的な経営計画の見直しが必要となる。
　このため、令和２年度から公営企業会計に移行することにより、経営状況や財政状態を把握し、適正な料金水準への引き上げの検討等を行うなど、一般会計からの繰入金に依存する体質からの脱却を進める。
　経営戦略については、平成２９年３月に策定済みである。</t>
    <rPh sb="144" eb="146">
      <t>ミナオ</t>
    </rPh>
    <rPh sb="161" eb="163">
      <t>レイワ</t>
    </rPh>
    <rPh sb="164" eb="166">
      <t>ネンド</t>
    </rPh>
    <rPh sb="168" eb="174">
      <t>コウエイキギョウカイケイ</t>
    </rPh>
    <rPh sb="175" eb="177">
      <t>イコウ</t>
    </rPh>
    <rPh sb="185" eb="187">
      <t>ケイエイ</t>
    </rPh>
    <rPh sb="187" eb="189">
      <t>ジョウキョウ</t>
    </rPh>
    <rPh sb="190" eb="192">
      <t>ザイセイ</t>
    </rPh>
    <rPh sb="192" eb="194">
      <t>ジョウタイ</t>
    </rPh>
    <rPh sb="195" eb="197">
      <t>ハアク</t>
    </rPh>
    <rPh sb="213" eb="215">
      <t>ケントウ</t>
    </rPh>
    <rPh sb="215" eb="216">
      <t>ナド</t>
    </rPh>
    <rPh sb="217" eb="218">
      <t>オコナ</t>
    </rPh>
    <rPh sb="245" eb="246">
      <t>スス</t>
    </rPh>
    <rPh sb="251" eb="253">
      <t>ケイエイ</t>
    </rPh>
    <rPh sb="253" eb="255">
      <t>セン</t>
    </rPh>
    <rPh sb="261" eb="271">
      <t>ヘイセ</t>
    </rPh>
    <rPh sb="271" eb="272">
      <t>スミ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</si>
</sst>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1-4D12-8247-331B29EE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1-4D12-8247-331B29EE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8-42A4-832A-3E065A2F0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8-42A4-832A-3E065A2F0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87.38</c:v>
                </c:pt>
                <c:pt idx="1">
                  <c:v>87.83</c:v>
                </c:pt>
                <c:pt idx="2">
                  <c:v>87.89</c:v>
                </c:pt>
                <c:pt idx="3">
                  <c:v>89.15</c:v>
                </c:pt>
                <c:pt idx="4">
                  <c:v>88.88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F-45B8-BF88-71B7F3E6D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82.92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F-45B8-BF88-71B7F3E6D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67.739999999999995</c:v>
                </c:pt>
                <c:pt idx="1">
                  <c:v>98.95</c:v>
                </c:pt>
                <c:pt idx="2">
                  <c:v>98.9</c:v>
                </c:pt>
                <c:pt idx="3">
                  <c:v>98.96</c:v>
                </c:pt>
                <c:pt idx="4">
                  <c:v>98.87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A-4AC4-88D4-E87CA1954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A-4AC4-88D4-E87CA1954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738-AEC1-72EFC839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C-4738-AEC1-72EFC839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A-41A3-A22C-00D947B99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A-41A3-A22C-00D947B99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F-43F4-BE5D-E4ADFC1F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F-43F4-BE5D-E4ADFC1F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5-40FB-BCDC-DF24B370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5-40FB-BCDC-DF24B370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1256.47</c:v>
                </c:pt>
                <c:pt idx="1">
                  <c:v>540.79999999999995</c:v>
                </c:pt>
                <c:pt idx="2">
                  <c:v>425.4</c:v>
                </c:pt>
                <c:pt idx="3">
                  <c:v>372.45</c:v>
                </c:pt>
                <c:pt idx="4">
                  <c:v>357.3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D-4A03-9A9D-EC97746E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1029.24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D-4A03-9A9D-EC97746E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60.08</c:v>
                </c:pt>
                <c:pt idx="1">
                  <c:v>98.01</c:v>
                </c:pt>
                <c:pt idx="2">
                  <c:v>98.4</c:v>
                </c:pt>
                <c:pt idx="3">
                  <c:v>97.67</c:v>
                </c:pt>
                <c:pt idx="4">
                  <c:v>97.79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2-4347-A4E6-A920F61D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2-4347-A4E6-A920F61D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275.68</c:v>
                </c:pt>
                <c:pt idx="1">
                  <c:v>169.62</c:v>
                </c:pt>
                <c:pt idx="2">
                  <c:v>168.64</c:v>
                </c:pt>
                <c:pt idx="3">
                  <c:v>170.85</c:v>
                </c:pt>
                <c:pt idx="4">
                  <c:v>170.46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B83-A01B-A0534584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392.03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4-4B83-A01B-A0534584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氷見市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46732</v>
      </c>
      <c r="AM8" s="51"/>
      <c r="AN8" s="51"/>
      <c r="AO8" s="51"/>
      <c r="AP8" s="51"/>
      <c r="AQ8" s="51"/>
      <c r="AR8" s="51"/>
      <c r="AS8" s="51"/>
      <c r="AT8" s="46">
        <f>データ!T6</f>
        <v>230.54</v>
      </c>
      <c r="AU8" s="46"/>
      <c r="AV8" s="46"/>
      <c r="AW8" s="46"/>
      <c r="AX8" s="46"/>
      <c r="AY8" s="46"/>
      <c r="AZ8" s="46"/>
      <c r="BA8" s="46"/>
      <c r="BB8" s="46">
        <f>データ!U6</f>
        <v>202.71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3.13</v>
      </c>
      <c r="Q10" s="46"/>
      <c r="R10" s="46"/>
      <c r="S10" s="46"/>
      <c r="T10" s="46"/>
      <c r="U10" s="46"/>
      <c r="V10" s="46"/>
      <c r="W10" s="46">
        <f>データ!Q6</f>
        <v>88.8</v>
      </c>
      <c r="X10" s="46"/>
      <c r="Y10" s="46"/>
      <c r="Z10" s="46"/>
      <c r="AA10" s="46"/>
      <c r="AB10" s="46"/>
      <c r="AC10" s="46"/>
      <c r="AD10" s="51">
        <f>データ!R6</f>
        <v>3127</v>
      </c>
      <c r="AE10" s="51"/>
      <c r="AF10" s="51"/>
      <c r="AG10" s="51"/>
      <c r="AH10" s="51"/>
      <c r="AI10" s="51"/>
      <c r="AJ10" s="51"/>
      <c r="AK10" s="2"/>
      <c r="AL10" s="51">
        <f>データ!V6</f>
        <v>1457</v>
      </c>
      <c r="AM10" s="51"/>
      <c r="AN10" s="51"/>
      <c r="AO10" s="51"/>
      <c r="AP10" s="51"/>
      <c r="AQ10" s="51"/>
      <c r="AR10" s="51"/>
      <c r="AS10" s="51"/>
      <c r="AT10" s="46">
        <f>データ!W6</f>
        <v>0.42</v>
      </c>
      <c r="AU10" s="46"/>
      <c r="AV10" s="46"/>
      <c r="AW10" s="46"/>
      <c r="AX10" s="46"/>
      <c r="AY10" s="46"/>
      <c r="AZ10" s="46"/>
      <c r="BA10" s="46"/>
      <c r="BB10" s="46">
        <f>データ!X6</f>
        <v>3469.05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120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121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45</v>
      </c>
      <c r="N86" s="26" t="s">
        <v>46</v>
      </c>
      <c r="O86" s="26" t="str">
        <f>データ!EO6</f>
        <v>【0.01】</v>
      </c>
    </row>
  </sheetData>
  <sheetProtection algorithmName="SHA-512" hashValue="gBAg7bewwh6kCU0EMS1OGkz8AYzjdrwu7gQhvNX7Bop2wqg1THZ0eib+8mbtH5+PKxTiBINMY//+ItL+jHwPOA==" saltValue="cIsYpsylbbM/ld62ArIRk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83" t="s">
        <v>56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2019</v>
      </c>
      <c r="C6" s="33">
        <f t="shared" ref="C6:X6" si="3">C7</f>
        <v>162051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富山県　氷見市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3.13</v>
      </c>
      <c r="Q6" s="34">
        <f t="shared" si="3"/>
        <v>88.8</v>
      </c>
      <c r="R6" s="34">
        <f t="shared" si="3"/>
        <v>3127</v>
      </c>
      <c r="S6" s="34">
        <f t="shared" si="3"/>
        <v>46732</v>
      </c>
      <c r="T6" s="34">
        <f t="shared" si="3"/>
        <v>230.54</v>
      </c>
      <c r="U6" s="34">
        <f t="shared" si="3"/>
        <v>202.71</v>
      </c>
      <c r="V6" s="34">
        <f t="shared" si="3"/>
        <v>1457</v>
      </c>
      <c r="W6" s="34">
        <f t="shared" si="3"/>
        <v>0.42</v>
      </c>
      <c r="X6" s="34">
        <f t="shared" si="3"/>
        <v>3469.05</v>
      </c>
      <c r="Y6" s="35">
        <f>IF(Y7="",NA(),Y7)</f>
        <v>67.739999999999995</v>
      </c>
      <c r="Z6" s="35">
        <f t="shared" ref="Z6:AH6" si="4">IF(Z7="",NA(),Z7)</f>
        <v>98.95</v>
      </c>
      <c r="AA6" s="35">
        <f t="shared" si="4"/>
        <v>98.9</v>
      </c>
      <c r="AB6" s="35">
        <f t="shared" si="4"/>
        <v>98.96</v>
      </c>
      <c r="AC6" s="35">
        <f t="shared" si="4"/>
        <v>98.87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1256.47</v>
      </c>
      <c r="BG6" s="35">
        <f t="shared" ref="BG6:BO6" si="7">IF(BG7="",NA(),BG7)</f>
        <v>540.79999999999995</v>
      </c>
      <c r="BH6" s="35">
        <f t="shared" si="7"/>
        <v>425.4</v>
      </c>
      <c r="BI6" s="35">
        <f t="shared" si="7"/>
        <v>372.45</v>
      </c>
      <c r="BJ6" s="35">
        <f t="shared" si="7"/>
        <v>357.3</v>
      </c>
      <c r="BK6" s="35">
        <f t="shared" si="7"/>
        <v>1029.24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60.08</v>
      </c>
      <c r="BR6" s="35">
        <f t="shared" ref="BR6:BZ6" si="8">IF(BR7="",NA(),BR7)</f>
        <v>98.01</v>
      </c>
      <c r="BS6" s="35">
        <f t="shared" si="8"/>
        <v>98.4</v>
      </c>
      <c r="BT6" s="35">
        <f t="shared" si="8"/>
        <v>97.67</v>
      </c>
      <c r="BU6" s="35">
        <f t="shared" si="8"/>
        <v>97.79</v>
      </c>
      <c r="BV6" s="35">
        <f t="shared" si="8"/>
        <v>43.13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275.68</v>
      </c>
      <c r="CC6" s="35">
        <f t="shared" ref="CC6:CK6" si="9">IF(CC7="",NA(),CC7)</f>
        <v>169.62</v>
      </c>
      <c r="CD6" s="35">
        <f t="shared" si="9"/>
        <v>168.64</v>
      </c>
      <c r="CE6" s="35">
        <f t="shared" si="9"/>
        <v>170.85</v>
      </c>
      <c r="CF6" s="35">
        <f t="shared" si="9"/>
        <v>170.46</v>
      </c>
      <c r="CG6" s="35">
        <f t="shared" si="9"/>
        <v>392.03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35.64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87.38</v>
      </c>
      <c r="CY6" s="35">
        <f t="shared" ref="CY6:DG6" si="11">IF(CY7="",NA(),CY7)</f>
        <v>87.83</v>
      </c>
      <c r="CZ6" s="35">
        <f t="shared" si="11"/>
        <v>87.89</v>
      </c>
      <c r="DA6" s="35">
        <f t="shared" si="11"/>
        <v>89.15</v>
      </c>
      <c r="DB6" s="35">
        <f t="shared" si="11"/>
        <v>88.88</v>
      </c>
      <c r="DC6" s="35">
        <f t="shared" si="11"/>
        <v>82.92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162051</v>
      </c>
      <c r="D7" s="37">
        <v>47</v>
      </c>
      <c r="E7" s="37">
        <v>17</v>
      </c>
      <c r="F7" s="37">
        <v>6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3.13</v>
      </c>
      <c r="Q7" s="38">
        <v>88.8</v>
      </c>
      <c r="R7" s="38">
        <v>3127</v>
      </c>
      <c r="S7" s="38">
        <v>46732</v>
      </c>
      <c r="T7" s="38">
        <v>230.54</v>
      </c>
      <c r="U7" s="38">
        <v>202.71</v>
      </c>
      <c r="V7" s="38">
        <v>1457</v>
      </c>
      <c r="W7" s="38">
        <v>0.42</v>
      </c>
      <c r="X7" s="38">
        <v>3469.05</v>
      </c>
      <c r="Y7" s="38">
        <v>67.739999999999995</v>
      </c>
      <c r="Z7" s="38">
        <v>98.95</v>
      </c>
      <c r="AA7" s="38">
        <v>98.9</v>
      </c>
      <c r="AB7" s="38">
        <v>98.96</v>
      </c>
      <c r="AC7" s="38">
        <v>98.87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1256.47</v>
      </c>
      <c r="BG7" s="38">
        <v>540.79999999999995</v>
      </c>
      <c r="BH7" s="38">
        <v>425.4</v>
      </c>
      <c r="BI7" s="38">
        <v>372.45</v>
      </c>
      <c r="BJ7" s="38">
        <v>357.3</v>
      </c>
      <c r="BK7" s="38">
        <v>1029.24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60.08</v>
      </c>
      <c r="BR7" s="38">
        <v>98.01</v>
      </c>
      <c r="BS7" s="38">
        <v>98.4</v>
      </c>
      <c r="BT7" s="38">
        <v>97.67</v>
      </c>
      <c r="BU7" s="38">
        <v>97.79</v>
      </c>
      <c r="BV7" s="38">
        <v>43.13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275.68</v>
      </c>
      <c r="CC7" s="38">
        <v>169.62</v>
      </c>
      <c r="CD7" s="38">
        <v>168.64</v>
      </c>
      <c r="CE7" s="38">
        <v>170.85</v>
      </c>
      <c r="CF7" s="38">
        <v>170.46</v>
      </c>
      <c r="CG7" s="38">
        <v>392.03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 t="s">
        <v>106</v>
      </c>
      <c r="CN7" s="38" t="s">
        <v>106</v>
      </c>
      <c r="CO7" s="38" t="s">
        <v>106</v>
      </c>
      <c r="CP7" s="38" t="s">
        <v>106</v>
      </c>
      <c r="CQ7" s="38" t="s">
        <v>106</v>
      </c>
      <c r="CR7" s="38">
        <v>35.64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87.38</v>
      </c>
      <c r="CY7" s="38">
        <v>87.83</v>
      </c>
      <c r="CZ7" s="38">
        <v>87.89</v>
      </c>
      <c r="DA7" s="38">
        <v>89.15</v>
      </c>
      <c r="DB7" s="38">
        <v>88.88</v>
      </c>
      <c r="DC7" s="38">
        <v>82.92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113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114</v>
      </c>
    </row>
    <row r="13" spans="1:145" x14ac:dyDescent="0.15">
      <c r="B13" t="s">
        <v>115</v>
      </c>
      <c r="C13" t="s">
        <v>116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</cp:lastModifiedBy>
  <cp:lastPrinted>2021-01-28T07:49:05Z</cp:lastPrinted>
  <dcterms:created xsi:type="dcterms:W3CDTF">2020-12-04T03:11:17Z</dcterms:created>
  <dcterms:modified xsi:type="dcterms:W3CDTF">2021-01-29T02:50:53Z</dcterms:modified>
  <cp:category/>
</cp:coreProperties>
</file>