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FTQ8/3nSHUjsvEswqTSKN62n0HiSltvgfVlA98E1GD40N4v1N4Cqf/JVOutVZQRwv7uQRTHsOlGj2tfmV6UFw==" workbookSaltValue="rRCPZv61V2TeIVRWrPdwJ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<sst xmlns="http://schemas.openxmlformats.org/spreadsheetml/2006/main" xmlns:r="http://schemas.openxmlformats.org/officeDocument/2006/relationships" count="111" uniqueCount="111">
  <si>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</si>
  <si>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</si>
  <si>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</si>
  <si>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</si>
  <si>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</si>
  <si>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</si>
  <si>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</si>
  <si>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</si>
  <si>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</si>
  <si>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</si>
  <si>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</si>
  <si>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</si>
  <si>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</si>
  <si>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</si>
  <si>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</si>
  <si>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</si>
  <si>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</si>
  <si>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</si>
  <si>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</si>
  <si>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</si>
  <si>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</si>
  <si>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</si>
  <si>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</si>
  <si>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</si>
  <si>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</si>
  <si>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</si>
  <si>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</si>
  <si>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</si>
  <si>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</si>
  <si>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</si>
  <si>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</si>
  <si>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</si>
  <si>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</si>
  <si>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</si>
  <si>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</si>
  <si>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</si>
  <si>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</si>
  <si>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</si>
  <si>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</si>
  <si>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</si>
  <si>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</si>
  <si>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</si>
  <si>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</si>
  <si>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</si>
  <si>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</si>
  <si>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</si>
  <si>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</si>
  <si>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</si>
  <si>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</si>
  <si>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</si>
  <si>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</si>
  <si>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</si>
  <si>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</si>
  <si>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</si>
  <si>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</si>
  <si>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</si>
  <si>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</si>
  <si>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</si>
  <si>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</si>
  <si>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</si>
  <si>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</si>
  <si>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</si>
  <si>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</si>
  <si>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</si>
  <si>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</si>
  <si>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</si>
  <si>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</si>
  <si>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</si>
  <si>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</si>
  <si>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</si>
  <si>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</si>
  <si>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</si>
  <si>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</si>
  <si>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</si>
  <si>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</si>
  <si>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</si>
  <si>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</si>
  <si>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</si>
  <si>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</si>
  <si>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</si>
  <si>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</si>
  <si>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</si>
  <si>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</si>
  <si>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</si>
  <si>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</si>
  <si>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</si>
  <si>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</si>
  <si>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</si>
  <si>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</si>
  <si>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</si>
  <si>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</si>
  <si>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</si>
  <si>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</si>
  <si>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</si>
  <si>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</si>
  <si>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</si>
  <si>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富山県　砺波市</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</si>
  <si>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</si>
  <si>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</si>
  <si>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</si>
  <si>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</si>
  <si>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</si>
  <si>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</si>
  <si>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</si>
  <si>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</si>
  <si>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</si>
  <si>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</si>
  <si>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</si>
  <si>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事業実施区域は山間部であることから、集合処理による下水道整備が不効率であり、一方で公共の福祉の観点から下水道整備は必要であるという判断のもとに、合併処理浄化槽による整備を実施した経緯がある。したがって、経営環境は基本的に厳しい状況にあるが、今後も施設の効率的な維持管理による経費節減に努めていきたいと考えている。
　経営戦略については令和元年度において見直しを予定する。</t>
  </si>
  <si>
    <t>　本市の特定地域生活排水処理事業については、供用開始が平成１４年度で、法定耐用年数に達するまでまだ期間があるため、当面大規模な施設更新は予定していない。</t>
    <rPh sb="4" eb="6">
      <t>トクテイ</t>
    </rPh>
    <rPh sb="6" eb="8">
      <t>チイキ</t>
    </rPh>
    <rPh sb="8" eb="10">
      <t>セイカツ</t>
    </rPh>
    <rPh sb="12" eb="14">
      <t>ショリ</t>
    </rPh>
    <phoneticPr fontId="1"/>
  </si>
  <si>
    <t>①収益的収支比率　収支比率は１００％であるが、企業債償還金の大半は一般会計からの繰入金で補っている現状となっている。
④企業債残高対事業規模比率　当事業の供用開始は平成１４年度で、施設が比較的新しく企業債の償還も半ばであることから、類似団体と比較して、高い数値となっている。事業完了により起債発行は予定しておらず、企業債残高は減少する見込みである。
⑤経費回収率、⑥汚水処理原価　維持管理費が増加しており、類似団体と同一水準となっている。
⑦施設利用率　整備区域が山間部であり、人口の減少が続いていることから、施設利用率は類似団体と比較して低くなっている。
⑧水洗化率　類似団体と比較して高い状況にある。</t>
    <rPh sb="137" eb="139">
      <t>ジギョウ</t>
    </rPh>
    <rPh sb="139" eb="141">
      <t>カンリョウ</t>
    </rPh>
    <rPh sb="144" eb="146">
      <t>キサイ</t>
    </rPh>
    <rPh sb="146" eb="148">
      <t>ハッコウ</t>
    </rPh>
    <rPh sb="149" eb="151">
      <t>ヨテイ</t>
    </rPh>
    <rPh sb="157" eb="160">
      <t>キギョウサイ</t>
    </rPh>
    <rPh sb="160" eb="162">
      <t>ザンダカ</t>
    </rPh>
    <rPh sb="163" eb="165">
      <t>ゲンショウ</t>
    </rPh>
    <rPh sb="167" eb="169">
      <t>ミコ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</si>
</sst>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35.53</c:v>
                </c:pt>
                <c:pt idx="1">
                  <c:v>35.090000000000003</c:v>
                </c:pt>
                <c:pt idx="2">
                  <c:v>35.090000000000003</c:v>
                </c:pt>
                <c:pt idx="3">
                  <c:v>33.770000000000003</c:v>
                </c:pt>
                <c:pt idx="4">
                  <c:v>33.33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59.08</c:v>
                </c:pt>
                <c:pt idx="1">
                  <c:v>58.25</c:v>
                </c:pt>
                <c:pt idx="2">
                  <c:v>61.55</c:v>
                </c:pt>
                <c:pt idx="3">
                  <c:v>61.79</c:v>
                </c:pt>
                <c:pt idx="4">
                  <c:v>59.94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97.6</c:v>
                </c:pt>
                <c:pt idx="1">
                  <c:v>97.51</c:v>
                </c:pt>
                <c:pt idx="2">
                  <c:v>97.4</c:v>
                </c:pt>
                <c:pt idx="3">
                  <c:v>97.86</c:v>
                </c:pt>
                <c:pt idx="4">
                  <c:v>97.84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77.12</c:v>
                </c:pt>
                <c:pt idx="1">
                  <c:v>68.150000000000006</c:v>
                </c:pt>
                <c:pt idx="2">
                  <c:v>67.489999999999995</c:v>
                </c:pt>
                <c:pt idx="3">
                  <c:v>92.44</c:v>
                </c:pt>
                <c:pt idx="4">
                  <c:v>89.66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875.12</c:v>
                </c:pt>
                <c:pt idx="1">
                  <c:v>843.64</c:v>
                </c:pt>
                <c:pt idx="2">
                  <c:v>777.59</c:v>
                </c:pt>
                <c:pt idx="3">
                  <c:v>726.53</c:v>
                </c:pt>
                <c:pt idx="4">
                  <c:v>632.36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416.91</c:v>
                </c:pt>
                <c:pt idx="1">
                  <c:v>392.19</c:v>
                </c:pt>
                <c:pt idx="2">
                  <c:v>413.5</c:v>
                </c:pt>
                <c:pt idx="3">
                  <c:v>244.85</c:v>
                </c:pt>
                <c:pt idx="4">
                  <c:v>296.89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66.760000000000005</c:v>
                </c:pt>
                <c:pt idx="4">
                  <c:v>68.5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57.93</c:v>
                </c:pt>
                <c:pt idx="1">
                  <c:v>57.03</c:v>
                </c:pt>
                <c:pt idx="2">
                  <c:v>55.84</c:v>
                </c:pt>
                <c:pt idx="3">
                  <c:v>64.78</c:v>
                </c:pt>
                <c:pt idx="4">
                  <c:v>63.06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186.24</c:v>
                </c:pt>
                <c:pt idx="1">
                  <c:v>185.71</c:v>
                </c:pt>
                <c:pt idx="2">
                  <c:v>187.03</c:v>
                </c:pt>
                <c:pt idx="3">
                  <c:v>282.17</c:v>
                </c:pt>
                <c:pt idx="4">
                  <c:v>273.20999999999998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276.93</c:v>
                </c:pt>
                <c:pt idx="1">
                  <c:v>283.73</c:v>
                </c:pt>
                <c:pt idx="2">
                  <c:v>287.57</c:v>
                </c:pt>
                <c:pt idx="3">
                  <c:v>250.21</c:v>
                </c:pt>
                <c:pt idx="4">
                  <c:v>264.77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【325.02】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【78.90】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P1" workbookViewId="0">
      <selection activeCell="CA28" sqref="CA2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48597</v>
      </c>
      <c r="AM8" s="22"/>
      <c r="AN8" s="22"/>
      <c r="AO8" s="22"/>
      <c r="AP8" s="22"/>
      <c r="AQ8" s="22"/>
      <c r="AR8" s="22"/>
      <c r="AS8" s="22"/>
      <c r="AT8" s="7">
        <f>データ!T6</f>
        <v>127.03</v>
      </c>
      <c r="AU8" s="7"/>
      <c r="AV8" s="7"/>
      <c r="AW8" s="7"/>
      <c r="AX8" s="7"/>
      <c r="AY8" s="7"/>
      <c r="AZ8" s="7"/>
      <c r="BA8" s="7"/>
      <c r="BB8" s="7">
        <f>データ!U6</f>
        <v>382.56</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0.76</v>
      </c>
      <c r="Q10" s="7"/>
      <c r="R10" s="7"/>
      <c r="S10" s="7"/>
      <c r="T10" s="7"/>
      <c r="U10" s="7"/>
      <c r="V10" s="7"/>
      <c r="W10" s="7">
        <f>データ!Q6</f>
        <v>100</v>
      </c>
      <c r="X10" s="7"/>
      <c r="Y10" s="7"/>
      <c r="Z10" s="7"/>
      <c r="AA10" s="7"/>
      <c r="AB10" s="7"/>
      <c r="AC10" s="7"/>
      <c r="AD10" s="22">
        <f>データ!R6</f>
        <v>3240</v>
      </c>
      <c r="AE10" s="22"/>
      <c r="AF10" s="22"/>
      <c r="AG10" s="22"/>
      <c r="AH10" s="22"/>
      <c r="AI10" s="22"/>
      <c r="AJ10" s="22"/>
      <c r="AK10" s="2"/>
      <c r="AL10" s="22">
        <f>データ!V6</f>
        <v>370</v>
      </c>
      <c r="AM10" s="22"/>
      <c r="AN10" s="22"/>
      <c r="AO10" s="22"/>
      <c r="AP10" s="22"/>
      <c r="AQ10" s="22"/>
      <c r="AR10" s="22"/>
      <c r="AS10" s="22"/>
      <c r="AT10" s="7">
        <f>データ!W6</f>
        <v>1.02</v>
      </c>
      <c r="AU10" s="7"/>
      <c r="AV10" s="7"/>
      <c r="AW10" s="7"/>
      <c r="AX10" s="7"/>
      <c r="AY10" s="7"/>
      <c r="AZ10" s="7"/>
      <c r="BA10" s="7"/>
      <c r="BB10" s="7">
        <f>データ!X6</f>
        <v>362.75</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【325.02】</v>
      </c>
      <c r="I86" s="12" t="str">
        <f>データ!CA6</f>
        <v>【60.61】</v>
      </c>
      <c r="J86" s="12" t="str">
        <f>データ!CL6</f>
        <v>【270.94】</v>
      </c>
      <c r="K86" s="12" t="str">
        <f>データ!CW6</f>
        <v>【57.80】</v>
      </c>
      <c r="L86" s="12" t="str">
        <f>データ!DH6</f>
        <v>【78.90】</v>
      </c>
      <c r="M86" s="12" t="s">
        <v>42</v>
      </c>
      <c r="N86" s="12" t="s">
        <v>42</v>
      </c>
      <c r="O86" s="12" t="str">
        <f>データ!EO6</f>
        <v>【-】</v>
      </c>
    </row>
  </sheetData>
  <sheetProtection algorithmName="SHA-512" hashValue="r3be2nvCYMqC1gy5WKK2YF5tTUrgr0FU00A1woIrgU4tF+kx/ZmbVu+jw8FT16otrtlqP6cMjH0NDZsBsfmiXw==" saltValue="TRvWmuxRgpH56ST2xz6K4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36</v>
      </c>
      <c r="C3" s="62" t="s">
        <v>61</v>
      </c>
      <c r="D3" s="62" t="s">
        <v>62</v>
      </c>
      <c r="E3" s="62" t="s">
        <v>7</v>
      </c>
      <c r="F3" s="62" t="s">
        <v>6</v>
      </c>
      <c r="G3" s="62" t="s">
        <v>25</v>
      </c>
      <c r="H3" s="68" t="s">
        <v>58</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47</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5" s="59" customFormat="1">
      <c r="A6" s="60" t="s">
        <v>95</v>
      </c>
      <c r="B6" s="65">
        <f t="shared" ref="B6:X6" si="1">B7</f>
        <v>2018</v>
      </c>
      <c r="C6" s="65">
        <f t="shared" si="1"/>
        <v>162086</v>
      </c>
      <c r="D6" s="65">
        <f t="shared" si="1"/>
        <v>47</v>
      </c>
      <c r="E6" s="65">
        <f t="shared" si="1"/>
        <v>18</v>
      </c>
      <c r="F6" s="65">
        <f t="shared" si="1"/>
        <v>0</v>
      </c>
      <c r="G6" s="65">
        <f t="shared" si="1"/>
        <v>0</v>
      </c>
      <c r="H6" s="65" t="str">
        <f t="shared" si="1"/>
        <v>富山県　砺波市</v>
      </c>
      <c r="I6" s="65" t="str">
        <f t="shared" si="1"/>
        <v>法非適用</v>
      </c>
      <c r="J6" s="65" t="str">
        <f t="shared" si="1"/>
        <v>下水道事業</v>
      </c>
      <c r="K6" s="65" t="str">
        <f t="shared" si="1"/>
        <v>特定地域生活排水処理</v>
      </c>
      <c r="L6" s="65" t="str">
        <f t="shared" si="1"/>
        <v>K2</v>
      </c>
      <c r="M6" s="65" t="str">
        <f t="shared" si="1"/>
        <v>非設置</v>
      </c>
      <c r="N6" s="73" t="str">
        <f t="shared" si="1"/>
        <v>-</v>
      </c>
      <c r="O6" s="73" t="str">
        <f t="shared" si="1"/>
        <v>該当数値なし</v>
      </c>
      <c r="P6" s="73">
        <f t="shared" si="1"/>
        <v>0.76</v>
      </c>
      <c r="Q6" s="73">
        <f t="shared" si="1"/>
        <v>100</v>
      </c>
      <c r="R6" s="73">
        <f t="shared" si="1"/>
        <v>3240</v>
      </c>
      <c r="S6" s="73">
        <f t="shared" si="1"/>
        <v>48597</v>
      </c>
      <c r="T6" s="73">
        <f t="shared" si="1"/>
        <v>127.03</v>
      </c>
      <c r="U6" s="73">
        <f t="shared" si="1"/>
        <v>382.56</v>
      </c>
      <c r="V6" s="73">
        <f t="shared" si="1"/>
        <v>370</v>
      </c>
      <c r="W6" s="73">
        <f t="shared" si="1"/>
        <v>1.02</v>
      </c>
      <c r="X6" s="73">
        <f t="shared" si="1"/>
        <v>362.75</v>
      </c>
      <c r="Y6" s="81">
        <f t="shared" ref="Y6:AH6" si="2">IF(Y7="",NA(),Y7)</f>
        <v>100</v>
      </c>
      <c r="Z6" s="81">
        <f t="shared" si="2"/>
        <v>100</v>
      </c>
      <c r="AA6" s="81">
        <f t="shared" si="2"/>
        <v>100</v>
      </c>
      <c r="AB6" s="81">
        <f t="shared" si="2"/>
        <v>100</v>
      </c>
      <c r="AC6" s="81">
        <f t="shared" si="2"/>
        <v>100</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875.12</v>
      </c>
      <c r="BG6" s="81">
        <f t="shared" si="5"/>
        <v>843.64</v>
      </c>
      <c r="BH6" s="81">
        <f t="shared" si="5"/>
        <v>777.59</v>
      </c>
      <c r="BI6" s="81">
        <f t="shared" si="5"/>
        <v>726.53</v>
      </c>
      <c r="BJ6" s="81">
        <f t="shared" si="5"/>
        <v>632.36</v>
      </c>
      <c r="BK6" s="81">
        <f t="shared" si="5"/>
        <v>416.91</v>
      </c>
      <c r="BL6" s="81">
        <f t="shared" si="5"/>
        <v>392.19</v>
      </c>
      <c r="BM6" s="81">
        <f t="shared" si="5"/>
        <v>413.5</v>
      </c>
      <c r="BN6" s="81">
        <f t="shared" si="5"/>
        <v>244.85</v>
      </c>
      <c r="BO6" s="81">
        <f t="shared" si="5"/>
        <v>296.89</v>
      </c>
      <c r="BP6" s="73" t="str">
        <f>IF(BP7="","",IF(BP7="-","【-】","【"&amp;SUBSTITUTE(TEXT(BP7,"#,##0.00"),"-","△")&amp;"】"))</f>
        <v>【325.02】</v>
      </c>
      <c r="BQ6" s="81">
        <f t="shared" ref="BQ6:BZ6" si="6">IF(BQ7="",NA(),BQ7)</f>
        <v>100</v>
      </c>
      <c r="BR6" s="81">
        <f t="shared" si="6"/>
        <v>100</v>
      </c>
      <c r="BS6" s="81">
        <f t="shared" si="6"/>
        <v>100</v>
      </c>
      <c r="BT6" s="81">
        <f t="shared" si="6"/>
        <v>66.760000000000005</v>
      </c>
      <c r="BU6" s="81">
        <f t="shared" si="6"/>
        <v>68.5</v>
      </c>
      <c r="BV6" s="81">
        <f t="shared" si="6"/>
        <v>57.93</v>
      </c>
      <c r="BW6" s="81">
        <f t="shared" si="6"/>
        <v>57.03</v>
      </c>
      <c r="BX6" s="81">
        <f t="shared" si="6"/>
        <v>55.84</v>
      </c>
      <c r="BY6" s="81">
        <f t="shared" si="6"/>
        <v>64.78</v>
      </c>
      <c r="BZ6" s="81">
        <f t="shared" si="6"/>
        <v>63.06</v>
      </c>
      <c r="CA6" s="73" t="str">
        <f>IF(CA7="","",IF(CA7="-","【-】","【"&amp;SUBSTITUTE(TEXT(CA7,"#,##0.00"),"-","△")&amp;"】"))</f>
        <v>【60.61】</v>
      </c>
      <c r="CB6" s="81">
        <f t="shared" ref="CB6:CK6" si="7">IF(CB7="",NA(),CB7)</f>
        <v>186.24</v>
      </c>
      <c r="CC6" s="81">
        <f t="shared" si="7"/>
        <v>185.71</v>
      </c>
      <c r="CD6" s="81">
        <f t="shared" si="7"/>
        <v>187.03</v>
      </c>
      <c r="CE6" s="81">
        <f t="shared" si="7"/>
        <v>282.17</v>
      </c>
      <c r="CF6" s="81">
        <f t="shared" si="7"/>
        <v>273.20999999999998</v>
      </c>
      <c r="CG6" s="81">
        <f t="shared" si="7"/>
        <v>276.93</v>
      </c>
      <c r="CH6" s="81">
        <f t="shared" si="7"/>
        <v>283.73</v>
      </c>
      <c r="CI6" s="81">
        <f t="shared" si="7"/>
        <v>287.57</v>
      </c>
      <c r="CJ6" s="81">
        <f t="shared" si="7"/>
        <v>250.21</v>
      </c>
      <c r="CK6" s="81">
        <f t="shared" si="7"/>
        <v>264.77</v>
      </c>
      <c r="CL6" s="73" t="str">
        <f>IF(CL7="","",IF(CL7="-","【-】","【"&amp;SUBSTITUTE(TEXT(CL7,"#,##0.00"),"-","△")&amp;"】"))</f>
        <v>【270.94】</v>
      </c>
      <c r="CM6" s="81">
        <f t="shared" ref="CM6:CV6" si="8">IF(CM7="",NA(),CM7)</f>
        <v>35.53</v>
      </c>
      <c r="CN6" s="81">
        <f t="shared" si="8"/>
        <v>35.090000000000003</v>
      </c>
      <c r="CO6" s="81">
        <f t="shared" si="8"/>
        <v>35.090000000000003</v>
      </c>
      <c r="CP6" s="81">
        <f t="shared" si="8"/>
        <v>33.770000000000003</v>
      </c>
      <c r="CQ6" s="81">
        <f t="shared" si="8"/>
        <v>33.33</v>
      </c>
      <c r="CR6" s="81">
        <f t="shared" si="8"/>
        <v>59.08</v>
      </c>
      <c r="CS6" s="81">
        <f t="shared" si="8"/>
        <v>58.25</v>
      </c>
      <c r="CT6" s="81">
        <f t="shared" si="8"/>
        <v>61.55</v>
      </c>
      <c r="CU6" s="81">
        <f t="shared" si="8"/>
        <v>61.79</v>
      </c>
      <c r="CV6" s="81">
        <f t="shared" si="8"/>
        <v>59.94</v>
      </c>
      <c r="CW6" s="73" t="str">
        <f>IF(CW7="","",IF(CW7="-","【-】","【"&amp;SUBSTITUTE(TEXT(CW7,"#,##0.00"),"-","△")&amp;"】"))</f>
        <v>【57.80】</v>
      </c>
      <c r="CX6" s="81">
        <f t="shared" ref="CX6:DG6" si="9">IF(CX7="",NA(),CX7)</f>
        <v>97.6</v>
      </c>
      <c r="CY6" s="81">
        <f t="shared" si="9"/>
        <v>97.51</v>
      </c>
      <c r="CZ6" s="81">
        <f t="shared" si="9"/>
        <v>97.4</v>
      </c>
      <c r="DA6" s="81">
        <f t="shared" si="9"/>
        <v>97.86</v>
      </c>
      <c r="DB6" s="81">
        <f t="shared" si="9"/>
        <v>97.84</v>
      </c>
      <c r="DC6" s="81">
        <f t="shared" si="9"/>
        <v>77.12</v>
      </c>
      <c r="DD6" s="81">
        <f t="shared" si="9"/>
        <v>68.150000000000006</v>
      </c>
      <c r="DE6" s="81">
        <f t="shared" si="9"/>
        <v>67.489999999999995</v>
      </c>
      <c r="DF6" s="81">
        <f t="shared" si="9"/>
        <v>92.44</v>
      </c>
      <c r="DG6" s="81">
        <f t="shared" si="9"/>
        <v>89.66</v>
      </c>
      <c r="DH6" s="73" t="str">
        <f>IF(DH7="","",IF(DH7="-","【-】","【"&amp;SUBSTITUTE(TEXT(DH7,"#,##0.00"),"-","△")&amp;"】"))</f>
        <v>【78.90】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162086</v>
      </c>
      <c r="D7" s="66">
        <v>47</v>
      </c>
      <c r="E7" s="66">
        <v>18</v>
      </c>
      <c r="F7" s="66">
        <v>0</v>
      </c>
      <c r="G7" s="66">
        <v>0</v>
      </c>
      <c r="H7" s="66" t="s">
        <v>96</v>
      </c>
      <c r="I7" s="66" t="s">
        <v>97</v>
      </c>
      <c r="J7" s="66" t="s">
        <v>98</v>
      </c>
      <c r="K7" s="66" t="s">
        <v>99</v>
      </c>
      <c r="L7" s="66" t="s">
        <v>100</v>
      </c>
      <c r="M7" s="66" t="s">
        <v>101</v>
      </c>
      <c r="N7" s="74" t="s">
        <v>42</v>
      </c>
      <c r="O7" s="74" t="s">
        <v>102</v>
      </c>
      <c r="P7" s="74">
        <v>0.76</v>
      </c>
      <c r="Q7" s="74">
        <v>100</v>
      </c>
      <c r="R7" s="74">
        <v>3240</v>
      </c>
      <c r="S7" s="74">
        <v>48597</v>
      </c>
      <c r="T7" s="74">
        <v>127.03</v>
      </c>
      <c r="U7" s="74">
        <v>382.56</v>
      </c>
      <c r="V7" s="74">
        <v>370</v>
      </c>
      <c r="W7" s="74">
        <v>1.02</v>
      </c>
      <c r="X7" s="74">
        <v>362.75</v>
      </c>
      <c r="Y7" s="74">
        <v>100</v>
      </c>
      <c r="Z7" s="74">
        <v>100</v>
      </c>
      <c r="AA7" s="74">
        <v>100</v>
      </c>
      <c r="AB7" s="74">
        <v>100</v>
      </c>
      <c r="AC7" s="74">
        <v>100</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875.12</v>
      </c>
      <c r="BG7" s="74">
        <v>843.64</v>
      </c>
      <c r="BH7" s="74">
        <v>777.59</v>
      </c>
      <c r="BI7" s="74">
        <v>726.53</v>
      </c>
      <c r="BJ7" s="74">
        <v>632.36</v>
      </c>
      <c r="BK7" s="74">
        <v>416.91</v>
      </c>
      <c r="BL7" s="74">
        <v>392.19</v>
      </c>
      <c r="BM7" s="74">
        <v>413.5</v>
      </c>
      <c r="BN7" s="74">
        <v>244.85</v>
      </c>
      <c r="BO7" s="74">
        <v>296.89</v>
      </c>
      <c r="BP7" s="74">
        <v>325.02</v>
      </c>
      <c r="BQ7" s="74">
        <v>100</v>
      </c>
      <c r="BR7" s="74">
        <v>100</v>
      </c>
      <c r="BS7" s="74">
        <v>100</v>
      </c>
      <c r="BT7" s="74">
        <v>66.760000000000005</v>
      </c>
      <c r="BU7" s="74">
        <v>68.5</v>
      </c>
      <c r="BV7" s="74">
        <v>57.93</v>
      </c>
      <c r="BW7" s="74">
        <v>57.03</v>
      </c>
      <c r="BX7" s="74">
        <v>55.84</v>
      </c>
      <c r="BY7" s="74">
        <v>64.78</v>
      </c>
      <c r="BZ7" s="74">
        <v>63.06</v>
      </c>
      <c r="CA7" s="74">
        <v>60.61</v>
      </c>
      <c r="CB7" s="74">
        <v>186.24</v>
      </c>
      <c r="CC7" s="74">
        <v>185.71</v>
      </c>
      <c r="CD7" s="74">
        <v>187.03</v>
      </c>
      <c r="CE7" s="74">
        <v>282.17</v>
      </c>
      <c r="CF7" s="74">
        <v>273.20999999999998</v>
      </c>
      <c r="CG7" s="74">
        <v>276.93</v>
      </c>
      <c r="CH7" s="74">
        <v>283.73</v>
      </c>
      <c r="CI7" s="74">
        <v>287.57</v>
      </c>
      <c r="CJ7" s="74">
        <v>250.21</v>
      </c>
      <c r="CK7" s="74">
        <v>264.77</v>
      </c>
      <c r="CL7" s="74">
        <v>270.94</v>
      </c>
      <c r="CM7" s="74">
        <v>35.53</v>
      </c>
      <c r="CN7" s="74">
        <v>35.090000000000003</v>
      </c>
      <c r="CO7" s="74">
        <v>35.090000000000003</v>
      </c>
      <c r="CP7" s="74">
        <v>33.770000000000003</v>
      </c>
      <c r="CQ7" s="74">
        <v>33.33</v>
      </c>
      <c r="CR7" s="74">
        <v>59.08</v>
      </c>
      <c r="CS7" s="74">
        <v>58.25</v>
      </c>
      <c r="CT7" s="74">
        <v>61.55</v>
      </c>
      <c r="CU7" s="74">
        <v>61.79</v>
      </c>
      <c r="CV7" s="74">
        <v>59.94</v>
      </c>
      <c r="CW7" s="74">
        <v>57.8</v>
      </c>
      <c r="CX7" s="74">
        <v>97.6</v>
      </c>
      <c r="CY7" s="74">
        <v>97.51</v>
      </c>
      <c r="CZ7" s="74">
        <v>97.4</v>
      </c>
      <c r="DA7" s="74">
        <v>97.86</v>
      </c>
      <c r="DB7" s="74">
        <v>97.84</v>
      </c>
      <c r="DC7" s="74">
        <v>77.12</v>
      </c>
      <c r="DD7" s="74">
        <v>68.150000000000006</v>
      </c>
      <c r="DE7" s="74">
        <v>67.489999999999995</v>
      </c>
      <c r="DF7" s="74">
        <v>92.44</v>
      </c>
      <c r="DG7" s="74">
        <v>89.66</v>
      </c>
      <c r="DH7" s="74">
        <v>78.900000000000006</v>
      </c>
      <c r="DI7" s="74"/>
      <c r="DJ7" s="74"/>
      <c r="DK7" s="74"/>
      <c r="DL7" s="74"/>
      <c r="DM7" s="74"/>
      <c r="DN7" s="74"/>
      <c r="DO7" s="74"/>
      <c r="DP7" s="74"/>
      <c r="DQ7" s="74"/>
      <c r="DR7" s="74"/>
      <c r="DS7" s="74"/>
      <c r="DT7" s="74"/>
      <c r="DU7" s="74"/>
      <c r="DV7" s="74"/>
      <c r="DW7" s="74"/>
      <c r="DX7" s="74"/>
      <c r="DY7" s="74"/>
      <c r="DZ7" s="74"/>
      <c r="EA7" s="74"/>
      <c r="EB7" s="74"/>
      <c r="EC7" s="74"/>
      <c r="ED7" s="74"/>
      <c r="EE7" s="74" t="s">
        <v>42</v>
      </c>
      <c r="EF7" s="74" t="s">
        <v>42</v>
      </c>
      <c r="EG7" s="74" t="s">
        <v>42</v>
      </c>
      <c r="EH7" s="74" t="s">
        <v>42</v>
      </c>
      <c r="EI7" s="74" t="s">
        <v>42</v>
      </c>
      <c r="EJ7" s="74" t="s">
        <v>42</v>
      </c>
      <c r="EK7" s="74" t="s">
        <v>42</v>
      </c>
      <c r="EL7" s="74" t="s">
        <v>42</v>
      </c>
      <c r="EM7" s="74" t="s">
        <v>42</v>
      </c>
      <c r="EN7" s="74" t="s">
        <v>42</v>
      </c>
      <c r="EO7" s="74" t="s">
        <v>42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2019-12-05T05:29:04Z</dcterms:created>
  <dcterms:modified xsi:type="dcterms:W3CDTF">2020-01-31T06:17:57Z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2020-01-31T06:17:57Z</vt:filetime>
  </property>
</Properties>
</file>