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2007\Desktop\"/>
    </mc:Choice>
  </mc:AlternateContent>
  <workbookProtection workbookAlgorithmName="SHA-512" workbookHashValue="/TAXmC+EkGfj+roJZ9mXMr4fWgoQ0dIgewyUFyy4Z9a9sCkc8NISYWk0l+ta6pVOt8Uioi0DNNfnkiPJFLmVAA==" workbookSaltValue="hCGJwJUXvnwCL2QTDuPRx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<sst xmlns="http://schemas.openxmlformats.org/spreadsheetml/2006/main" count="262" uniqueCount="108">
  <si>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</si>
  <si>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</si>
  <si>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</si>
  <si>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</si>
  <si>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</si>
  <si>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</si>
  <si>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</si>
  <si>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</si>
  <si>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</si>
  <si>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</si>
  <si>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</si>
  <si>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</si>
  <si>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</si>
  <si>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</si>
  <si>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</si>
  <si>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</si>
  <si>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</si>
  <si>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</si>
  <si>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</si>
  <si>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</si>
  <si>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</si>
  <si>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</si>
  <si>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</si>
  <si>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</si>
  <si>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</si>
  <si>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</si>
  <si>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</si>
  <si>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</si>
  <si>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</si>
  <si>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</si>
  <si>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</si>
  <si>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</si>
  <si>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</si>
  <si>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</si>
  <si>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</si>
  <si>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</si>
  <si>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</si>
  <si>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</si>
  <si>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</si>
  <si>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</si>
  <si>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</si>
  <si>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</si>
  <si>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</si>
  <si>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</si>
  <si>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</si>
  <si>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</si>
  <si>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</si>
  <si>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</si>
  <si>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</si>
  <si>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</si>
  <si>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</si>
  <si>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</si>
  <si>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</si>
  <si>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</si>
  <si>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</si>
  <si>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</si>
  <si>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</si>
  <si>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</si>
  <si>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</si>
  <si>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</si>
  <si>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</si>
  <si>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</si>
  <si>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</si>
  <si>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</si>
  <si>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</si>
  <si>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</si>
  <si>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</si>
  <si>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</si>
  <si>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</si>
  <si>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</si>
  <si>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</si>
  <si>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</si>
  <si>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</si>
  <si>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</si>
  <si>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</si>
  <si>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</si>
  <si>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</si>
  <si>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</si>
  <si>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</si>
  <si>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</si>
  <si>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</si>
  <si>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</si>
  <si>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</si>
  <si>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</si>
  <si>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</si>
  <si>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</si>
  <si>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</si>
  <si>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</si>
  <si>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</si>
  <si>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162027</t>
  </si>
  <si>
    <t>46</t>
  </si>
  <si>
    <t>02</t>
  </si>
  <si>
    <t>0</t>
  </si>
  <si>
    <t>000</t>
  </si>
  <si>
    <t>富山県　高岡市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</si>
  <si>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</si>
  <si>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</si>
  <si>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</si>
  <si>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</si>
  <si>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</si>
  <si>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</si>
  <si>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</si>
  <si>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</si>
  <si>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</si>
  <si>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</si>
  <si>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・有形固定資産減価償却率は、年々上昇傾向で推移しており、施設の老朽化が進行していることを示している。
・管路更新率は、法定耐用年数を超えた管路は存在するが、更新に至っていない。今後、事業運営の在り方を踏まえて、検討していく必要がある。</t>
    <rPh sb="14" eb="16">
      <t>ネンネン</t>
    </rPh>
    <rPh sb="21" eb="23">
      <t>スイイ</t>
    </rPh>
    <rPh sb="35" eb="37">
      <t>シンコウ</t>
    </rPh>
    <rPh sb="44" eb="45">
      <t>シメ</t>
    </rPh>
    <rPh sb="52" eb="54">
      <t>カンロ</t>
    </rPh>
    <rPh sb="54" eb="56">
      <t>コウシン</t>
    </rPh>
    <rPh sb="56" eb="57">
      <t>リツ</t>
    </rPh>
    <rPh sb="59" eb="61">
      <t>ホウテイ</t>
    </rPh>
    <rPh sb="61" eb="63">
      <t>タイヨウ</t>
    </rPh>
    <rPh sb="63" eb="65">
      <t>ネンスウ</t>
    </rPh>
    <rPh sb="66" eb="67">
      <t>コ</t>
    </rPh>
    <rPh sb="69" eb="71">
      <t>カンロ</t>
    </rPh>
    <rPh sb="72" eb="74">
      <t>ソンザイ</t>
    </rPh>
    <rPh sb="81" eb="82">
      <t>イタ</t>
    </rPh>
    <rPh sb="93" eb="95">
      <t>ウンエイ</t>
    </rPh>
    <rPh sb="100" eb="101">
      <t>フ</t>
    </rPh>
    <rPh sb="105" eb="107">
      <t>ケントウ</t>
    </rPh>
    <rPh sb="111" eb="113">
      <t>ヒツヨウ</t>
    </rPh>
    <phoneticPr fontId="5"/>
  </si>
  <si>
    <t>・経常収支比率や料金回収率100％を下回っているため、経営状況は健全であるとは言えない。現在は、収支不足については、利益積立金を取り崩し補填している状況である。いずれ利益積立金も底をつくこととなるため、今後、経費節減や料金水準の見直しを検討していく必要がある。さらには、事業運営の在り方についても併せて検討してくことが必要である。</t>
    <rPh sb="1" eb="3">
      <t>ケイジョウ</t>
    </rPh>
    <rPh sb="3" eb="5">
      <t>シュウシ</t>
    </rPh>
    <rPh sb="5" eb="7">
      <t>ヒリツ</t>
    </rPh>
    <rPh sb="8" eb="10">
      <t>リョウキン</t>
    </rPh>
    <rPh sb="10" eb="12">
      <t>カイシュウ</t>
    </rPh>
    <rPh sb="12" eb="13">
      <t>リツ</t>
    </rPh>
    <rPh sb="18" eb="20">
      <t>シタマワ</t>
    </rPh>
    <rPh sb="27" eb="29">
      <t>ケイエイ</t>
    </rPh>
    <rPh sb="29" eb="31">
      <t>ジョウキョウ</t>
    </rPh>
    <rPh sb="32" eb="34">
      <t>ケンゼン</t>
    </rPh>
    <rPh sb="39" eb="40">
      <t>イ</t>
    </rPh>
    <rPh sb="44" eb="46">
      <t>ゲンザイ</t>
    </rPh>
    <rPh sb="48" eb="50">
      <t>シュウシ</t>
    </rPh>
    <rPh sb="50" eb="52">
      <t>フソク</t>
    </rPh>
    <rPh sb="58" eb="60">
      <t>リエキ</t>
    </rPh>
    <rPh sb="60" eb="62">
      <t>ツミタテ</t>
    </rPh>
    <rPh sb="62" eb="63">
      <t>キン</t>
    </rPh>
    <rPh sb="64" eb="65">
      <t>ト</t>
    </rPh>
    <rPh sb="66" eb="67">
      <t>クズ</t>
    </rPh>
    <rPh sb="68" eb="70">
      <t>ホテン</t>
    </rPh>
    <rPh sb="74" eb="76">
      <t>ジョウキョウ</t>
    </rPh>
    <rPh sb="83" eb="85">
      <t>リエキ</t>
    </rPh>
    <rPh sb="85" eb="87">
      <t>ツミタテ</t>
    </rPh>
    <rPh sb="87" eb="88">
      <t>キン</t>
    </rPh>
    <rPh sb="89" eb="90">
      <t>ソコ</t>
    </rPh>
    <rPh sb="101" eb="103">
      <t>コンゴ</t>
    </rPh>
    <rPh sb="104" eb="106">
      <t>ケイヒ</t>
    </rPh>
    <rPh sb="106" eb="108">
      <t>セツゲン</t>
    </rPh>
    <rPh sb="109" eb="111">
      <t>リョウキン</t>
    </rPh>
    <rPh sb="111" eb="113">
      <t>スイジュン</t>
    </rPh>
    <rPh sb="114" eb="116">
      <t>ミナオ</t>
    </rPh>
    <rPh sb="118" eb="120">
      <t>ケントウ</t>
    </rPh>
    <rPh sb="124" eb="126">
      <t>ヒツヨウ</t>
    </rPh>
    <rPh sb="135" eb="137">
      <t>ジギョウ</t>
    </rPh>
    <rPh sb="137" eb="139">
      <t>ウンエイ</t>
    </rPh>
    <rPh sb="140" eb="141">
      <t>ア</t>
    </rPh>
    <rPh sb="142" eb="143">
      <t>カタ</t>
    </rPh>
    <rPh sb="148" eb="149">
      <t>アワ</t>
    </rPh>
    <rPh sb="151" eb="153">
      <t>ケントウ</t>
    </rPh>
    <rPh sb="159" eb="161">
      <t>ヒツヨウ</t>
    </rPh>
    <phoneticPr fontId="5"/>
  </si>
  <si>
    <t>・経常収支比率及び料金回収率は、供給水量の減少に伴う給水収益の減収、減価償却費の増加により、100%を下回っている状況にある。今後、料金水準の見直しなど経営基盤の強化を図る必要がある。
・累積欠損金比率は、全国平均を下回っているものの、２年連続で累積欠損金を計上するなど経営状況が悪化していることを示している。
・流動比率は、一年以内の短期債務に対して十分な支払能力がある。
・企業債残高対給水収益比率は、企業債残高はないため良好な状況である。
・給水原価は、供給単価を上回っていることから、さらなる経費節減や供給単価の見直しが必要である。
・施設利用率や契約率は、供給先事業者における水のリサイクル化などにより、水需要が減少しており、全国・類似団体平均を下回っている。</t>
    <rPh sb="1" eb="3">
      <t>ケイジョウ</t>
    </rPh>
    <rPh sb="3" eb="5">
      <t>シュウシ</t>
    </rPh>
    <rPh sb="5" eb="7">
      <t>ヒリツ</t>
    </rPh>
    <rPh sb="7" eb="8">
      <t>オヨ</t>
    </rPh>
    <rPh sb="9" eb="11">
      <t>リョウキン</t>
    </rPh>
    <rPh sb="11" eb="13">
      <t>カイシュウ</t>
    </rPh>
    <rPh sb="13" eb="14">
      <t>リツ</t>
    </rPh>
    <rPh sb="16" eb="18">
      <t>キョウキュウ</t>
    </rPh>
    <rPh sb="18" eb="20">
      <t>スイリョウ</t>
    </rPh>
    <rPh sb="21" eb="23">
      <t>ゲンショウ</t>
    </rPh>
    <rPh sb="24" eb="25">
      <t>トモナ</t>
    </rPh>
    <rPh sb="34" eb="36">
      <t>ゲンカ</t>
    </rPh>
    <rPh sb="36" eb="38">
      <t>ショウキャク</t>
    </rPh>
    <rPh sb="38" eb="39">
      <t>ヒ</t>
    </rPh>
    <rPh sb="40" eb="42">
      <t>ゾウカ</t>
    </rPh>
    <rPh sb="51" eb="53">
      <t>シタマワ</t>
    </rPh>
    <rPh sb="57" eb="59">
      <t>ジョウキョウ</t>
    </rPh>
    <rPh sb="63" eb="65">
      <t>コンゴ</t>
    </rPh>
    <rPh sb="66" eb="68">
      <t>リョウキン</t>
    </rPh>
    <rPh sb="68" eb="70">
      <t>スイジュン</t>
    </rPh>
    <rPh sb="71" eb="73">
      <t>ミナオ</t>
    </rPh>
    <rPh sb="76" eb="78">
      <t>ケイエイ</t>
    </rPh>
    <rPh sb="78" eb="80">
      <t>キバン</t>
    </rPh>
    <rPh sb="81" eb="83">
      <t>キョウカ</t>
    </rPh>
    <rPh sb="84" eb="85">
      <t>ハカ</t>
    </rPh>
    <rPh sb="86" eb="88">
      <t>ヒツヨウ</t>
    </rPh>
    <rPh sb="94" eb="96">
      <t>ルイセキ</t>
    </rPh>
    <rPh sb="96" eb="98">
      <t>ケッソン</t>
    </rPh>
    <rPh sb="98" eb="99">
      <t>キン</t>
    </rPh>
    <rPh sb="99" eb="101">
      <t>ヒリツ</t>
    </rPh>
    <rPh sb="103" eb="105">
      <t>ゼンコク</t>
    </rPh>
    <rPh sb="105" eb="107">
      <t>ヘイキン</t>
    </rPh>
    <rPh sb="108" eb="110">
      <t>シタマワ</t>
    </rPh>
    <rPh sb="119" eb="120">
      <t>ネン</t>
    </rPh>
    <rPh sb="120" eb="122">
      <t>レンゾク</t>
    </rPh>
    <rPh sb="123" eb="125">
      <t>ルイセキ</t>
    </rPh>
    <rPh sb="125" eb="127">
      <t>ケッソン</t>
    </rPh>
    <rPh sb="127" eb="128">
      <t>キン</t>
    </rPh>
    <rPh sb="129" eb="131">
      <t>ケイジョウ</t>
    </rPh>
    <rPh sb="135" eb="137">
      <t>ケイエイ</t>
    </rPh>
    <rPh sb="137" eb="139">
      <t>ジョウキョウ</t>
    </rPh>
    <rPh sb="140" eb="142">
      <t>アッカ</t>
    </rPh>
    <rPh sb="149" eb="150">
      <t>シメ</t>
    </rPh>
    <rPh sb="157" eb="159">
      <t>リュウドウ</t>
    </rPh>
    <rPh sb="159" eb="161">
      <t>ヒリツ</t>
    </rPh>
    <rPh sb="163" eb="165">
      <t>イチネン</t>
    </rPh>
    <rPh sb="165" eb="167">
      <t>イナイ</t>
    </rPh>
    <rPh sb="168" eb="170">
      <t>タンキ</t>
    </rPh>
    <rPh sb="170" eb="172">
      <t>サイム</t>
    </rPh>
    <rPh sb="173" eb="174">
      <t>タイ</t>
    </rPh>
    <rPh sb="176" eb="178">
      <t>ジュウブン</t>
    </rPh>
    <rPh sb="179" eb="181">
      <t>シハラ</t>
    </rPh>
    <rPh sb="181" eb="183">
      <t>ノウリョク</t>
    </rPh>
    <rPh sb="189" eb="191">
      <t>キギョウ</t>
    </rPh>
    <rPh sb="191" eb="192">
      <t>サイ</t>
    </rPh>
    <rPh sb="192" eb="194">
      <t>ザンダカ</t>
    </rPh>
    <rPh sb="194" eb="195">
      <t>タイ</t>
    </rPh>
    <rPh sb="195" eb="197">
      <t>キュウスイ</t>
    </rPh>
    <rPh sb="197" eb="199">
      <t>シュウエキ</t>
    </rPh>
    <rPh sb="199" eb="201">
      <t>ヒリツ</t>
    </rPh>
    <rPh sb="203" eb="205">
      <t>キギョウ</t>
    </rPh>
    <rPh sb="205" eb="206">
      <t>サイ</t>
    </rPh>
    <rPh sb="206" eb="208">
      <t>ザンダカ</t>
    </rPh>
    <rPh sb="213" eb="215">
      <t>リョウコウ</t>
    </rPh>
    <rPh sb="216" eb="218">
      <t>ジョウキョウ</t>
    </rPh>
    <rPh sb="224" eb="226">
      <t>キュウスイ</t>
    </rPh>
    <rPh sb="226" eb="228">
      <t>ゲンカ</t>
    </rPh>
    <rPh sb="230" eb="232">
      <t>キョウキュウ</t>
    </rPh>
    <rPh sb="232" eb="234">
      <t>タンカ</t>
    </rPh>
    <rPh sb="235" eb="237">
      <t>ウワマワ</t>
    </rPh>
    <rPh sb="250" eb="252">
      <t>ケイヒ</t>
    </rPh>
    <rPh sb="252" eb="254">
      <t>セツゲン</t>
    </rPh>
    <rPh sb="255" eb="257">
      <t>キョウキュウ</t>
    </rPh>
    <rPh sb="257" eb="259">
      <t>タンカ</t>
    </rPh>
    <rPh sb="260" eb="262">
      <t>ミナオ</t>
    </rPh>
    <rPh sb="264" eb="266">
      <t>ヒツヨウ</t>
    </rPh>
    <rPh sb="272" eb="274">
      <t>シセツ</t>
    </rPh>
    <rPh sb="274" eb="276">
      <t>リヨウ</t>
    </rPh>
    <rPh sb="276" eb="277">
      <t>リツ</t>
    </rPh>
    <rPh sb="278" eb="281">
      <t>ケイヤクリツ</t>
    </rPh>
    <rPh sb="283" eb="285">
      <t>キョウキュウ</t>
    </rPh>
    <rPh sb="285" eb="286">
      <t>サキ</t>
    </rPh>
    <rPh sb="286" eb="288">
      <t>ジギョウ</t>
    </rPh>
    <rPh sb="288" eb="289">
      <t>シャ</t>
    </rPh>
    <rPh sb="293" eb="294">
      <t>ミズ</t>
    </rPh>
    <rPh sb="300" eb="301">
      <t>カ</t>
    </rPh>
    <rPh sb="307" eb="308">
      <t>ミズ</t>
    </rPh>
    <rPh sb="308" eb="310">
      <t>ジュヨウ</t>
    </rPh>
    <rPh sb="311" eb="313">
      <t>ゲンショウ</t>
    </rPh>
    <rPh sb="318" eb="320">
      <t>ゼンコク</t>
    </rPh>
    <rPh sb="321" eb="323">
      <t>ルイジ</t>
    </rPh>
    <rPh sb="323" eb="325">
      <t>ダンタイ</t>
    </rPh>
    <rPh sb="325" eb="327">
      <t>ヘイキン</t>
    </rPh>
    <rPh sb="328" eb="33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</si>
</sst>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64.78</c:v>
                </c:pt>
                <c:pt idx="1">
                  <c:v>66.260000000000005</c:v>
                </c:pt>
                <c:pt idx="2">
                  <c:v>65.38</c:v>
                </c:pt>
                <c:pt idx="3">
                  <c:v>66.41</c:v>
                </c:pt>
                <c:pt idx="4">
                  <c:v>68.040000000000006</c:v>
                </c:pt>
              </c:numCache>
            </c:numRef>
          </c:val>
          <c:extLst>
            <c:ext xmlns:c16="http://schemas.microsoft.com/office/drawing/2014/chart" uri="{C3380CC4-5D6E-409C-BE32-E72D297353CC}">
              <c16:uniqueId val="{00000000-93AB-4865-855E-BD567D5571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93AB-4865-855E-BD567D55713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12.67</c:v>
                </c:pt>
                <c:pt idx="4">
                  <c:v>15.71</c:v>
                </c:pt>
              </c:numCache>
            </c:numRef>
          </c:val>
          <c:extLst>
            <c:ext xmlns:c16="http://schemas.microsoft.com/office/drawing/2014/chart" uri="{C3380CC4-5D6E-409C-BE32-E72D297353CC}">
              <c16:uniqueId val="{00000000-86B3-489F-A5AC-3870D06BA8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86B3-489F-A5AC-3870D06BA8D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111.66</c:v>
                </c:pt>
                <c:pt idx="1">
                  <c:v>105.25</c:v>
                </c:pt>
                <c:pt idx="2">
                  <c:v>108.99</c:v>
                </c:pt>
                <c:pt idx="3">
                  <c:v>89.46</c:v>
                </c:pt>
                <c:pt idx="4">
                  <c:v>87.25</c:v>
                </c:pt>
              </c:numCache>
            </c:numRef>
          </c:val>
          <c:extLst>
            <c:ext xmlns:c16="http://schemas.microsoft.com/office/drawing/2014/chart" uri="{C3380CC4-5D6E-409C-BE32-E72D297353CC}">
              <c16:uniqueId val="{00000000-2961-4CB8-B58D-4D7F711488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2961-4CB8-B58D-4D7F711488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50.2</c:v>
                </c:pt>
                <c:pt idx="1">
                  <c:v>50.2</c:v>
                </c:pt>
                <c:pt idx="2">
                  <c:v>50.2</c:v>
                </c:pt>
                <c:pt idx="3">
                  <c:v>50.2</c:v>
                </c:pt>
                <c:pt idx="4">
                  <c:v>50.2</c:v>
                </c:pt>
              </c:numCache>
            </c:numRef>
          </c:val>
          <c:extLst>
            <c:ext xmlns:c16="http://schemas.microsoft.com/office/drawing/2014/chart" uri="{C3380CC4-5D6E-409C-BE32-E72D297353CC}">
              <c16:uniqueId val="{00000000-DC64-4C95-B62F-8A76A22D67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DC64-4C95-B62F-8A76A22D67C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1F-4D71-804A-0AE52B81F7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0A1F-4D71-804A-0AE52B81F7C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25191.7</c:v>
                </c:pt>
                <c:pt idx="1">
                  <c:v>30258.66</c:v>
                </c:pt>
                <c:pt idx="2">
                  <c:v>22281.27</c:v>
                </c:pt>
                <c:pt idx="3">
                  <c:v>15371.91</c:v>
                </c:pt>
                <c:pt idx="4">
                  <c:v>23879.23</c:v>
                </c:pt>
              </c:numCache>
            </c:numRef>
          </c:val>
          <c:extLst>
            <c:ext xmlns:c16="http://schemas.microsoft.com/office/drawing/2014/chart" uri="{C3380CC4-5D6E-409C-BE32-E72D297353CC}">
              <c16:uniqueId val="{00000000-AFA3-4AE5-B23F-C4AAE92CC4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AFA3-4AE5-B23F-C4AAE92CC40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15-43EF-8046-3B3E9C48FE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6C15-43EF-8046-3B3E9C48FE3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109.75</c:v>
                </c:pt>
                <c:pt idx="1">
                  <c:v>104.35</c:v>
                </c:pt>
                <c:pt idx="2">
                  <c:v>109.12</c:v>
                </c:pt>
                <c:pt idx="3">
                  <c:v>88.52</c:v>
                </c:pt>
                <c:pt idx="4">
                  <c:v>86.24</c:v>
                </c:pt>
              </c:numCache>
            </c:numRef>
          </c:val>
          <c:extLst>
            <c:ext xmlns:c16="http://schemas.microsoft.com/office/drawing/2014/chart" uri="{C3380CC4-5D6E-409C-BE32-E72D297353CC}">
              <c16:uniqueId val="{00000000-D029-4662-973B-66FCAA2877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D029-4662-973B-66FCAA28770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3.92</c:v>
                </c:pt>
                <c:pt idx="1">
                  <c:v>4.12</c:v>
                </c:pt>
                <c:pt idx="2">
                  <c:v>3.94</c:v>
                </c:pt>
                <c:pt idx="3">
                  <c:v>4.8600000000000003</c:v>
                </c:pt>
                <c:pt idx="4">
                  <c:v>4.99</c:v>
                </c:pt>
              </c:numCache>
            </c:numRef>
          </c:val>
          <c:extLst>
            <c:ext xmlns:c16="http://schemas.microsoft.com/office/drawing/2014/chart" uri="{C3380CC4-5D6E-409C-BE32-E72D297353CC}">
              <c16:uniqueId val="{00000000-96EF-4468-B608-CD21584B25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96EF-4468-B608-CD21584B250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39.06</c:v>
                </c:pt>
                <c:pt idx="1">
                  <c:v>38.11</c:v>
                </c:pt>
                <c:pt idx="2">
                  <c:v>36.07</c:v>
                </c:pt>
                <c:pt idx="3">
                  <c:v>29.9</c:v>
                </c:pt>
                <c:pt idx="4">
                  <c:v>30.73</c:v>
                </c:pt>
              </c:numCache>
            </c:numRef>
          </c:val>
          <c:extLst>
            <c:ext xmlns:c16="http://schemas.microsoft.com/office/drawing/2014/chart" uri="{C3380CC4-5D6E-409C-BE32-E72D297353CC}">
              <c16:uniqueId val="{00000000-19FF-457B-B37D-7E6824F34F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19FF-457B-B37D-7E6824F34F6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34.33</c:v>
                </c:pt>
                <c:pt idx="1">
                  <c:v>32.67</c:v>
                </c:pt>
                <c:pt idx="2">
                  <c:v>29.33</c:v>
                </c:pt>
                <c:pt idx="3">
                  <c:v>26.17</c:v>
                </c:pt>
                <c:pt idx="4">
                  <c:v>26.17</c:v>
                </c:pt>
              </c:numCache>
            </c:numRef>
          </c:val>
          <c:extLst>
            <c:ext xmlns:c16="http://schemas.microsoft.com/office/drawing/2014/chart" uri="{C3380CC4-5D6E-409C-BE32-E72D297353CC}">
              <c16:uniqueId val="{00000000-D24F-42AD-8C30-167440B8CA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D24F-42AD-8C30-167440B8CA6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K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富山県　高岡市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60000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中規模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18435</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95.1</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15700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111.66</v>
      </c>
      <c r="Y32" s="128"/>
      <c r="Z32" s="128"/>
      <c r="AA32" s="128"/>
      <c r="AB32" s="128"/>
      <c r="AC32" s="128"/>
      <c r="AD32" s="128"/>
      <c r="AE32" s="128"/>
      <c r="AF32" s="128"/>
      <c r="AG32" s="128"/>
      <c r="AH32" s="128"/>
      <c r="AI32" s="128"/>
      <c r="AJ32" s="128"/>
      <c r="AK32" s="128"/>
      <c r="AL32" s="128"/>
      <c r="AM32" s="128"/>
      <c r="AN32" s="128"/>
      <c r="AO32" s="128"/>
      <c r="AP32" s="128"/>
      <c r="AQ32" s="129"/>
      <c r="AR32" s="127">
        <f>データ!U6</f>
        <v>105.25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108.99</v>
      </c>
      <c r="BM32" s="128"/>
      <c r="BN32" s="128"/>
      <c r="BO32" s="128"/>
      <c r="BP32" s="128"/>
      <c r="BQ32" s="128"/>
      <c r="BR32" s="128"/>
      <c r="BS32" s="128"/>
      <c r="BT32" s="128"/>
      <c r="BU32" s="128"/>
      <c r="BV32" s="128"/>
      <c r="BW32" s="128"/>
      <c r="BX32" s="128"/>
      <c r="BY32" s="128"/>
      <c r="BZ32" s="128"/>
      <c r="CA32" s="128"/>
      <c r="CB32" s="128"/>
      <c r="CC32" s="128"/>
      <c r="CD32" s="128"/>
      <c r="CE32" s="129"/>
      <c r="CF32" s="127">
        <f>データ!W6</f>
        <v>89.46</v>
      </c>
      <c r="CG32" s="128"/>
      <c r="CH32" s="128"/>
      <c r="CI32" s="128"/>
      <c r="CJ32" s="128"/>
      <c r="CK32" s="128"/>
      <c r="CL32" s="128"/>
      <c r="CM32" s="128"/>
      <c r="CN32" s="128"/>
      <c r="CO32" s="128"/>
      <c r="CP32" s="128"/>
      <c r="CQ32" s="128"/>
      <c r="CR32" s="128"/>
      <c r="CS32" s="128"/>
      <c r="CT32" s="128"/>
      <c r="CU32" s="128"/>
      <c r="CV32" s="128"/>
      <c r="CW32" s="128"/>
      <c r="CX32" s="128"/>
      <c r="CY32" s="129"/>
      <c r="CZ32" s="127">
        <f>データ!X6</f>
        <v>87.25</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12.67</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15.71</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25191.7</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30258.66</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22281.27</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15371.91</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23879.23</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118.17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119.31</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116.37</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117.28</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116.96</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49.41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50.52</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52.25</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53.3</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50.25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577.44000000000005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605.5</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551.42999999999995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687.99</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655.75</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235.11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222.22</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216.41</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208.47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193.85</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109.75</v>
      </c>
      <c r="Y55" s="128"/>
      <c r="Z55" s="128"/>
      <c r="AA55" s="128"/>
      <c r="AB55" s="128"/>
      <c r="AC55" s="128"/>
      <c r="AD55" s="128"/>
      <c r="AE55" s="128"/>
      <c r="AF55" s="128"/>
      <c r="AG55" s="128"/>
      <c r="AH55" s="128"/>
      <c r="AI55" s="128"/>
      <c r="AJ55" s="128"/>
      <c r="AK55" s="128"/>
      <c r="AL55" s="128"/>
      <c r="AM55" s="128"/>
      <c r="AN55" s="128"/>
      <c r="AO55" s="128"/>
      <c r="AP55" s="128"/>
      <c r="AQ55" s="129"/>
      <c r="AR55" s="127">
        <f>データ!BM6</f>
        <v>104.35</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109.12</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88.52</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86.24</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3.92</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4.12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3.94</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4.8600000000000003</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4.99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39.06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38.11</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36.07</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29.9</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30.73</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34.33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32.67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29.33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26.17</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26.17</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109.11</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109.19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105.24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105.71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105.06</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25</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25.13</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26.03</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25.98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26.84</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41.77</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40.97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40.69</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40.67</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40.89</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64.95</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63.26</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62.7</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62.59</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61.76</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64.78</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66.260000000000005</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65.38</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66.41</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68.040000000000006</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50.2</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50.2</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50.2</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50.2</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50.2</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53.38</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54.49</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55.39</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55.25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57.11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39.6</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42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43.33</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44.05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51.87</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0.41</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0.48</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0.52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1.3</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0.28000000000000003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UOKT95UcfSRYnI7paiJv4kvn4J3j4RCfYbZkA0lmIQWgND3esbjTs1O+Kr+cMRCtp7agp7weWgpxZ2VoR28mg==" saltValue="vkk2zdPghdhbu5kAiDFs8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111.66</v>
      </c>
      <c r="U6" s="52">
        <f>U7</f>
        <v>105.25</v>
      </c>
      <c r="V6" s="52">
        <f>V7</f>
        <v>108.99</v>
      </c>
      <c r="W6" s="52">
        <f>W7</f>
        <v>89.46</v>
      </c>
      <c r="X6" s="52">
        <f t="shared" si="3"/>
        <v>87.25</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12.67</v>
      </c>
      <c r="AI6" s="52">
        <f t="shared" si="3"/>
        <v>15.71</v>
      </c>
      <c r="AJ6" s="52">
        <f t="shared" si="3"/>
        <v>49.41</v>
      </c>
      <c r="AK6" s="52">
        <f t="shared" si="3"/>
        <v>50.52</v>
      </c>
      <c r="AL6" s="52">
        <f t="shared" si="3"/>
        <v>52.25</v>
      </c>
      <c r="AM6" s="52">
        <f t="shared" si="3"/>
        <v>53.3</v>
      </c>
      <c r="AN6" s="52">
        <f t="shared" si="3"/>
        <v>50.25</v>
      </c>
      <c r="AO6" s="50" t="str">
        <f>IF(AO7="-","【-】","【"&amp;SUBSTITUTE(TEXT(AO7,"#,##0.00"),"-","△")&amp;"】")</f>
        <v>【26.31】</v>
      </c>
      <c r="AP6" s="52">
        <f t="shared" si="3"/>
        <v>25191.7</v>
      </c>
      <c r="AQ6" s="52">
        <f>AQ7</f>
        <v>30258.66</v>
      </c>
      <c r="AR6" s="52">
        <f>AR7</f>
        <v>22281.27</v>
      </c>
      <c r="AS6" s="52">
        <f>AS7</f>
        <v>15371.91</v>
      </c>
      <c r="AT6" s="52">
        <f t="shared" si="3"/>
        <v>23879.23</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0</v>
      </c>
      <c r="BB6" s="52">
        <f>BB7</f>
        <v>0</v>
      </c>
      <c r="BC6" s="52">
        <f>BC7</f>
        <v>0</v>
      </c>
      <c r="BD6" s="52">
        <f>BD7</f>
        <v>0</v>
      </c>
      <c r="BE6" s="52">
        <f t="shared" si="3"/>
        <v>0</v>
      </c>
      <c r="BF6" s="52">
        <f t="shared" si="3"/>
        <v>235.11</v>
      </c>
      <c r="BG6" s="52">
        <f t="shared" si="3"/>
        <v>222.22</v>
      </c>
      <c r="BH6" s="52">
        <f t="shared" si="3"/>
        <v>216.41</v>
      </c>
      <c r="BI6" s="52">
        <f t="shared" si="3"/>
        <v>208.47</v>
      </c>
      <c r="BJ6" s="52">
        <f t="shared" si="3"/>
        <v>193.85</v>
      </c>
      <c r="BK6" s="50" t="str">
        <f>IF(BK7="-","【-】","【"&amp;SUBSTITUTE(TEXT(BK7,"#,##0.00"),"-","△")&amp;"】")</f>
        <v>【246.04】</v>
      </c>
      <c r="BL6" s="52">
        <f t="shared" si="3"/>
        <v>109.75</v>
      </c>
      <c r="BM6" s="52">
        <f>BM7</f>
        <v>104.35</v>
      </c>
      <c r="BN6" s="52">
        <f>BN7</f>
        <v>109.12</v>
      </c>
      <c r="BO6" s="52">
        <f>BO7</f>
        <v>88.52</v>
      </c>
      <c r="BP6" s="52">
        <f t="shared" si="3"/>
        <v>86.24</v>
      </c>
      <c r="BQ6" s="52">
        <f t="shared" si="3"/>
        <v>109.11</v>
      </c>
      <c r="BR6" s="52">
        <f t="shared" si="3"/>
        <v>109.19</v>
      </c>
      <c r="BS6" s="52">
        <f t="shared" si="3"/>
        <v>105.24</v>
      </c>
      <c r="BT6" s="52">
        <f t="shared" si="3"/>
        <v>105.71</v>
      </c>
      <c r="BU6" s="52">
        <f t="shared" si="3"/>
        <v>105.06</v>
      </c>
      <c r="BV6" s="50" t="str">
        <f>IF(BV7="-","【-】","【"&amp;SUBSTITUTE(TEXT(BV7,"#,##0.00"),"-","△")&amp;"】")</f>
        <v>【114.16】</v>
      </c>
      <c r="BW6" s="52">
        <f t="shared" si="3"/>
        <v>3.92</v>
      </c>
      <c r="BX6" s="52">
        <f>BX7</f>
        <v>4.12</v>
      </c>
      <c r="BY6" s="52">
        <f>BY7</f>
        <v>3.94</v>
      </c>
      <c r="BZ6" s="52">
        <f>BZ7</f>
        <v>4.8600000000000003</v>
      </c>
      <c r="CA6" s="52">
        <f t="shared" si="3"/>
        <v>4.99</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39.06</v>
      </c>
      <c r="CI6" s="52">
        <f>CI7</f>
        <v>38.11</v>
      </c>
      <c r="CJ6" s="52">
        <f>CJ7</f>
        <v>36.07</v>
      </c>
      <c r="CK6" s="52">
        <f>CK7</f>
        <v>29.9</v>
      </c>
      <c r="CL6" s="52">
        <f t="shared" si="5"/>
        <v>30.73</v>
      </c>
      <c r="CM6" s="52">
        <f t="shared" si="5"/>
        <v>41.77</v>
      </c>
      <c r="CN6" s="52">
        <f t="shared" si="5"/>
        <v>40.97</v>
      </c>
      <c r="CO6" s="52">
        <f t="shared" si="5"/>
        <v>40.69</v>
      </c>
      <c r="CP6" s="52">
        <f t="shared" si="5"/>
        <v>40.67</v>
      </c>
      <c r="CQ6" s="52">
        <f t="shared" si="5"/>
        <v>40.89</v>
      </c>
      <c r="CR6" s="50" t="str">
        <f>IF(CR7="-","【-】","【"&amp;SUBSTITUTE(TEXT(CR7,"#,##0.00"),"-","△")&amp;"】")</f>
        <v>【55.52】</v>
      </c>
      <c r="CS6" s="52">
        <f t="shared" ref="CS6:DB6" si="6">CS7</f>
        <v>34.33</v>
      </c>
      <c r="CT6" s="52">
        <f>CT7</f>
        <v>32.67</v>
      </c>
      <c r="CU6" s="52">
        <f>CU7</f>
        <v>29.33</v>
      </c>
      <c r="CV6" s="52">
        <f>CV7</f>
        <v>26.17</v>
      </c>
      <c r="CW6" s="52">
        <f t="shared" si="6"/>
        <v>26.17</v>
      </c>
      <c r="CX6" s="52">
        <f t="shared" si="6"/>
        <v>64.95</v>
      </c>
      <c r="CY6" s="52">
        <f t="shared" si="6"/>
        <v>63.26</v>
      </c>
      <c r="CZ6" s="52">
        <f t="shared" si="6"/>
        <v>62.7</v>
      </c>
      <c r="DA6" s="52">
        <f t="shared" si="6"/>
        <v>62.59</v>
      </c>
      <c r="DB6" s="52">
        <f t="shared" si="6"/>
        <v>61.76</v>
      </c>
      <c r="DC6" s="50" t="str">
        <f>IF(DC7="-","【-】","【"&amp;SUBSTITUTE(TEXT(DC7,"#,##0.00"),"-","△")&amp;"】")</f>
        <v>【77.10】</v>
      </c>
      <c r="DD6" s="52">
        <f t="shared" ref="DD6:DM6" si="7">DD7</f>
        <v>64.78</v>
      </c>
      <c r="DE6" s="52">
        <f>DE7</f>
        <v>66.260000000000005</v>
      </c>
      <c r="DF6" s="52">
        <f>DF7</f>
        <v>65.38</v>
      </c>
      <c r="DG6" s="52">
        <f>DG7</f>
        <v>66.41</v>
      </c>
      <c r="DH6" s="52">
        <f t="shared" si="7"/>
        <v>68.040000000000006</v>
      </c>
      <c r="DI6" s="52">
        <f t="shared" si="7"/>
        <v>53.38</v>
      </c>
      <c r="DJ6" s="52">
        <f t="shared" si="7"/>
        <v>54.49</v>
      </c>
      <c r="DK6" s="52">
        <f t="shared" si="7"/>
        <v>55.39</v>
      </c>
      <c r="DL6" s="52">
        <f t="shared" si="7"/>
        <v>55.25</v>
      </c>
      <c r="DM6" s="52">
        <f t="shared" si="7"/>
        <v>57.11</v>
      </c>
      <c r="DN6" s="50" t="str">
        <f>IF(DN7="-","【-】","【"&amp;SUBSTITUTE(TEXT(DN7,"#,##0.00"),"-","△")&amp;"】")</f>
        <v>【58.53】</v>
      </c>
      <c r="DO6" s="52">
        <f t="shared" ref="DO6:DX6" si="8">DO7</f>
        <v>50.2</v>
      </c>
      <c r="DP6" s="52">
        <f>DP7</f>
        <v>50.2</v>
      </c>
      <c r="DQ6" s="52">
        <f>DQ7</f>
        <v>50.2</v>
      </c>
      <c r="DR6" s="52">
        <f>DR7</f>
        <v>50.2</v>
      </c>
      <c r="DS6" s="52">
        <f t="shared" si="8"/>
        <v>50.2</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v>
      </c>
      <c r="EC6" s="52">
        <f>EC7</f>
        <v>0</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60000</v>
      </c>
      <c r="L7" s="54" t="s">
        <v>97</v>
      </c>
      <c r="M7" s="55">
        <v>1</v>
      </c>
      <c r="N7" s="55">
        <v>18435</v>
      </c>
      <c r="O7" s="56" t="s">
        <v>98</v>
      </c>
      <c r="P7" s="56">
        <v>95.1</v>
      </c>
      <c r="Q7" s="55">
        <v>3</v>
      </c>
      <c r="R7" s="55">
        <v>15700</v>
      </c>
      <c r="S7" s="54" t="s">
        <v>99</v>
      </c>
      <c r="T7" s="57">
        <v>111.66</v>
      </c>
      <c r="U7" s="57">
        <v>105.25</v>
      </c>
      <c r="V7" s="57">
        <v>108.99</v>
      </c>
      <c r="W7" s="57">
        <v>89.46</v>
      </c>
      <c r="X7" s="57">
        <v>87.25</v>
      </c>
      <c r="Y7" s="57">
        <v>118.17</v>
      </c>
      <c r="Z7" s="57">
        <v>119.31</v>
      </c>
      <c r="AA7" s="57">
        <v>116.37</v>
      </c>
      <c r="AB7" s="57">
        <v>117.28</v>
      </c>
      <c r="AC7" s="58">
        <v>116.96</v>
      </c>
      <c r="AD7" s="57">
        <v>118.92</v>
      </c>
      <c r="AE7" s="57">
        <v>0</v>
      </c>
      <c r="AF7" s="57">
        <v>0</v>
      </c>
      <c r="AG7" s="57">
        <v>0</v>
      </c>
      <c r="AH7" s="57">
        <v>12.67</v>
      </c>
      <c r="AI7" s="57">
        <v>15.71</v>
      </c>
      <c r="AJ7" s="57">
        <v>49.41</v>
      </c>
      <c r="AK7" s="57">
        <v>50.52</v>
      </c>
      <c r="AL7" s="57">
        <v>52.25</v>
      </c>
      <c r="AM7" s="57">
        <v>53.3</v>
      </c>
      <c r="AN7" s="57">
        <v>50.25</v>
      </c>
      <c r="AO7" s="57">
        <v>26.31</v>
      </c>
      <c r="AP7" s="57">
        <v>25191.7</v>
      </c>
      <c r="AQ7" s="57">
        <v>30258.66</v>
      </c>
      <c r="AR7" s="57">
        <v>22281.27</v>
      </c>
      <c r="AS7" s="57">
        <v>15371.91</v>
      </c>
      <c r="AT7" s="57">
        <v>23879.23</v>
      </c>
      <c r="AU7" s="57">
        <v>577.44000000000005</v>
      </c>
      <c r="AV7" s="57">
        <v>605.5</v>
      </c>
      <c r="AW7" s="57">
        <v>551.42999999999995</v>
      </c>
      <c r="AX7" s="57">
        <v>687.99</v>
      </c>
      <c r="AY7" s="57">
        <v>655.75</v>
      </c>
      <c r="AZ7" s="57">
        <v>450.05</v>
      </c>
      <c r="BA7" s="57">
        <v>0</v>
      </c>
      <c r="BB7" s="57">
        <v>0</v>
      </c>
      <c r="BC7" s="57">
        <v>0</v>
      </c>
      <c r="BD7" s="57">
        <v>0</v>
      </c>
      <c r="BE7" s="57">
        <v>0</v>
      </c>
      <c r="BF7" s="57">
        <v>235.11</v>
      </c>
      <c r="BG7" s="57">
        <v>222.22</v>
      </c>
      <c r="BH7" s="57">
        <v>216.41</v>
      </c>
      <c r="BI7" s="57">
        <v>208.47</v>
      </c>
      <c r="BJ7" s="57">
        <v>193.85</v>
      </c>
      <c r="BK7" s="57">
        <v>246.04</v>
      </c>
      <c r="BL7" s="57">
        <v>109.75</v>
      </c>
      <c r="BM7" s="57">
        <v>104.35</v>
      </c>
      <c r="BN7" s="57">
        <v>109.12</v>
      </c>
      <c r="BO7" s="57">
        <v>88.52</v>
      </c>
      <c r="BP7" s="57">
        <v>86.24</v>
      </c>
      <c r="BQ7" s="57">
        <v>109.11</v>
      </c>
      <c r="BR7" s="57">
        <v>109.19</v>
      </c>
      <c r="BS7" s="57">
        <v>105.24</v>
      </c>
      <c r="BT7" s="57">
        <v>105.71</v>
      </c>
      <c r="BU7" s="57">
        <v>105.06</v>
      </c>
      <c r="BV7" s="57">
        <v>114.16</v>
      </c>
      <c r="BW7" s="57">
        <v>3.92</v>
      </c>
      <c r="BX7" s="57">
        <v>4.12</v>
      </c>
      <c r="BY7" s="57">
        <v>3.94</v>
      </c>
      <c r="BZ7" s="57">
        <v>4.8600000000000003</v>
      </c>
      <c r="CA7" s="57">
        <v>4.99</v>
      </c>
      <c r="CB7" s="57">
        <v>25</v>
      </c>
      <c r="CC7" s="57">
        <v>25.13</v>
      </c>
      <c r="CD7" s="57">
        <v>26.03</v>
      </c>
      <c r="CE7" s="57">
        <v>25.98</v>
      </c>
      <c r="CF7" s="57">
        <v>26.84</v>
      </c>
      <c r="CG7" s="57">
        <v>18.71</v>
      </c>
      <c r="CH7" s="57">
        <v>39.06</v>
      </c>
      <c r="CI7" s="57">
        <v>38.11</v>
      </c>
      <c r="CJ7" s="57">
        <v>36.07</v>
      </c>
      <c r="CK7" s="57">
        <v>29.9</v>
      </c>
      <c r="CL7" s="57">
        <v>30.73</v>
      </c>
      <c r="CM7" s="57">
        <v>41.77</v>
      </c>
      <c r="CN7" s="57">
        <v>40.97</v>
      </c>
      <c r="CO7" s="57">
        <v>40.69</v>
      </c>
      <c r="CP7" s="57">
        <v>40.67</v>
      </c>
      <c r="CQ7" s="57">
        <v>40.89</v>
      </c>
      <c r="CR7" s="57">
        <v>55.52</v>
      </c>
      <c r="CS7" s="57">
        <v>34.33</v>
      </c>
      <c r="CT7" s="57">
        <v>32.67</v>
      </c>
      <c r="CU7" s="57">
        <v>29.33</v>
      </c>
      <c r="CV7" s="57">
        <v>26.17</v>
      </c>
      <c r="CW7" s="57">
        <v>26.17</v>
      </c>
      <c r="CX7" s="57">
        <v>64.95</v>
      </c>
      <c r="CY7" s="57">
        <v>63.26</v>
      </c>
      <c r="CZ7" s="57">
        <v>62.7</v>
      </c>
      <c r="DA7" s="57">
        <v>62.59</v>
      </c>
      <c r="DB7" s="57">
        <v>61.76</v>
      </c>
      <c r="DC7" s="57">
        <v>77.099999999999994</v>
      </c>
      <c r="DD7" s="57">
        <v>64.78</v>
      </c>
      <c r="DE7" s="57">
        <v>66.260000000000005</v>
      </c>
      <c r="DF7" s="57">
        <v>65.38</v>
      </c>
      <c r="DG7" s="57">
        <v>66.41</v>
      </c>
      <c r="DH7" s="57">
        <v>68.040000000000006</v>
      </c>
      <c r="DI7" s="57">
        <v>53.38</v>
      </c>
      <c r="DJ7" s="57">
        <v>54.49</v>
      </c>
      <c r="DK7" s="57">
        <v>55.39</v>
      </c>
      <c r="DL7" s="57">
        <v>55.25</v>
      </c>
      <c r="DM7" s="57">
        <v>57.11</v>
      </c>
      <c r="DN7" s="57">
        <v>58.53</v>
      </c>
      <c r="DO7" s="57">
        <v>50.2</v>
      </c>
      <c r="DP7" s="57">
        <v>50.2</v>
      </c>
      <c r="DQ7" s="57">
        <v>50.2</v>
      </c>
      <c r="DR7" s="57">
        <v>50.2</v>
      </c>
      <c r="DS7" s="57">
        <v>50.2</v>
      </c>
      <c r="DT7" s="57">
        <v>39.6</v>
      </c>
      <c r="DU7" s="57">
        <v>42</v>
      </c>
      <c r="DV7" s="57">
        <v>43.33</v>
      </c>
      <c r="DW7" s="57">
        <v>44.05</v>
      </c>
      <c r="DX7" s="57">
        <v>51.87</v>
      </c>
      <c r="DY7" s="57">
        <v>45.47</v>
      </c>
      <c r="DZ7" s="57">
        <v>0</v>
      </c>
      <c r="EA7" s="57">
        <v>0</v>
      </c>
      <c r="EB7" s="57">
        <v>0</v>
      </c>
      <c r="EC7" s="57">
        <v>0</v>
      </c>
      <c r="ED7" s="57">
        <v>0</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111.66</v>
      </c>
      <c r="V11" s="64">
        <f>IF(U6="-",NA(),U6)</f>
        <v>105.25</v>
      </c>
      <c r="W11" s="64">
        <f>IF(V6="-",NA(),V6)</f>
        <v>108.99</v>
      </c>
      <c r="X11" s="64">
        <f>IF(W6="-",NA(),W6)</f>
        <v>89.46</v>
      </c>
      <c r="Y11" s="64">
        <f>IF(X6="-",NA(),X6)</f>
        <v>87.25</v>
      </c>
      <c r="AE11" s="63" t="s">
        <v>23</v>
      </c>
      <c r="AF11" s="64">
        <f>IF(AE6="-",NA(),AE6)</f>
        <v>0</v>
      </c>
      <c r="AG11" s="64">
        <f>IF(AF6="-",NA(),AF6)</f>
        <v>0</v>
      </c>
      <c r="AH11" s="64">
        <f>IF(AG6="-",NA(),AG6)</f>
        <v>0</v>
      </c>
      <c r="AI11" s="64">
        <f>IF(AH6="-",NA(),AH6)</f>
        <v>12.67</v>
      </c>
      <c r="AJ11" s="64">
        <f>IF(AI6="-",NA(),AI6)</f>
        <v>15.71</v>
      </c>
      <c r="AP11" s="63" t="s">
        <v>23</v>
      </c>
      <c r="AQ11" s="64">
        <f>IF(AP6="-",NA(),AP6)</f>
        <v>25191.7</v>
      </c>
      <c r="AR11" s="64">
        <f>IF(AQ6="-",NA(),AQ6)</f>
        <v>30258.66</v>
      </c>
      <c r="AS11" s="64">
        <f>IF(AR6="-",NA(),AR6)</f>
        <v>22281.27</v>
      </c>
      <c r="AT11" s="64">
        <f>IF(AS6="-",NA(),AS6)</f>
        <v>15371.91</v>
      </c>
      <c r="AU11" s="64">
        <f>IF(AT6="-",NA(),AT6)</f>
        <v>23879.23</v>
      </c>
      <c r="BA11" s="63" t="s">
        <v>23</v>
      </c>
      <c r="BB11" s="64">
        <f>IF(BA6="-",NA(),BA6)</f>
        <v>0</v>
      </c>
      <c r="BC11" s="64">
        <f>IF(BB6="-",NA(),BB6)</f>
        <v>0</v>
      </c>
      <c r="BD11" s="64">
        <f>IF(BC6="-",NA(),BC6)</f>
        <v>0</v>
      </c>
      <c r="BE11" s="64">
        <f>IF(BD6="-",NA(),BD6)</f>
        <v>0</v>
      </c>
      <c r="BF11" s="64">
        <f>IF(BE6="-",NA(),BE6)</f>
        <v>0</v>
      </c>
      <c r="BL11" s="63" t="s">
        <v>23</v>
      </c>
      <c r="BM11" s="64">
        <f>IF(BL6="-",NA(),BL6)</f>
        <v>109.75</v>
      </c>
      <c r="BN11" s="64">
        <f>IF(BM6="-",NA(),BM6)</f>
        <v>104.35</v>
      </c>
      <c r="BO11" s="64">
        <f>IF(BN6="-",NA(),BN6)</f>
        <v>109.12</v>
      </c>
      <c r="BP11" s="64">
        <f>IF(BO6="-",NA(),BO6)</f>
        <v>88.52</v>
      </c>
      <c r="BQ11" s="64">
        <f>IF(BP6="-",NA(),BP6)</f>
        <v>86.24</v>
      </c>
      <c r="BW11" s="63" t="s">
        <v>23</v>
      </c>
      <c r="BX11" s="64">
        <f>IF(BW6="-",NA(),BW6)</f>
        <v>3.92</v>
      </c>
      <c r="BY11" s="64">
        <f>IF(BX6="-",NA(),BX6)</f>
        <v>4.12</v>
      </c>
      <c r="BZ11" s="64">
        <f>IF(BY6="-",NA(),BY6)</f>
        <v>3.94</v>
      </c>
      <c r="CA11" s="64">
        <f>IF(BZ6="-",NA(),BZ6)</f>
        <v>4.8600000000000003</v>
      </c>
      <c r="CB11" s="64">
        <f>IF(CA6="-",NA(),CA6)</f>
        <v>4.99</v>
      </c>
      <c r="CH11" s="63" t="s">
        <v>23</v>
      </c>
      <c r="CI11" s="64">
        <f>IF(CH6="-",NA(),CH6)</f>
        <v>39.06</v>
      </c>
      <c r="CJ11" s="64">
        <f>IF(CI6="-",NA(),CI6)</f>
        <v>38.11</v>
      </c>
      <c r="CK11" s="64">
        <f>IF(CJ6="-",NA(),CJ6)</f>
        <v>36.07</v>
      </c>
      <c r="CL11" s="64">
        <f>IF(CK6="-",NA(),CK6)</f>
        <v>29.9</v>
      </c>
      <c r="CM11" s="64">
        <f>IF(CL6="-",NA(),CL6)</f>
        <v>30.73</v>
      </c>
      <c r="CS11" s="63" t="s">
        <v>23</v>
      </c>
      <c r="CT11" s="64">
        <f>IF(CS6="-",NA(),CS6)</f>
        <v>34.33</v>
      </c>
      <c r="CU11" s="64">
        <f>IF(CT6="-",NA(),CT6)</f>
        <v>32.67</v>
      </c>
      <c r="CV11" s="64">
        <f>IF(CU6="-",NA(),CU6)</f>
        <v>29.33</v>
      </c>
      <c r="CW11" s="64">
        <f>IF(CV6="-",NA(),CV6)</f>
        <v>26.17</v>
      </c>
      <c r="CX11" s="64">
        <f>IF(CW6="-",NA(),CW6)</f>
        <v>26.17</v>
      </c>
      <c r="DD11" s="63" t="s">
        <v>23</v>
      </c>
      <c r="DE11" s="64">
        <f>IF(DD6="-",NA(),DD6)</f>
        <v>64.78</v>
      </c>
      <c r="DF11" s="64">
        <f>IF(DE6="-",NA(),DE6)</f>
        <v>66.260000000000005</v>
      </c>
      <c r="DG11" s="64">
        <f>IF(DF6="-",NA(),DF6)</f>
        <v>65.38</v>
      </c>
      <c r="DH11" s="64">
        <f>IF(DG6="-",NA(),DG6)</f>
        <v>66.41</v>
      </c>
      <c r="DI11" s="64">
        <f>IF(DH6="-",NA(),DH6)</f>
        <v>68.040000000000006</v>
      </c>
      <c r="DO11" s="63" t="s">
        <v>23</v>
      </c>
      <c r="DP11" s="64">
        <f>IF(DO6="-",NA(),DO6)</f>
        <v>50.2</v>
      </c>
      <c r="DQ11" s="64">
        <f>IF(DP6="-",NA(),DP6)</f>
        <v>50.2</v>
      </c>
      <c r="DR11" s="64">
        <f>IF(DQ6="-",NA(),DQ6)</f>
        <v>50.2</v>
      </c>
      <c r="DS11" s="64">
        <f>IF(DR6="-",NA(),DR6)</f>
        <v>50.2</v>
      </c>
      <c r="DT11" s="64">
        <f>IF(DS6="-",NA(),DS6)</f>
        <v>50.2</v>
      </c>
      <c r="DZ11" s="63" t="s">
        <v>23</v>
      </c>
      <c r="EA11" s="64">
        <f>IF(DZ6="-",NA(),DZ6)</f>
        <v>0</v>
      </c>
      <c r="EB11" s="64">
        <f>IF(EA6="-",NA(),EA6)</f>
        <v>0</v>
      </c>
      <c r="EC11" s="64">
        <f>IF(EB6="-",NA(),EB6)</f>
        <v>0</v>
      </c>
      <c r="ED11" s="64">
        <f>IF(EC6="-",NA(),EC6)</f>
        <v>0</v>
      </c>
      <c r="EE11" s="64">
        <f>IF(ED6="-",NA(),ED6)</f>
        <v>0</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2020-01-28T02:58:30Z</cp:lastPrinted>
  <dcterms:created xsi:type="dcterms:W3CDTF">2019-12-05T07:46:12Z</dcterms:created>
  <dcterms:modified xsi:type="dcterms:W3CDTF">2020-02-12T06:36:15Z</dcterms:modified>
  <cp:category/>
</cp:coreProperties>
</file>