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<sst xmlns="http://schemas.openxmlformats.org/spreadsheetml/2006/main" count="235" uniqueCount="120">
  <si>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</si>
  <si>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</si>
  <si>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</si>
  <si>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</si>
  <si>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</si>
  <si>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</si>
  <si>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</si>
  <si>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</si>
  <si>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</si>
  <si>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</si>
  <si>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</si>
  <si>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</si>
  <si>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</si>
  <si>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</si>
  <si>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</si>
  <si>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</si>
  <si>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</si>
  <si>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</si>
  <si>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</si>
  <si>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</si>
  <si>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</si>
  <si>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</si>
  <si>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</si>
  <si>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</si>
  <si>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</si>
  <si>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</si>
  <si>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</si>
  <si>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</si>
  <si>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</si>
  <si>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</si>
  <si>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</si>
  <si>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</si>
  <si>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</si>
  <si>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</si>
  <si>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</si>
  <si>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</si>
  <si>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</si>
  <si>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</si>
  <si>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</si>
  <si>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</si>
  <si>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</si>
  <si>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</si>
  <si>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</si>
  <si>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</si>
  <si>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</si>
  <si>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</si>
  <si>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</si>
  <si>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</si>
  <si>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</si>
  <si>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</si>
  <si>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</si>
  <si>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</si>
  <si>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</si>
  <si>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</si>
  <si>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</si>
  <si>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</si>
  <si>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</si>
  <si>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</si>
  <si>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</si>
  <si>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</si>
  <si>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</si>
  <si>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</si>
  <si>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</si>
  <si>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</si>
  <si>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</si>
  <si>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</si>
  <si>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</si>
  <si>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</si>
  <si>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</si>
  <si>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</si>
  <si>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</si>
  <si>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</si>
  <si>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</si>
  <si>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</si>
  <si>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</si>
  <si>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</si>
  <si>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</si>
  <si>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</si>
  <si>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</si>
  <si>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</si>
  <si>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</si>
  <si>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</si>
  <si>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</si>
  <si>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</si>
  <si>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</si>
  <si>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</si>
  <si>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</si>
  <si>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</si>
  <si>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</si>
  <si>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</si>
  <si>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</si>
  <si>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</si>
  <si>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</si>
  <si>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</si>
  <si>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</si>
  <si>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</si>
  <si>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</si>
  <si>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</si>
  <si>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</si>
  <si>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</si>
  <si>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</si>
  <si>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</si>
  <si>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</si>
  <si>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</si>
  <si>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</si>
  <si>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砺波広域圏事務組合</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</si>
  <si>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</si>
  <si>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</si>
  <si>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</si>
  <si>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</si>
  <si>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</si>
  <si>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</si>
  <si>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</si>
  <si>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</si>
  <si>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</si>
  <si>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</si>
  <si>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水道事業の料金体系は責任水量制としているため、健全で安定的な経営を行うことができ、創設当初の企業債の償還も順調に進めてきた。
　しかし、昭和５１年１１月に供給開始した浄水施設は老朽化が進んでいる。このため、平成２６年度から４カ年で浄水施設の更新を実施しており、平成２８年度はその事業３年目となっている。
　この事業については多額の費用がかかるため、企業債を借入れその費用に充てており、企業債残高が増加している。減価償却費などの費用は平成３０年度から計上する予定となっているため、経常収支比率や給水原価にはまだ影響が出ていないが、今後は一時的に経営が悪化することが想定される。
　また、施設利用率については類似団体より低い水準となっており、今後は水需要の低下も想定されるため、施設規模について今後の検討課題となる。</t>
    <rPh sb="1" eb="3">
      <t>スイドウ</t>
    </rPh>
    <rPh sb="3" eb="5">
      <t>ジギョウ</t>
    </rPh>
    <rPh sb="6" eb="8">
      <t>リョウキン</t>
    </rPh>
    <rPh sb="8" eb="10">
      <t>タイケイ</t>
    </rPh>
    <rPh sb="11" eb="13">
      <t>セキニン</t>
    </rPh>
    <rPh sb="13" eb="15">
      <t>スイリョウ</t>
    </rPh>
    <rPh sb="15" eb="16">
      <t>セイ</t>
    </rPh>
    <rPh sb="24" eb="26">
      <t>ケンゼン</t>
    </rPh>
    <rPh sb="27" eb="30">
      <t>アンテイテキ</t>
    </rPh>
    <rPh sb="31" eb="33">
      <t>ケイエイ</t>
    </rPh>
    <rPh sb="34" eb="35">
      <t>オコナ</t>
    </rPh>
    <rPh sb="42" eb="44">
      <t>ソウセツ</t>
    </rPh>
    <rPh sb="44" eb="46">
      <t>トウショ</t>
    </rPh>
    <rPh sb="47" eb="49">
      <t>キギョウ</t>
    </rPh>
    <rPh sb="49" eb="50">
      <t>サイ</t>
    </rPh>
    <rPh sb="51" eb="53">
      <t>ショウカン</t>
    </rPh>
    <rPh sb="54" eb="56">
      <t>ジュンチョウ</t>
    </rPh>
    <rPh sb="57" eb="58">
      <t>スス</t>
    </rPh>
    <rPh sb="69" eb="71">
      <t>ショウワ</t>
    </rPh>
    <rPh sb="73" eb="74">
      <t>ネン</t>
    </rPh>
    <rPh sb="76" eb="77">
      <t>ガツ</t>
    </rPh>
    <rPh sb="78" eb="80">
      <t>キョウキュウ</t>
    </rPh>
    <rPh sb="80" eb="82">
      <t>カイシ</t>
    </rPh>
    <rPh sb="84" eb="86">
      <t>ジョウスイ</t>
    </rPh>
    <rPh sb="86" eb="88">
      <t>シセツ</t>
    </rPh>
    <rPh sb="89" eb="92">
      <t>ロウキュウカ</t>
    </rPh>
    <rPh sb="93" eb="94">
      <t>スス</t>
    </rPh>
    <rPh sb="104" eb="106">
      <t>ヘイセイ</t>
    </rPh>
    <rPh sb="108" eb="110">
      <t>ネンド</t>
    </rPh>
    <rPh sb="114" eb="115">
      <t>ネン</t>
    </rPh>
    <rPh sb="116" eb="118">
      <t>ジョウスイ</t>
    </rPh>
    <rPh sb="118" eb="120">
      <t>シセツ</t>
    </rPh>
    <rPh sb="121" eb="123">
      <t>コウシン</t>
    </rPh>
    <rPh sb="124" eb="126">
      <t>ジッシ</t>
    </rPh>
    <rPh sb="140" eb="142">
      <t>ジギョウ</t>
    </rPh>
    <rPh sb="143" eb="145">
      <t>ネンメ</t>
    </rPh>
    <rPh sb="156" eb="158">
      <t>ジギョウ</t>
    </rPh>
    <rPh sb="163" eb="165">
      <t>タガク</t>
    </rPh>
    <rPh sb="166" eb="168">
      <t>ヒヨウ</t>
    </rPh>
    <rPh sb="175" eb="177">
      <t>キギョウ</t>
    </rPh>
    <rPh sb="177" eb="178">
      <t>サイ</t>
    </rPh>
    <rPh sb="179" eb="181">
      <t>カリイレ</t>
    </rPh>
    <rPh sb="184" eb="186">
      <t>ヒヨウ</t>
    </rPh>
    <rPh sb="187" eb="188">
      <t>ア</t>
    </rPh>
    <rPh sb="193" eb="195">
      <t>キギョウ</t>
    </rPh>
    <rPh sb="195" eb="196">
      <t>サイ</t>
    </rPh>
    <rPh sb="196" eb="198">
      <t>ザンダカ</t>
    </rPh>
    <rPh sb="199" eb="201">
      <t>ゾウカ</t>
    </rPh>
    <rPh sb="206" eb="208">
      <t>ゲンカ</t>
    </rPh>
    <rPh sb="208" eb="210">
      <t>ショウキャク</t>
    </rPh>
    <rPh sb="210" eb="211">
      <t>ヒ</t>
    </rPh>
    <rPh sb="214" eb="216">
      <t>ヒヨウ</t>
    </rPh>
    <rPh sb="217" eb="219">
      <t>ヘイセイ</t>
    </rPh>
    <rPh sb="221" eb="223">
      <t>ネンド</t>
    </rPh>
    <rPh sb="225" eb="227">
      <t>ケイジョウ</t>
    </rPh>
    <rPh sb="240" eb="242">
      <t>ケイジョウ</t>
    </rPh>
    <rPh sb="242" eb="244">
      <t>シュウシ</t>
    </rPh>
    <rPh sb="244" eb="246">
      <t>ヒリツ</t>
    </rPh>
    <rPh sb="247" eb="249">
      <t>キュウスイ</t>
    </rPh>
    <rPh sb="249" eb="251">
      <t>ゲンカ</t>
    </rPh>
    <rPh sb="255" eb="257">
      <t>エイキョウ</t>
    </rPh>
    <rPh sb="258" eb="259">
      <t>デ</t>
    </rPh>
    <rPh sb="265" eb="267">
      <t>コンゴ</t>
    </rPh>
    <rPh sb="268" eb="271">
      <t>イチジテキ</t>
    </rPh>
    <rPh sb="272" eb="274">
      <t>ケイエイ</t>
    </rPh>
    <rPh sb="275" eb="277">
      <t>アッカ</t>
    </rPh>
    <rPh sb="282" eb="284">
      <t>ソウテイ</t>
    </rPh>
    <rPh sb="293" eb="295">
      <t>シセツ</t>
    </rPh>
    <rPh sb="295" eb="298">
      <t>リヨウリツ</t>
    </rPh>
    <rPh sb="303" eb="305">
      <t>ルイジ</t>
    </rPh>
    <rPh sb="305" eb="307">
      <t>ダンタイ</t>
    </rPh>
    <rPh sb="309" eb="310">
      <t>ヒク</t>
    </rPh>
    <rPh sb="311" eb="313">
      <t>スイジュン</t>
    </rPh>
    <rPh sb="320" eb="322">
      <t>コンゴ</t>
    </rPh>
    <rPh sb="323" eb="324">
      <t>ミズ</t>
    </rPh>
    <rPh sb="324" eb="326">
      <t>ジュヨウ</t>
    </rPh>
    <rPh sb="327" eb="329">
      <t>テイカ</t>
    </rPh>
    <rPh sb="330" eb="332">
      <t>ソウテイ</t>
    </rPh>
    <rPh sb="338" eb="340">
      <t>シセツ</t>
    </rPh>
    <rPh sb="340" eb="342">
      <t>キボ</t>
    </rPh>
    <rPh sb="346" eb="348">
      <t>コンゴ</t>
    </rPh>
    <rPh sb="349" eb="351">
      <t>ケントウ</t>
    </rPh>
    <rPh sb="351" eb="353">
      <t>カダイ</t>
    </rPh>
    <phoneticPr fontId="4"/>
  </si>
  <si>
    <t>　固定資産の老朽化は、類似団体と同様に進んでおり、その更新・修繕費用の増加が見込まれる。浄水施設については、全系列の半分を更新することで、老朽化に対応する。
　管路については、既に経年化している導水管に加え、送水管も耐用年数を迎えたことで経年化率が上昇した。近年は、地震の際に大きな被害が想定される水管橋（川を渡る管路）の架け換えや修繕を実施してきたが、それ以外の部分の更新については着手できていない。それらのことから、管路更新率が低くなっており、管路全体が経年化した。
　今後は、耐震化も含めた管路更新計画の検討を進めていかなければならない。</t>
    <rPh sb="1" eb="3">
      <t>コテイ</t>
    </rPh>
    <rPh sb="3" eb="5">
      <t>シサン</t>
    </rPh>
    <rPh sb="6" eb="9">
      <t>ロウキュウカ</t>
    </rPh>
    <rPh sb="11" eb="13">
      <t>ルイジ</t>
    </rPh>
    <rPh sb="13" eb="15">
      <t>ダンタイ</t>
    </rPh>
    <rPh sb="16" eb="18">
      <t>ドウヨウ</t>
    </rPh>
    <rPh sb="19" eb="20">
      <t>スス</t>
    </rPh>
    <rPh sb="27" eb="29">
      <t>コウシン</t>
    </rPh>
    <rPh sb="30" eb="32">
      <t>シュウゼン</t>
    </rPh>
    <rPh sb="32" eb="34">
      <t>ヒヨウ</t>
    </rPh>
    <rPh sb="35" eb="37">
      <t>ゾウカ</t>
    </rPh>
    <rPh sb="38" eb="40">
      <t>ミコ</t>
    </rPh>
    <rPh sb="44" eb="46">
      <t>ジョウスイ</t>
    </rPh>
    <rPh sb="46" eb="48">
      <t>シセツ</t>
    </rPh>
    <rPh sb="54" eb="55">
      <t>ゼン</t>
    </rPh>
    <rPh sb="55" eb="57">
      <t>ケイレツ</t>
    </rPh>
    <rPh sb="58" eb="60">
      <t>ハンブン</t>
    </rPh>
    <rPh sb="61" eb="63">
      <t>コウシン</t>
    </rPh>
    <rPh sb="69" eb="72">
      <t>ロウキュウカ</t>
    </rPh>
    <rPh sb="73" eb="75">
      <t>タイオウ</t>
    </rPh>
    <rPh sb="80" eb="82">
      <t>カンロ</t>
    </rPh>
    <rPh sb="88" eb="89">
      <t>スデ</t>
    </rPh>
    <rPh sb="90" eb="93">
      <t>ケイネンカ</t>
    </rPh>
    <rPh sb="97" eb="99">
      <t>ドウスイ</t>
    </rPh>
    <rPh sb="99" eb="100">
      <t>カン</t>
    </rPh>
    <rPh sb="101" eb="102">
      <t>クワ</t>
    </rPh>
    <rPh sb="104" eb="107">
      <t>ソウスイカン</t>
    </rPh>
    <rPh sb="108" eb="110">
      <t>タイヨウ</t>
    </rPh>
    <rPh sb="110" eb="112">
      <t>ネンスウ</t>
    </rPh>
    <rPh sb="113" eb="114">
      <t>ムカ</t>
    </rPh>
    <rPh sb="119" eb="122">
      <t>ケイネンカ</t>
    </rPh>
    <rPh sb="122" eb="123">
      <t>リツ</t>
    </rPh>
    <rPh sb="124" eb="126">
      <t>ジョウショウ</t>
    </rPh>
    <rPh sb="129" eb="131">
      <t>キンネン</t>
    </rPh>
    <rPh sb="133" eb="135">
      <t>ジシン</t>
    </rPh>
    <rPh sb="136" eb="137">
      <t>サイ</t>
    </rPh>
    <rPh sb="138" eb="139">
      <t>オオ</t>
    </rPh>
    <rPh sb="141" eb="143">
      <t>ヒガイ</t>
    </rPh>
    <rPh sb="144" eb="146">
      <t>ソウテイ</t>
    </rPh>
    <rPh sb="149" eb="150">
      <t>スイ</t>
    </rPh>
    <rPh sb="150" eb="151">
      <t>カン</t>
    </rPh>
    <rPh sb="151" eb="152">
      <t>キョウ</t>
    </rPh>
    <rPh sb="153" eb="154">
      <t>カワ</t>
    </rPh>
    <rPh sb="155" eb="156">
      <t>ワタ</t>
    </rPh>
    <rPh sb="157" eb="159">
      <t>カンロ</t>
    </rPh>
    <rPh sb="161" eb="162">
      <t>カ</t>
    </rPh>
    <rPh sb="163" eb="164">
      <t>カ</t>
    </rPh>
    <rPh sb="166" eb="168">
      <t>シュウゼン</t>
    </rPh>
    <rPh sb="169" eb="171">
      <t>ジッシ</t>
    </rPh>
    <rPh sb="179" eb="181">
      <t>イガイ</t>
    </rPh>
    <rPh sb="182" eb="184">
      <t>ブブン</t>
    </rPh>
    <rPh sb="185" eb="187">
      <t>コウシン</t>
    </rPh>
    <rPh sb="192" eb="194">
      <t>チャクシュ</t>
    </rPh>
    <rPh sb="210" eb="212">
      <t>カンロ</t>
    </rPh>
    <rPh sb="212" eb="214">
      <t>コウシン</t>
    </rPh>
    <rPh sb="214" eb="215">
      <t>リツ</t>
    </rPh>
    <rPh sb="216" eb="217">
      <t>ヒク</t>
    </rPh>
    <rPh sb="224" eb="226">
      <t>カンロ</t>
    </rPh>
    <rPh sb="226" eb="228">
      <t>ゼンタイ</t>
    </rPh>
    <rPh sb="229" eb="232">
      <t>ケイネンカ</t>
    </rPh>
    <rPh sb="237" eb="239">
      <t>コンゴ</t>
    </rPh>
    <rPh sb="241" eb="244">
      <t>タイシンカ</t>
    </rPh>
    <rPh sb="245" eb="246">
      <t>フク</t>
    </rPh>
    <rPh sb="248" eb="250">
      <t>カンロ</t>
    </rPh>
    <rPh sb="250" eb="252">
      <t>コウシン</t>
    </rPh>
    <rPh sb="252" eb="254">
      <t>ケイカク</t>
    </rPh>
    <rPh sb="255" eb="257">
      <t>ケントウ</t>
    </rPh>
    <rPh sb="258" eb="259">
      <t>スス</t>
    </rPh>
    <phoneticPr fontId="4"/>
  </si>
  <si>
    <t>　近年は健全経営を行うことができていたが、老朽化施設の更新費用、修繕費用などで経営が悪化することが想定される。
　浄水施設更新事業完成後について、当初は平成３０年度以降に一時的な経営悪化（単年度赤字）を見込んでいたが、この赤字については経営努力で赤字は回避可能と試算している。しかし、その後も老朽管路の更新が控えているため、引き続き効率的かつ計画的な投資を実施していく必要がある。
　平成２９年度には水道ビジョンの中でアセットマネジメントを実施する予定としている。その内容をもとに平成３０年度に経営戦略を策定し、今後も健全で安定したサービスを続けなければならないと考えている。</t>
    <rPh sb="1" eb="3">
      <t>キンネン</t>
    </rPh>
    <rPh sb="4" eb="6">
      <t>ケンゼン</t>
    </rPh>
    <rPh sb="6" eb="8">
      <t>ケイエイ</t>
    </rPh>
    <rPh sb="9" eb="10">
      <t>オコナ</t>
    </rPh>
    <rPh sb="21" eb="24">
      <t>ロウキュウカ</t>
    </rPh>
    <rPh sb="24" eb="26">
      <t>シセツ</t>
    </rPh>
    <rPh sb="27" eb="29">
      <t>コウシン</t>
    </rPh>
    <rPh sb="29" eb="31">
      <t>ヒヨウ</t>
    </rPh>
    <rPh sb="32" eb="34">
      <t>シュウゼン</t>
    </rPh>
    <rPh sb="34" eb="36">
      <t>ヒヨウ</t>
    </rPh>
    <rPh sb="39" eb="41">
      <t>ケイエイ</t>
    </rPh>
    <rPh sb="42" eb="44">
      <t>アッカ</t>
    </rPh>
    <rPh sb="49" eb="51">
      <t>ソウテイ</t>
    </rPh>
    <rPh sb="57" eb="59">
      <t>ジョウスイ</t>
    </rPh>
    <rPh sb="59" eb="61">
      <t>シセツ</t>
    </rPh>
    <rPh sb="61" eb="63">
      <t>コウシン</t>
    </rPh>
    <rPh sb="63" eb="65">
      <t>ジギョウ</t>
    </rPh>
    <rPh sb="65" eb="67">
      <t>カンセイ</t>
    </rPh>
    <rPh sb="67" eb="68">
      <t>ゴ</t>
    </rPh>
    <rPh sb="73" eb="75">
      <t>トウショ</t>
    </rPh>
    <rPh sb="76" eb="78">
      <t>ヘイセイ</t>
    </rPh>
    <rPh sb="80" eb="82">
      <t>ネンド</t>
    </rPh>
    <rPh sb="82" eb="84">
      <t>イコウ</t>
    </rPh>
    <rPh sb="85" eb="88">
      <t>イチジテキ</t>
    </rPh>
    <rPh sb="89" eb="91">
      <t>ケイエイ</t>
    </rPh>
    <rPh sb="91" eb="93">
      <t>アッカ</t>
    </rPh>
    <rPh sb="94" eb="97">
      <t>タンネンド</t>
    </rPh>
    <rPh sb="97" eb="99">
      <t>アカジ</t>
    </rPh>
    <rPh sb="101" eb="103">
      <t>ミコミ</t>
    </rPh>
    <rPh sb="111" eb="113">
      <t>アカジ</t>
    </rPh>
    <rPh sb="118" eb="120">
      <t>ケイエイ</t>
    </rPh>
    <rPh sb="120" eb="122">
      <t>ドリョク</t>
    </rPh>
    <rPh sb="123" eb="125">
      <t>アカジ</t>
    </rPh>
    <rPh sb="126" eb="128">
      <t>カイヒ</t>
    </rPh>
    <rPh sb="128" eb="130">
      <t>カノウ</t>
    </rPh>
    <rPh sb="131" eb="133">
      <t>シサン</t>
    </rPh>
    <rPh sb="144" eb="145">
      <t>ゴ</t>
    </rPh>
    <rPh sb="146" eb="148">
      <t>ロウキュウ</t>
    </rPh>
    <rPh sb="148" eb="150">
      <t>カンロ</t>
    </rPh>
    <rPh sb="151" eb="153">
      <t>コウシン</t>
    </rPh>
    <rPh sb="154" eb="155">
      <t>ヒカ</t>
    </rPh>
    <rPh sb="162" eb="163">
      <t>ヒ</t>
    </rPh>
    <rPh sb="164" eb="165">
      <t>ツヅ</t>
    </rPh>
    <rPh sb="166" eb="169">
      <t>コウリツテキ</t>
    </rPh>
    <rPh sb="171" eb="174">
      <t>ケイカクテキ</t>
    </rPh>
    <rPh sb="175" eb="177">
      <t>トウシ</t>
    </rPh>
    <rPh sb="178" eb="180">
      <t>ジッシ</t>
    </rPh>
    <rPh sb="184" eb="186">
      <t>ヒツヨウ</t>
    </rPh>
    <rPh sb="192" eb="194">
      <t>ヘイセイ</t>
    </rPh>
    <rPh sb="196" eb="198">
      <t>ネンド</t>
    </rPh>
    <rPh sb="200" eb="202">
      <t>スイドウ</t>
    </rPh>
    <rPh sb="207" eb="208">
      <t>ナカ</t>
    </rPh>
    <rPh sb="220" eb="222">
      <t>ジッシ</t>
    </rPh>
    <rPh sb="224" eb="226">
      <t>ヨテイ</t>
    </rPh>
    <rPh sb="234" eb="236">
      <t>ナイヨウ</t>
    </rPh>
    <rPh sb="282" eb="283">
      <t>カンガ</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</si>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</sst>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c:v>
                </c:pt>
                <c:pt idx="1">
                  <c:v>0.1</c:v>
                </c:pt>
                <c:pt idx="2">
                  <c:v>0.1</c:v>
                </c:pt>
                <c:pt idx="3" formatCode="#,##0.00;&quot;△&quot;#,##0.00">
                  <c:v>0</c:v>
                </c:pt>
                <c:pt idx="4" formatCode="#,##0.00;&quot;△&quot;#,##0.00">
                  <c:v>0</c:v>
                </c:pt>
              </c:numCache>
            </c:numRef>
          </c:val>
        </c:ser>
        <c:dLbls>
          <c:showLegendKey val="0"/>
          <c:showVal val="0"/>
          <c:showCatName val="0"/>
          <c:showSerName val="0"/>
          <c:showPercent val="0"/>
          <c:showBubbleSize val="0"/>
        </c:dLbls>
        <c:gapWidth val="150"/>
        <c:axId val="72545024"/>
        <c:axId val="725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72545024"/>
        <c:axId val="72546944"/>
      </c:lineChart>
      <c:dateAx>
        <c:axId val="72545024"/>
        <c:scaling>
          <c:orientation val="minMax"/>
        </c:scaling>
        <c:delete val="1"/>
        <c:axPos val="b"/>
        <c:numFmt formatCode="ge" sourceLinked="1"/>
        <c:majorTickMark val="none"/>
        <c:minorTickMark val="none"/>
        <c:tickLblPos val="none"/>
        <c:crossAx val="72546944"/>
        <c:crosses val="autoZero"/>
        <c:auto val="1"/>
        <c:lblOffset val="100"/>
        <c:baseTimeUnit val="years"/>
      </c:dateAx>
      <c:valAx>
        <c:axId val="725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52.75</c:v>
                </c:pt>
                <c:pt idx="1">
                  <c:v>53.44</c:v>
                </c:pt>
                <c:pt idx="2">
                  <c:v>58.03</c:v>
                </c:pt>
                <c:pt idx="3">
                  <c:v>56.71</c:v>
                </c:pt>
                <c:pt idx="4">
                  <c:v>56.21</c:v>
                </c:pt>
              </c:numCache>
            </c:numRef>
          </c:val>
        </c:ser>
        <c:dLbls>
          <c:showLegendKey val="0"/>
          <c:showVal val="0"/>
          <c:showCatName val="0"/>
          <c:showSerName val="0"/>
          <c:showPercent val="0"/>
          <c:showBubbleSize val="0"/>
        </c:dLbls>
        <c:gapWidth val="150"/>
        <c:axId val="89793664"/>
        <c:axId val="897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89793664"/>
        <c:axId val="89795584"/>
      </c:lineChart>
      <c:dateAx>
        <c:axId val="89793664"/>
        <c:scaling>
          <c:orientation val="minMax"/>
        </c:scaling>
        <c:delete val="1"/>
        <c:axPos val="b"/>
        <c:numFmt formatCode="ge" sourceLinked="1"/>
        <c:majorTickMark val="none"/>
        <c:minorTickMark val="none"/>
        <c:tickLblPos val="none"/>
        <c:crossAx val="89795584"/>
        <c:crosses val="autoZero"/>
        <c:auto val="1"/>
        <c:lblOffset val="100"/>
        <c:baseTimeUnit val="years"/>
      </c:dateAx>
      <c:valAx>
        <c:axId val="897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9850624"/>
        <c:axId val="898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89850624"/>
        <c:axId val="89852544"/>
      </c:lineChart>
      <c:dateAx>
        <c:axId val="89850624"/>
        <c:scaling>
          <c:orientation val="minMax"/>
        </c:scaling>
        <c:delete val="1"/>
        <c:axPos val="b"/>
        <c:numFmt formatCode="ge" sourceLinked="1"/>
        <c:majorTickMark val="none"/>
        <c:minorTickMark val="none"/>
        <c:tickLblPos val="none"/>
        <c:crossAx val="89852544"/>
        <c:crosses val="autoZero"/>
        <c:auto val="1"/>
        <c:lblOffset val="100"/>
        <c:baseTimeUnit val="years"/>
      </c:dateAx>
      <c:valAx>
        <c:axId val="898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118.23</c:v>
                </c:pt>
                <c:pt idx="1">
                  <c:v>123.05</c:v>
                </c:pt>
                <c:pt idx="2">
                  <c:v>135.09</c:v>
                </c:pt>
                <c:pt idx="3">
                  <c:v>116.94</c:v>
                </c:pt>
                <c:pt idx="4">
                  <c:v>123.63</c:v>
                </c:pt>
              </c:numCache>
            </c:numRef>
          </c:val>
        </c:ser>
        <c:dLbls>
          <c:showLegendKey val="0"/>
          <c:showVal val="0"/>
          <c:showCatName val="0"/>
          <c:showSerName val="0"/>
          <c:showPercent val="0"/>
          <c:showBubbleSize val="0"/>
        </c:dLbls>
        <c:gapWidth val="150"/>
        <c:axId val="72589696"/>
        <c:axId val="725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72589696"/>
        <c:axId val="72591616"/>
      </c:lineChart>
      <c:dateAx>
        <c:axId val="72589696"/>
        <c:scaling>
          <c:orientation val="minMax"/>
        </c:scaling>
        <c:delete val="1"/>
        <c:axPos val="b"/>
        <c:numFmt formatCode="ge" sourceLinked="1"/>
        <c:majorTickMark val="none"/>
        <c:minorTickMark val="none"/>
        <c:tickLblPos val="none"/>
        <c:crossAx val="72591616"/>
        <c:crosses val="autoZero"/>
        <c:auto val="1"/>
        <c:lblOffset val="100"/>
        <c:baseTimeUnit val="years"/>
      </c:dateAx>
      <c:valAx>
        <c:axId val="7259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5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28.75</c:v>
                </c:pt>
                <c:pt idx="1">
                  <c:v>32.33</c:v>
                </c:pt>
                <c:pt idx="2">
                  <c:v>35.35</c:v>
                </c:pt>
                <c:pt idx="3">
                  <c:v>38.61</c:v>
                </c:pt>
                <c:pt idx="4">
                  <c:v>41.97</c:v>
                </c:pt>
              </c:numCache>
            </c:numRef>
          </c:val>
        </c:ser>
        <c:dLbls>
          <c:showLegendKey val="0"/>
          <c:showVal val="0"/>
          <c:showCatName val="0"/>
          <c:showSerName val="0"/>
          <c:showPercent val="0"/>
          <c:showBubbleSize val="0"/>
        </c:dLbls>
        <c:gapWidth val="150"/>
        <c:axId val="74334208"/>
        <c:axId val="743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74334208"/>
        <c:axId val="74336128"/>
      </c:lineChart>
      <c:dateAx>
        <c:axId val="74334208"/>
        <c:scaling>
          <c:orientation val="minMax"/>
        </c:scaling>
        <c:delete val="1"/>
        <c:axPos val="b"/>
        <c:numFmt formatCode="ge" sourceLinked="1"/>
        <c:majorTickMark val="none"/>
        <c:minorTickMark val="none"/>
        <c:tickLblPos val="none"/>
        <c:crossAx val="74336128"/>
        <c:crosses val="autoZero"/>
        <c:auto val="1"/>
        <c:lblOffset val="100"/>
        <c:baseTimeUnit val="years"/>
      </c:dateAx>
      <c:valAx>
        <c:axId val="74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8.93</c:v>
                </c:pt>
                <c:pt idx="4" formatCode="#,##0.00;&quot;△&quot;#,##0.00;&quot;-&quot;">
                  <c:v>99.27</c:v>
                </c:pt>
              </c:numCache>
            </c:numRef>
          </c:val>
        </c:ser>
        <c:dLbls>
          <c:showLegendKey val="0"/>
          <c:showVal val="0"/>
          <c:showCatName val="0"/>
          <c:showSerName val="0"/>
          <c:showPercent val="0"/>
          <c:showBubbleSize val="0"/>
        </c:dLbls>
        <c:gapWidth val="150"/>
        <c:axId val="74358144"/>
        <c:axId val="743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74358144"/>
        <c:axId val="74372608"/>
      </c:lineChart>
      <c:dateAx>
        <c:axId val="74358144"/>
        <c:scaling>
          <c:orientation val="minMax"/>
        </c:scaling>
        <c:delete val="1"/>
        <c:axPos val="b"/>
        <c:numFmt formatCode="ge" sourceLinked="1"/>
        <c:majorTickMark val="none"/>
        <c:minorTickMark val="none"/>
        <c:tickLblPos val="none"/>
        <c:crossAx val="74372608"/>
        <c:crosses val="autoZero"/>
        <c:auto val="1"/>
        <c:lblOffset val="100"/>
        <c:baseTimeUnit val="years"/>
      </c:dateAx>
      <c:valAx>
        <c:axId val="743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741248"/>
        <c:axId val="747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74741248"/>
        <c:axId val="74743168"/>
      </c:lineChart>
      <c:dateAx>
        <c:axId val="74741248"/>
        <c:scaling>
          <c:orientation val="minMax"/>
        </c:scaling>
        <c:delete val="1"/>
        <c:axPos val="b"/>
        <c:numFmt formatCode="ge" sourceLinked="1"/>
        <c:majorTickMark val="none"/>
        <c:minorTickMark val="none"/>
        <c:tickLblPos val="none"/>
        <c:crossAx val="74743168"/>
        <c:crosses val="autoZero"/>
        <c:auto val="1"/>
        <c:lblOffset val="100"/>
        <c:baseTimeUnit val="years"/>
      </c:dateAx>
      <c:valAx>
        <c:axId val="7474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7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7150.34</c:v>
                </c:pt>
                <c:pt idx="1">
                  <c:v>2300.35</c:v>
                </c:pt>
                <c:pt idx="2">
                  <c:v>516.98</c:v>
                </c:pt>
                <c:pt idx="3">
                  <c:v>230.91</c:v>
                </c:pt>
                <c:pt idx="4">
                  <c:v>378.53</c:v>
                </c:pt>
              </c:numCache>
            </c:numRef>
          </c:val>
        </c:ser>
        <c:dLbls>
          <c:showLegendKey val="0"/>
          <c:showVal val="0"/>
          <c:showCatName val="0"/>
          <c:showSerName val="0"/>
          <c:showPercent val="0"/>
          <c:showBubbleSize val="0"/>
        </c:dLbls>
        <c:gapWidth val="150"/>
        <c:axId val="83305600"/>
        <c:axId val="833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83305600"/>
        <c:axId val="83307520"/>
      </c:lineChart>
      <c:dateAx>
        <c:axId val="83305600"/>
        <c:scaling>
          <c:orientation val="minMax"/>
        </c:scaling>
        <c:delete val="1"/>
        <c:axPos val="b"/>
        <c:numFmt formatCode="ge" sourceLinked="1"/>
        <c:majorTickMark val="none"/>
        <c:minorTickMark val="none"/>
        <c:tickLblPos val="none"/>
        <c:crossAx val="83307520"/>
        <c:crosses val="autoZero"/>
        <c:auto val="1"/>
        <c:lblOffset val="100"/>
        <c:baseTimeUnit val="years"/>
      </c:dateAx>
      <c:valAx>
        <c:axId val="8330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3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111.78</c:v>
                </c:pt>
                <c:pt idx="1">
                  <c:v>113.88</c:v>
                </c:pt>
                <c:pt idx="2">
                  <c:v>127.7</c:v>
                </c:pt>
                <c:pt idx="3">
                  <c:v>243.26</c:v>
                </c:pt>
                <c:pt idx="4">
                  <c:v>335.54</c:v>
                </c:pt>
              </c:numCache>
            </c:numRef>
          </c:val>
        </c:ser>
        <c:dLbls>
          <c:showLegendKey val="0"/>
          <c:showVal val="0"/>
          <c:showCatName val="0"/>
          <c:showSerName val="0"/>
          <c:showPercent val="0"/>
          <c:showBubbleSize val="0"/>
        </c:dLbls>
        <c:gapWidth val="150"/>
        <c:axId val="83346176"/>
        <c:axId val="833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83346176"/>
        <c:axId val="83348096"/>
      </c:lineChart>
      <c:dateAx>
        <c:axId val="83346176"/>
        <c:scaling>
          <c:orientation val="minMax"/>
        </c:scaling>
        <c:delete val="1"/>
        <c:axPos val="b"/>
        <c:numFmt formatCode="ge" sourceLinked="1"/>
        <c:majorTickMark val="none"/>
        <c:minorTickMark val="none"/>
        <c:tickLblPos val="none"/>
        <c:crossAx val="83348096"/>
        <c:crosses val="autoZero"/>
        <c:auto val="1"/>
        <c:lblOffset val="100"/>
        <c:baseTimeUnit val="years"/>
      </c:dateAx>
      <c:valAx>
        <c:axId val="8334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3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108.29</c:v>
                </c:pt>
                <c:pt idx="1">
                  <c:v>112.77</c:v>
                </c:pt>
                <c:pt idx="2">
                  <c:v>124.74</c:v>
                </c:pt>
                <c:pt idx="3">
                  <c:v>107.58</c:v>
                </c:pt>
                <c:pt idx="4">
                  <c:v>114.07</c:v>
                </c:pt>
              </c:numCache>
            </c:numRef>
          </c:val>
        </c:ser>
        <c:dLbls>
          <c:showLegendKey val="0"/>
          <c:showVal val="0"/>
          <c:showCatName val="0"/>
          <c:showSerName val="0"/>
          <c:showPercent val="0"/>
          <c:showBubbleSize val="0"/>
        </c:dLbls>
        <c:gapWidth val="150"/>
        <c:axId val="84496768"/>
        <c:axId val="844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84496768"/>
        <c:axId val="84498688"/>
      </c:lineChart>
      <c:dateAx>
        <c:axId val="84496768"/>
        <c:scaling>
          <c:orientation val="minMax"/>
        </c:scaling>
        <c:delete val="1"/>
        <c:axPos val="b"/>
        <c:numFmt formatCode="ge" sourceLinked="1"/>
        <c:majorTickMark val="none"/>
        <c:minorTickMark val="none"/>
        <c:tickLblPos val="none"/>
        <c:crossAx val="84498688"/>
        <c:crosses val="autoZero"/>
        <c:auto val="1"/>
        <c:lblOffset val="100"/>
        <c:baseTimeUnit val="years"/>
      </c:dateAx>
      <c:valAx>
        <c:axId val="844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42.54</c:v>
                </c:pt>
                <c:pt idx="1">
                  <c:v>40.32</c:v>
                </c:pt>
                <c:pt idx="2">
                  <c:v>35</c:v>
                </c:pt>
                <c:pt idx="3">
                  <c:v>40.67</c:v>
                </c:pt>
                <c:pt idx="4">
                  <c:v>38.729999999999997</c:v>
                </c:pt>
              </c:numCache>
            </c:numRef>
          </c:val>
        </c:ser>
        <c:dLbls>
          <c:showLegendKey val="0"/>
          <c:showVal val="0"/>
          <c:showCatName val="0"/>
          <c:showSerName val="0"/>
          <c:showPercent val="0"/>
          <c:showBubbleSize val="0"/>
        </c:dLbls>
        <c:gapWidth val="150"/>
        <c:axId val="84530688"/>
        <c:axId val="845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84530688"/>
        <c:axId val="84532608"/>
      </c:lineChart>
      <c:dateAx>
        <c:axId val="84530688"/>
        <c:scaling>
          <c:orientation val="minMax"/>
        </c:scaling>
        <c:delete val="1"/>
        <c:axPos val="b"/>
        <c:numFmt formatCode="ge" sourceLinked="1"/>
        <c:majorTickMark val="none"/>
        <c:minorTickMark val="none"/>
        <c:tickLblPos val="none"/>
        <c:crossAx val="84532608"/>
        <c:crosses val="autoZero"/>
        <c:auto val="1"/>
        <c:lblOffset val="100"/>
        <c:baseTimeUnit val="years"/>
      </c:dateAx>
      <c:valAx>
        <c:axId val="845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E12" sqref="AE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富山県　砺波広域圏事務組合</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用水供給事業</v>
      </c>
      <c r="Q8" s="86"/>
      <c r="R8" s="86"/>
      <c r="S8" s="86"/>
      <c r="T8" s="86"/>
      <c r="U8" s="86"/>
      <c r="V8" s="86"/>
      <c r="W8" s="86" t="str">
        <f>データ!$L$6</f>
        <v>B</v>
      </c>
      <c r="X8" s="86"/>
      <c r="Y8" s="86"/>
      <c r="Z8" s="86"/>
      <c r="AA8" s="86"/>
      <c r="AB8" s="86"/>
      <c r="AC8" s="86"/>
      <c r="AD8" s="87" t="s">
        <v>119</v>
      </c>
      <c r="AE8" s="87"/>
      <c r="AF8" s="87"/>
      <c r="AG8" s="87"/>
      <c r="AH8" s="87"/>
      <c r="AI8" s="87"/>
      <c r="AJ8" s="87"/>
      <c r="AK8" s="5"/>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66.72</v>
      </c>
      <c r="J10" s="71"/>
      <c r="K10" s="71"/>
      <c r="L10" s="71"/>
      <c r="M10" s="71"/>
      <c r="N10" s="71"/>
      <c r="O10" s="72"/>
      <c r="P10" s="73">
        <f>データ!$P$6</f>
        <v>96.19</v>
      </c>
      <c r="Q10" s="73"/>
      <c r="R10" s="73"/>
      <c r="S10" s="73"/>
      <c r="T10" s="73"/>
      <c r="U10" s="73"/>
      <c r="V10" s="73"/>
      <c r="W10" s="74">
        <f>データ!$Q$6</f>
        <v>0</v>
      </c>
      <c r="X10" s="74"/>
      <c r="Y10" s="74"/>
      <c r="Z10" s="74"/>
      <c r="AA10" s="74"/>
      <c r="AB10" s="74"/>
      <c r="AC10" s="74"/>
      <c r="AD10" s="2"/>
      <c r="AE10" s="2"/>
      <c r="AF10" s="2"/>
      <c r="AG10" s="2"/>
      <c r="AH10" s="5"/>
      <c r="AI10" s="5"/>
      <c r="AJ10" s="5"/>
      <c r="AK10" s="5"/>
      <c r="AL10" s="74">
        <f>データ!$U$6</f>
        <v>97451</v>
      </c>
      <c r="AM10" s="74"/>
      <c r="AN10" s="74"/>
      <c r="AO10" s="74"/>
      <c r="AP10" s="74"/>
      <c r="AQ10" s="74"/>
      <c r="AR10" s="74"/>
      <c r="AS10" s="74"/>
      <c r="AT10" s="70">
        <f>データ!$V$6</f>
        <v>234.28</v>
      </c>
      <c r="AU10" s="71"/>
      <c r="AV10" s="71"/>
      <c r="AW10" s="71"/>
      <c r="AX10" s="71"/>
      <c r="AY10" s="71"/>
      <c r="AZ10" s="71"/>
      <c r="BA10" s="71"/>
      <c r="BB10" s="73">
        <f>データ!$W$6</f>
        <v>415.96</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116</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168912</v>
      </c>
      <c r="D6" s="34">
        <f t="shared" si="3"/>
        <v>46</v>
      </c>
      <c r="E6" s="34">
        <f t="shared" si="3"/>
        <v>1</v>
      </c>
      <c r="F6" s="34">
        <f t="shared" si="3"/>
        <v>0</v>
      </c>
      <c r="G6" s="34">
        <f t="shared" si="3"/>
        <v>2</v>
      </c>
      <c r="H6" s="34" t="str">
        <f t="shared" si="3"/>
        <v>富山県　砺波広域圏事務組合</v>
      </c>
      <c r="I6" s="34" t="str">
        <f t="shared" si="3"/>
        <v>法適用</v>
      </c>
      <c r="J6" s="34" t="str">
        <f t="shared" si="3"/>
        <v>水道事業</v>
      </c>
      <c r="K6" s="34" t="str">
        <f t="shared" si="3"/>
        <v>用水供給事業</v>
      </c>
      <c r="L6" s="34" t="str">
        <f t="shared" si="3"/>
        <v>B</v>
      </c>
      <c r="M6" s="34">
        <f t="shared" si="3"/>
        <v>0</v>
      </c>
      <c r="N6" s="35" t="str">
        <f t="shared" si="3"/>
        <v>-</v>
      </c>
      <c r="O6" s="35">
        <f t="shared" si="3"/>
        <v>66.72</v>
      </c>
      <c r="P6" s="35">
        <f t="shared" si="3"/>
        <v>96.19</v>
      </c>
      <c r="Q6" s="35">
        <f t="shared" si="3"/>
        <v>0</v>
      </c>
      <c r="R6" s="35" t="str">
        <f t="shared" si="3"/>
        <v>-</v>
      </c>
      <c r="S6" s="35" t="str">
        <f t="shared" si="3"/>
        <v>-</v>
      </c>
      <c r="T6" s="35" t="str">
        <f t="shared" si="3"/>
        <v>-</v>
      </c>
      <c r="U6" s="35">
        <f t="shared" si="3"/>
        <v>97451</v>
      </c>
      <c r="V6" s="35">
        <f t="shared" si="3"/>
        <v>234.28</v>
      </c>
      <c r="W6" s="35">
        <f t="shared" si="3"/>
        <v>415.96</v>
      </c>
      <c r="X6" s="36">
        <f>IF(X7="",NA(),X7)</f>
        <v>118.23</v>
      </c>
      <c r="Y6" s="36">
        <f t="shared" ref="Y6:AG6" si="4">IF(Y7="",NA(),Y7)</f>
        <v>123.05</v>
      </c>
      <c r="Z6" s="36">
        <f t="shared" si="4"/>
        <v>135.09</v>
      </c>
      <c r="AA6" s="36">
        <f t="shared" si="4"/>
        <v>116.94</v>
      </c>
      <c r="AB6" s="36">
        <f t="shared" si="4"/>
        <v>123.63</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7150.34</v>
      </c>
      <c r="AU6" s="36">
        <f t="shared" ref="AU6:BC6" si="6">IF(AU7="",NA(),AU7)</f>
        <v>2300.35</v>
      </c>
      <c r="AV6" s="36">
        <f t="shared" si="6"/>
        <v>516.98</v>
      </c>
      <c r="AW6" s="36">
        <f t="shared" si="6"/>
        <v>230.91</v>
      </c>
      <c r="AX6" s="36">
        <f t="shared" si="6"/>
        <v>378.53</v>
      </c>
      <c r="AY6" s="36">
        <f t="shared" si="6"/>
        <v>654.97</v>
      </c>
      <c r="AZ6" s="36">
        <f t="shared" si="6"/>
        <v>634.53</v>
      </c>
      <c r="BA6" s="36">
        <f t="shared" si="6"/>
        <v>200.22</v>
      </c>
      <c r="BB6" s="36">
        <f t="shared" si="6"/>
        <v>212.95</v>
      </c>
      <c r="BC6" s="36">
        <f t="shared" si="6"/>
        <v>224.41</v>
      </c>
      <c r="BD6" s="35" t="str">
        <f>IF(BD7="","",IF(BD7="-","【-】","【"&amp;SUBSTITUTE(TEXT(BD7,"#,##0.00"),"-","△")&amp;"】"))</f>
        <v>【224.41】</v>
      </c>
      <c r="BE6" s="36">
        <f>IF(BE7="",NA(),BE7)</f>
        <v>111.78</v>
      </c>
      <c r="BF6" s="36">
        <f t="shared" ref="BF6:BN6" si="7">IF(BF7="",NA(),BF7)</f>
        <v>113.88</v>
      </c>
      <c r="BG6" s="36">
        <f t="shared" si="7"/>
        <v>127.7</v>
      </c>
      <c r="BH6" s="36">
        <f t="shared" si="7"/>
        <v>243.26</v>
      </c>
      <c r="BI6" s="36">
        <f t="shared" si="7"/>
        <v>335.54</v>
      </c>
      <c r="BJ6" s="36">
        <f t="shared" si="7"/>
        <v>383.75</v>
      </c>
      <c r="BK6" s="36">
        <f t="shared" si="7"/>
        <v>368.94</v>
      </c>
      <c r="BL6" s="36">
        <f t="shared" si="7"/>
        <v>351.06</v>
      </c>
      <c r="BM6" s="36">
        <f t="shared" si="7"/>
        <v>333.48</v>
      </c>
      <c r="BN6" s="36">
        <f t="shared" si="7"/>
        <v>320.31</v>
      </c>
      <c r="BO6" s="35" t="str">
        <f>IF(BO7="","",IF(BO7="-","【-】","【"&amp;SUBSTITUTE(TEXT(BO7,"#,##0.00"),"-","△")&amp;"】"))</f>
        <v>【320.31】</v>
      </c>
      <c r="BP6" s="36">
        <f>IF(BP7="",NA(),BP7)</f>
        <v>108.29</v>
      </c>
      <c r="BQ6" s="36">
        <f t="shared" ref="BQ6:BY6" si="8">IF(BQ7="",NA(),BQ7)</f>
        <v>112.77</v>
      </c>
      <c r="BR6" s="36">
        <f t="shared" si="8"/>
        <v>124.74</v>
      </c>
      <c r="BS6" s="36">
        <f t="shared" si="8"/>
        <v>107.58</v>
      </c>
      <c r="BT6" s="36">
        <f t="shared" si="8"/>
        <v>114.07</v>
      </c>
      <c r="BU6" s="36">
        <f t="shared" si="8"/>
        <v>110.39</v>
      </c>
      <c r="BV6" s="36">
        <f t="shared" si="8"/>
        <v>111.12</v>
      </c>
      <c r="BW6" s="36">
        <f t="shared" si="8"/>
        <v>112.92</v>
      </c>
      <c r="BX6" s="36">
        <f t="shared" si="8"/>
        <v>112.81</v>
      </c>
      <c r="BY6" s="36">
        <f t="shared" si="8"/>
        <v>113.88</v>
      </c>
      <c r="BZ6" s="35" t="str">
        <f>IF(BZ7="","",IF(BZ7="-","【-】","【"&amp;SUBSTITUTE(TEXT(BZ7,"#,##0.00"),"-","△")&amp;"】"))</f>
        <v>【113.88】</v>
      </c>
      <c r="CA6" s="36">
        <f>IF(CA7="",NA(),CA7)</f>
        <v>42.54</v>
      </c>
      <c r="CB6" s="36">
        <f t="shared" ref="CB6:CJ6" si="9">IF(CB7="",NA(),CB7)</f>
        <v>40.32</v>
      </c>
      <c r="CC6" s="36">
        <f t="shared" si="9"/>
        <v>35</v>
      </c>
      <c r="CD6" s="36">
        <f t="shared" si="9"/>
        <v>40.67</v>
      </c>
      <c r="CE6" s="36">
        <f t="shared" si="9"/>
        <v>38.729999999999997</v>
      </c>
      <c r="CF6" s="36">
        <f t="shared" si="9"/>
        <v>76.81</v>
      </c>
      <c r="CG6" s="36">
        <f t="shared" si="9"/>
        <v>75.75</v>
      </c>
      <c r="CH6" s="36">
        <f t="shared" si="9"/>
        <v>75.3</v>
      </c>
      <c r="CI6" s="36">
        <f t="shared" si="9"/>
        <v>75.3</v>
      </c>
      <c r="CJ6" s="36">
        <f t="shared" si="9"/>
        <v>74.02</v>
      </c>
      <c r="CK6" s="35" t="str">
        <f>IF(CK7="","",IF(CK7="-","【-】","【"&amp;SUBSTITUTE(TEXT(CK7,"#,##0.00"),"-","△")&amp;"】"))</f>
        <v>【74.02】</v>
      </c>
      <c r="CL6" s="36">
        <f>IF(CL7="",NA(),CL7)</f>
        <v>52.75</v>
      </c>
      <c r="CM6" s="36">
        <f t="shared" ref="CM6:CU6" si="10">IF(CM7="",NA(),CM7)</f>
        <v>53.44</v>
      </c>
      <c r="CN6" s="36">
        <f t="shared" si="10"/>
        <v>58.03</v>
      </c>
      <c r="CO6" s="36">
        <f t="shared" si="10"/>
        <v>56.71</v>
      </c>
      <c r="CP6" s="36">
        <f t="shared" si="10"/>
        <v>56.21</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100</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28.75</v>
      </c>
      <c r="DI6" s="36">
        <f t="shared" ref="DI6:DQ6" si="12">IF(DI7="",NA(),DI7)</f>
        <v>32.33</v>
      </c>
      <c r="DJ6" s="36">
        <f t="shared" si="12"/>
        <v>35.35</v>
      </c>
      <c r="DK6" s="36">
        <f t="shared" si="12"/>
        <v>38.61</v>
      </c>
      <c r="DL6" s="36">
        <f t="shared" si="12"/>
        <v>41.97</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6">
        <f t="shared" si="13"/>
        <v>8.93</v>
      </c>
      <c r="DW6" s="36">
        <f t="shared" si="13"/>
        <v>99.27</v>
      </c>
      <c r="DX6" s="36">
        <f t="shared" si="13"/>
        <v>12.13</v>
      </c>
      <c r="DY6" s="36">
        <f t="shared" si="13"/>
        <v>13.72</v>
      </c>
      <c r="DZ6" s="36">
        <f t="shared" si="13"/>
        <v>16.77</v>
      </c>
      <c r="EA6" s="36">
        <f t="shared" si="13"/>
        <v>18.05</v>
      </c>
      <c r="EB6" s="36">
        <f t="shared" si="13"/>
        <v>19.440000000000001</v>
      </c>
      <c r="EC6" s="35" t="str">
        <f>IF(EC7="","",IF(EC7="-","【-】","【"&amp;SUBSTITUTE(TEXT(EC7,"#,##0.00"),"-","△")&amp;"】"))</f>
        <v>【19.44】</v>
      </c>
      <c r="ED6" s="36">
        <f>IF(ED7="",NA(),ED7)</f>
        <v>0.1</v>
      </c>
      <c r="EE6" s="36">
        <f t="shared" ref="EE6:EM6" si="14">IF(EE7="",NA(),EE7)</f>
        <v>0.1</v>
      </c>
      <c r="EF6" s="36">
        <f t="shared" si="14"/>
        <v>0.1</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168912</v>
      </c>
      <c r="D7" s="38">
        <v>46</v>
      </c>
      <c r="E7" s="38">
        <v>1</v>
      </c>
      <c r="F7" s="38">
        <v>0</v>
      </c>
      <c r="G7" s="38">
        <v>2</v>
      </c>
      <c r="H7" s="38" t="s">
        <v>105</v>
      </c>
      <c r="I7" s="38" t="s">
        <v>106</v>
      </c>
      <c r="J7" s="38" t="s">
        <v>107</v>
      </c>
      <c r="K7" s="38" t="s">
        <v>108</v>
      </c>
      <c r="L7" s="38" t="s">
        <v>109</v>
      </c>
      <c r="M7" s="38"/>
      <c r="N7" s="39" t="s">
        <v>110</v>
      </c>
      <c r="O7" s="39">
        <v>66.72</v>
      </c>
      <c r="P7" s="39">
        <v>96.19</v>
      </c>
      <c r="Q7" s="39">
        <v>0</v>
      </c>
      <c r="R7" s="39" t="s">
        <v>110</v>
      </c>
      <c r="S7" s="39" t="s">
        <v>110</v>
      </c>
      <c r="T7" s="39" t="s">
        <v>110</v>
      </c>
      <c r="U7" s="39">
        <v>97451</v>
      </c>
      <c r="V7" s="39">
        <v>234.28</v>
      </c>
      <c r="W7" s="39">
        <v>415.96</v>
      </c>
      <c r="X7" s="39">
        <v>118.23</v>
      </c>
      <c r="Y7" s="39">
        <v>123.05</v>
      </c>
      <c r="Z7" s="39">
        <v>135.09</v>
      </c>
      <c r="AA7" s="39">
        <v>116.94</v>
      </c>
      <c r="AB7" s="39">
        <v>123.63</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7150.34</v>
      </c>
      <c r="AU7" s="39">
        <v>2300.35</v>
      </c>
      <c r="AV7" s="39">
        <v>516.98</v>
      </c>
      <c r="AW7" s="39">
        <v>230.91</v>
      </c>
      <c r="AX7" s="39">
        <v>378.53</v>
      </c>
      <c r="AY7" s="39">
        <v>654.97</v>
      </c>
      <c r="AZ7" s="39">
        <v>634.53</v>
      </c>
      <c r="BA7" s="39">
        <v>200.22</v>
      </c>
      <c r="BB7" s="39">
        <v>212.95</v>
      </c>
      <c r="BC7" s="39">
        <v>224.41</v>
      </c>
      <c r="BD7" s="39">
        <v>224.41</v>
      </c>
      <c r="BE7" s="39">
        <v>111.78</v>
      </c>
      <c r="BF7" s="39">
        <v>113.88</v>
      </c>
      <c r="BG7" s="39">
        <v>127.7</v>
      </c>
      <c r="BH7" s="39">
        <v>243.26</v>
      </c>
      <c r="BI7" s="39">
        <v>335.54</v>
      </c>
      <c r="BJ7" s="39">
        <v>383.75</v>
      </c>
      <c r="BK7" s="39">
        <v>368.94</v>
      </c>
      <c r="BL7" s="39">
        <v>351.06</v>
      </c>
      <c r="BM7" s="39">
        <v>333.48</v>
      </c>
      <c r="BN7" s="39">
        <v>320.31</v>
      </c>
      <c r="BO7" s="39">
        <v>320.31</v>
      </c>
      <c r="BP7" s="39">
        <v>108.29</v>
      </c>
      <c r="BQ7" s="39">
        <v>112.77</v>
      </c>
      <c r="BR7" s="39">
        <v>124.74</v>
      </c>
      <c r="BS7" s="39">
        <v>107.58</v>
      </c>
      <c r="BT7" s="39">
        <v>114.07</v>
      </c>
      <c r="BU7" s="39">
        <v>110.39</v>
      </c>
      <c r="BV7" s="39">
        <v>111.12</v>
      </c>
      <c r="BW7" s="39">
        <v>112.92</v>
      </c>
      <c r="BX7" s="39">
        <v>112.81</v>
      </c>
      <c r="BY7" s="39">
        <v>113.88</v>
      </c>
      <c r="BZ7" s="39">
        <v>113.88</v>
      </c>
      <c r="CA7" s="39">
        <v>42.54</v>
      </c>
      <c r="CB7" s="39">
        <v>40.32</v>
      </c>
      <c r="CC7" s="39">
        <v>35</v>
      </c>
      <c r="CD7" s="39">
        <v>40.67</v>
      </c>
      <c r="CE7" s="39">
        <v>38.729999999999997</v>
      </c>
      <c r="CF7" s="39">
        <v>76.81</v>
      </c>
      <c r="CG7" s="39">
        <v>75.75</v>
      </c>
      <c r="CH7" s="39">
        <v>75.3</v>
      </c>
      <c r="CI7" s="39">
        <v>75.3</v>
      </c>
      <c r="CJ7" s="39">
        <v>74.02</v>
      </c>
      <c r="CK7" s="39">
        <v>74.02</v>
      </c>
      <c r="CL7" s="39">
        <v>52.75</v>
      </c>
      <c r="CM7" s="39">
        <v>53.44</v>
      </c>
      <c r="CN7" s="39">
        <v>58.03</v>
      </c>
      <c r="CO7" s="39">
        <v>56.71</v>
      </c>
      <c r="CP7" s="39">
        <v>56.21</v>
      </c>
      <c r="CQ7" s="39">
        <v>64.55</v>
      </c>
      <c r="CR7" s="39">
        <v>64.12</v>
      </c>
      <c r="CS7" s="39">
        <v>62.69</v>
      </c>
      <c r="CT7" s="39">
        <v>61.82</v>
      </c>
      <c r="CU7" s="39">
        <v>61.66</v>
      </c>
      <c r="CV7" s="39">
        <v>61.66</v>
      </c>
      <c r="CW7" s="39">
        <v>100</v>
      </c>
      <c r="CX7" s="39">
        <v>100</v>
      </c>
      <c r="CY7" s="39">
        <v>100</v>
      </c>
      <c r="CZ7" s="39">
        <v>100</v>
      </c>
      <c r="DA7" s="39">
        <v>100</v>
      </c>
      <c r="DB7" s="39">
        <v>99.93</v>
      </c>
      <c r="DC7" s="39">
        <v>100.12</v>
      </c>
      <c r="DD7" s="39">
        <v>100.12</v>
      </c>
      <c r="DE7" s="39">
        <v>100.03</v>
      </c>
      <c r="DF7" s="39">
        <v>100.05</v>
      </c>
      <c r="DG7" s="39">
        <v>100.05</v>
      </c>
      <c r="DH7" s="39">
        <v>28.75</v>
      </c>
      <c r="DI7" s="39">
        <v>32.33</v>
      </c>
      <c r="DJ7" s="39">
        <v>35.35</v>
      </c>
      <c r="DK7" s="39">
        <v>38.61</v>
      </c>
      <c r="DL7" s="39">
        <v>41.97</v>
      </c>
      <c r="DM7" s="39">
        <v>38.86</v>
      </c>
      <c r="DN7" s="39">
        <v>39.81</v>
      </c>
      <c r="DO7" s="39">
        <v>51.44</v>
      </c>
      <c r="DP7" s="39">
        <v>52.4</v>
      </c>
      <c r="DQ7" s="39">
        <v>53.56</v>
      </c>
      <c r="DR7" s="39">
        <v>53.56</v>
      </c>
      <c r="DS7" s="39">
        <v>0</v>
      </c>
      <c r="DT7" s="39">
        <v>0</v>
      </c>
      <c r="DU7" s="39">
        <v>0</v>
      </c>
      <c r="DV7" s="39">
        <v>8.93</v>
      </c>
      <c r="DW7" s="39">
        <v>99.27</v>
      </c>
      <c r="DX7" s="39">
        <v>12.13</v>
      </c>
      <c r="DY7" s="39">
        <v>13.72</v>
      </c>
      <c r="DZ7" s="39">
        <v>16.77</v>
      </c>
      <c r="EA7" s="39">
        <v>18.05</v>
      </c>
      <c r="EB7" s="39">
        <v>19.440000000000001</v>
      </c>
      <c r="EC7" s="39">
        <v>19.440000000000001</v>
      </c>
      <c r="ED7" s="39">
        <v>0.1</v>
      </c>
      <c r="EE7" s="39">
        <v>0.1</v>
      </c>
      <c r="EF7" s="39">
        <v>0.1</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2018-02-07T04:49:40Z</cp:lastPrinted>
  <dcterms:created xsi:type="dcterms:W3CDTF">2017-12-25T01:27:16Z</dcterms:created>
  <dcterms:modified xsi:type="dcterms:W3CDTF">2018-02-13T00:35:38Z</dcterms:modified>
  <cp:category/>
</cp:coreProperties>
</file>