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B10" i="4"/>
  <c r="AT8" i="4"/>
  <c r="W8" i="4"/>
  <c r="I8" i="4"/>
  <c r="B6" i="4"/>
  <c r="C10" i="5" l="1"/>
  <c r="D10" i="5"/>
  <c r="E10" i="5"/>
  <c r="B10" i="5"/>
</calcChain>
</file>

<file path=xl/sharedStrings.xml><?xml version="1.0" encoding="utf-8"?>
<sst xmlns="http://schemas.openxmlformats.org/spreadsheetml/2006/main" count="245" uniqueCount="128">
  <si>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</si>
  <si>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</si>
  <si>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</si>
  <si>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</si>
  <si>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</si>
  <si>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</si>
  <si>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</si>
  <si>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</si>
  <si>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</si>
  <si>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</si>
  <si>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</si>
  <si>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</si>
  <si>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</si>
  <si>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</si>
  <si>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</si>
  <si>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</si>
  <si>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</si>
  <si>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</si>
  <si>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</si>
  <si>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</si>
  <si>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</si>
  <si>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</si>
  <si>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</si>
  <si>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</si>
  <si>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</si>
  <si>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</si>
  <si>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</si>
  <si>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</si>
  <si>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</si>
  <si>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</si>
  <si>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</si>
  <si>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</si>
  <si>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</si>
  <si>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</si>
  <si>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</si>
  <si>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</si>
  <si>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</si>
  <si>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</si>
  <si>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</si>
  <si>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</si>
  <si>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</si>
  <si>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</si>
  <si>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</si>
  <si>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</si>
  <si>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</si>
  <si>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</si>
  <si>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</si>
  <si>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</si>
  <si>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</si>
  <si>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</si>
  <si>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</si>
  <si>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</si>
  <si>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</si>
  <si>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</si>
  <si>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</si>
  <si>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</si>
  <si>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</si>
  <si>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</si>
  <si>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</si>
  <si>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</si>
  <si>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</si>
  <si>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</si>
  <si>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</si>
  <si>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</si>
  <si>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</si>
  <si>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</si>
  <si>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</si>
  <si>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</si>
  <si>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</si>
  <si>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</si>
  <si>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</si>
  <si>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</si>
  <si>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</si>
  <si>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</si>
  <si>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</si>
  <si>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</si>
  <si>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</si>
  <si>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</si>
  <si>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</si>
  <si>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</si>
  <si>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</si>
  <si>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</si>
  <si>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</si>
  <si>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</si>
  <si>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</si>
  <si>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</si>
  <si>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</si>
  <si>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</si>
  <si>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</si>
  <si>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</si>
  <si>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</si>
  <si>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</si>
  <si>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</si>
  <si>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</si>
  <si>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</si>
  <si>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</si>
  <si>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</si>
  <si>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</si>
  <si>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</si>
  <si>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</si>
  <si>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</si>
  <si>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</si>
  <si>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</si>
  <si>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</si>
  <si>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</si>
  <si>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</si>
  <si>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</si>
  <si>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</si>
  <si>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</si>
  <si>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</si>
  <si>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</si>
  <si>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</si>
  <si>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小矢部市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</si>
  <si>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</si>
  <si>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</si>
  <si>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</si>
  <si>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</si>
  <si>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</si>
  <si>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</si>
  <si>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</si>
  <si>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</si>
  <si>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</si>
  <si>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</si>
  <si>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</si>
  <si>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</si>
  <si>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管路が比較的新しく耐用年数に達しているものはなく、老朽化対策は急務ではない。</t>
    <rPh sb="0" eb="2">
      <t>カンロ</t>
    </rPh>
    <rPh sb="3" eb="6">
      <t>ヒカクテキ</t>
    </rPh>
    <rPh sb="6" eb="7">
      <t>アタラ</t>
    </rPh>
    <rPh sb="9" eb="11">
      <t>タイヨウ</t>
    </rPh>
    <rPh sb="11" eb="13">
      <t>ネンスウ</t>
    </rPh>
    <rPh sb="14" eb="15">
      <t>タッ</t>
    </rPh>
    <rPh sb="25" eb="28">
      <t>ロウキュウカ</t>
    </rPh>
    <rPh sb="28" eb="30">
      <t>タイサク</t>
    </rPh>
    <rPh sb="31" eb="33">
      <t>キュウム</t>
    </rPh>
    <phoneticPr fontId="4"/>
  </si>
  <si>
    <t>①収益的収支比率は100％に満たない状況にあることから、引き続き水洗化率向上施策の推進等による使用料収入の向上及び維持管理費の削減を図る必要がある。
④企業債残高は年々減少していたが、平成28年度は建設改良費の増に伴い増となった。今後、「生活排水処理10年概成」に向けて、建設改良費の更なる増加が見込まれるが、企業債水準の抑制に留意する必要がある。
⑤⑥石動市街地が小矢部川の左岸に位置し、汚水中継ポンプ場の整備が必要であったことから建設改良費が割高となり、資本費が高額となっているため、汚水処理原価が高く、経費回収率が低い。コスト抑制のため高額となっている維持管理費の削減を図る。
（※平成24年度及び平成25年度の経費回収率及び汚水処理原価の算出の基礎となる汚水処理費用が適切に計上されていない。）
⑧水洗化率は類似団体平均を上回っているが、引き続き水洗化率向上の施策を推進することで率の向上を図る。</t>
    <rPh sb="43" eb="44">
      <t>トウ</t>
    </rPh>
    <rPh sb="47" eb="50">
      <t>シヨウリョウ</t>
    </rPh>
    <rPh sb="50" eb="52">
      <t>シュウニュウ</t>
    </rPh>
    <rPh sb="53" eb="55">
      <t>コウジョウ</t>
    </rPh>
    <rPh sb="55" eb="56">
      <t>オヨ</t>
    </rPh>
    <rPh sb="93" eb="95">
      <t>ヘイセイ</t>
    </rPh>
    <rPh sb="97" eb="99">
      <t>ネンド</t>
    </rPh>
    <rPh sb="146" eb="148">
      <t>ゾウカ</t>
    </rPh>
    <rPh sb="302" eb="303">
      <t>オヨ</t>
    </rPh>
    <rPh sb="390" eb="392">
      <t>スイシン</t>
    </rPh>
    <phoneticPr fontId="4"/>
  </si>
  <si>
    <t xml:space="preserve">平成28年度に策定した経営戦略に基づき、経営基盤の強化及び財政マネジメントの向上を図りたい。
収益向上策として、80％台にとどまっている水洗化率の向上を図る必要がある。平成22年度から未接続世帯への戸別訪問の実施や助成制度の活用を積極的に推進した結果、水洗化率の向上が図られており、今後も水洗化率向上に向けた施策の着実な実施が必要である。
</t>
    <rPh sb="38" eb="40">
      <t>コウジョウ</t>
    </rPh>
    <rPh sb="47" eb="49">
      <t>シュウエキ</t>
    </rPh>
    <rPh sb="49" eb="51">
      <t>コウジョウ</t>
    </rPh>
    <rPh sb="51" eb="52">
      <t>サク</t>
    </rPh>
    <rPh sb="59" eb="60">
      <t>ダイ</t>
    </rPh>
    <rPh sb="68" eb="71">
      <t>スイセンカ</t>
    </rPh>
    <rPh sb="71" eb="72">
      <t>リツ</t>
    </rPh>
    <rPh sb="73" eb="75">
      <t>コウジョウ</t>
    </rPh>
    <rPh sb="76" eb="77">
      <t>ハカ</t>
    </rPh>
    <rPh sb="78" eb="80">
      <t>ヒツヨウ</t>
    </rPh>
    <rPh sb="84" eb="86">
      <t>ヘイセイ</t>
    </rPh>
    <rPh sb="88" eb="90">
      <t>ネンド</t>
    </rPh>
    <rPh sb="92" eb="95">
      <t>ミセツゾク</t>
    </rPh>
    <rPh sb="95" eb="97">
      <t>セタイ</t>
    </rPh>
    <rPh sb="99" eb="101">
      <t>コベツ</t>
    </rPh>
    <rPh sb="101" eb="103">
      <t>ホウモン</t>
    </rPh>
    <rPh sb="104" eb="106">
      <t>ジッシ</t>
    </rPh>
    <rPh sb="107" eb="109">
      <t>ジョセイ</t>
    </rPh>
    <rPh sb="109" eb="111">
      <t>セイド</t>
    </rPh>
    <rPh sb="112" eb="114">
      <t>カツヨウ</t>
    </rPh>
    <rPh sb="115" eb="118">
      <t>セッキョクテキ</t>
    </rPh>
    <rPh sb="119" eb="121">
      <t>スイシン</t>
    </rPh>
    <rPh sb="123" eb="125">
      <t>ケッカ</t>
    </rPh>
    <rPh sb="126" eb="129">
      <t>スイセンカ</t>
    </rPh>
    <rPh sb="129" eb="130">
      <t>リツ</t>
    </rPh>
    <rPh sb="131" eb="133">
      <t>コウジョウ</t>
    </rPh>
    <rPh sb="134" eb="135">
      <t>ハカ</t>
    </rPh>
    <rPh sb="141" eb="143">
      <t>コンゴ</t>
    </rPh>
    <rPh sb="144" eb="147">
      <t>スイセンカ</t>
    </rPh>
    <rPh sb="147" eb="148">
      <t>リツ</t>
    </rPh>
    <rPh sb="148" eb="150">
      <t>コウジョウ</t>
    </rPh>
    <rPh sb="151" eb="152">
      <t>ム</t>
    </rPh>
    <rPh sb="154" eb="156">
      <t>シサク</t>
    </rPh>
    <rPh sb="157" eb="159">
      <t>チャクジツ</t>
    </rPh>
    <rPh sb="160" eb="162">
      <t>ジッシ</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</si>
</sst>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940800"/>
        <c:axId val="121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18940800"/>
        <c:axId val="121394688"/>
      </c:lineChart>
      <c:dateAx>
        <c:axId val="118940800"/>
        <c:scaling>
          <c:orientation val="minMax"/>
        </c:scaling>
        <c:delete val="1"/>
        <c:axPos val="b"/>
        <c:numFmt formatCode="ge" sourceLinked="1"/>
        <c:majorTickMark val="none"/>
        <c:minorTickMark val="none"/>
        <c:tickLblPos val="none"/>
        <c:crossAx val="121394688"/>
        <c:crosses val="autoZero"/>
        <c:auto val="1"/>
        <c:lblOffset val="100"/>
        <c:baseTimeUnit val="years"/>
      </c:dateAx>
      <c:valAx>
        <c:axId val="121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916992"/>
        <c:axId val="119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18916992"/>
        <c:axId val="119025664"/>
      </c:lineChart>
      <c:dateAx>
        <c:axId val="118916992"/>
        <c:scaling>
          <c:orientation val="minMax"/>
        </c:scaling>
        <c:delete val="1"/>
        <c:axPos val="b"/>
        <c:numFmt formatCode="ge" sourceLinked="1"/>
        <c:majorTickMark val="none"/>
        <c:minorTickMark val="none"/>
        <c:tickLblPos val="none"/>
        <c:crossAx val="119025664"/>
        <c:crosses val="autoZero"/>
        <c:auto val="1"/>
        <c:lblOffset val="100"/>
        <c:baseTimeUnit val="years"/>
      </c:dateAx>
      <c:valAx>
        <c:axId val="1190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83.82</c:v>
                </c:pt>
                <c:pt idx="1">
                  <c:v>85.39</c:v>
                </c:pt>
                <c:pt idx="2">
                  <c:v>86.09</c:v>
                </c:pt>
                <c:pt idx="3">
                  <c:v>87.15</c:v>
                </c:pt>
                <c:pt idx="4">
                  <c:v>87.7</c:v>
                </c:pt>
              </c:numCache>
            </c:numRef>
          </c:val>
        </c:ser>
        <c:dLbls>
          <c:showLegendKey val="0"/>
          <c:showVal val="0"/>
          <c:showCatName val="0"/>
          <c:showSerName val="0"/>
          <c:showPercent val="0"/>
          <c:showBubbleSize val="0"/>
        </c:dLbls>
        <c:gapWidth val="150"/>
        <c:axId val="111609344"/>
        <c:axId val="111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11609344"/>
        <c:axId val="111611264"/>
      </c:lineChart>
      <c:dateAx>
        <c:axId val="111609344"/>
        <c:scaling>
          <c:orientation val="minMax"/>
        </c:scaling>
        <c:delete val="1"/>
        <c:axPos val="b"/>
        <c:numFmt formatCode="ge" sourceLinked="1"/>
        <c:majorTickMark val="none"/>
        <c:minorTickMark val="none"/>
        <c:tickLblPos val="none"/>
        <c:crossAx val="111611264"/>
        <c:crosses val="autoZero"/>
        <c:auto val="1"/>
        <c:lblOffset val="100"/>
        <c:baseTimeUnit val="years"/>
      </c:dateAx>
      <c:valAx>
        <c:axId val="111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60.98</c:v>
                </c:pt>
                <c:pt idx="1">
                  <c:v>61.37</c:v>
                </c:pt>
                <c:pt idx="2">
                  <c:v>57.25</c:v>
                </c:pt>
                <c:pt idx="3">
                  <c:v>62.86</c:v>
                </c:pt>
                <c:pt idx="4">
                  <c:v>64.010000000000005</c:v>
                </c:pt>
              </c:numCache>
            </c:numRef>
          </c:val>
        </c:ser>
        <c:dLbls>
          <c:showLegendKey val="0"/>
          <c:showVal val="0"/>
          <c:showCatName val="0"/>
          <c:showSerName val="0"/>
          <c:showPercent val="0"/>
          <c:showBubbleSize val="0"/>
        </c:dLbls>
        <c:gapWidth val="150"/>
        <c:axId val="109929600"/>
        <c:axId val="1099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29600"/>
        <c:axId val="109931520"/>
      </c:lineChart>
      <c:dateAx>
        <c:axId val="109929600"/>
        <c:scaling>
          <c:orientation val="minMax"/>
        </c:scaling>
        <c:delete val="1"/>
        <c:axPos val="b"/>
        <c:numFmt formatCode="ge" sourceLinked="1"/>
        <c:majorTickMark val="none"/>
        <c:minorTickMark val="none"/>
        <c:tickLblPos val="none"/>
        <c:crossAx val="109931520"/>
        <c:crosses val="autoZero"/>
        <c:auto val="1"/>
        <c:lblOffset val="100"/>
        <c:baseTimeUnit val="years"/>
      </c:dateAx>
      <c:valAx>
        <c:axId val="1099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53792"/>
        <c:axId val="109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53792"/>
        <c:axId val="109955712"/>
      </c:lineChart>
      <c:dateAx>
        <c:axId val="109953792"/>
        <c:scaling>
          <c:orientation val="minMax"/>
        </c:scaling>
        <c:delete val="1"/>
        <c:axPos val="b"/>
        <c:numFmt formatCode="ge" sourceLinked="1"/>
        <c:majorTickMark val="none"/>
        <c:minorTickMark val="none"/>
        <c:tickLblPos val="none"/>
        <c:crossAx val="109955712"/>
        <c:crosses val="autoZero"/>
        <c:auto val="1"/>
        <c:lblOffset val="100"/>
        <c:baseTimeUnit val="years"/>
      </c:dateAx>
      <c:valAx>
        <c:axId val="109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67232"/>
        <c:axId val="111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67232"/>
        <c:axId val="111476736"/>
      </c:lineChart>
      <c:dateAx>
        <c:axId val="109967232"/>
        <c:scaling>
          <c:orientation val="minMax"/>
        </c:scaling>
        <c:delete val="1"/>
        <c:axPos val="b"/>
        <c:numFmt formatCode="ge" sourceLinked="1"/>
        <c:majorTickMark val="none"/>
        <c:minorTickMark val="none"/>
        <c:tickLblPos val="none"/>
        <c:crossAx val="111476736"/>
        <c:crosses val="autoZero"/>
        <c:auto val="1"/>
        <c:lblOffset val="100"/>
        <c:baseTimeUnit val="years"/>
      </c:dateAx>
      <c:valAx>
        <c:axId val="111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11808"/>
        <c:axId val="1115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11808"/>
        <c:axId val="111513984"/>
      </c:lineChart>
      <c:dateAx>
        <c:axId val="111511808"/>
        <c:scaling>
          <c:orientation val="minMax"/>
        </c:scaling>
        <c:delete val="1"/>
        <c:axPos val="b"/>
        <c:numFmt formatCode="ge" sourceLinked="1"/>
        <c:majorTickMark val="none"/>
        <c:minorTickMark val="none"/>
        <c:tickLblPos val="none"/>
        <c:crossAx val="111513984"/>
        <c:crosses val="autoZero"/>
        <c:auto val="1"/>
        <c:lblOffset val="100"/>
        <c:baseTimeUnit val="years"/>
      </c:dateAx>
      <c:valAx>
        <c:axId val="111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83456"/>
        <c:axId val="111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83456"/>
        <c:axId val="111702016"/>
      </c:lineChart>
      <c:dateAx>
        <c:axId val="111683456"/>
        <c:scaling>
          <c:orientation val="minMax"/>
        </c:scaling>
        <c:delete val="1"/>
        <c:axPos val="b"/>
        <c:numFmt formatCode="ge" sourceLinked="1"/>
        <c:majorTickMark val="none"/>
        <c:minorTickMark val="none"/>
        <c:tickLblPos val="none"/>
        <c:crossAx val="111702016"/>
        <c:crosses val="autoZero"/>
        <c:auto val="1"/>
        <c:lblOffset val="100"/>
        <c:baseTimeUnit val="years"/>
      </c:dateAx>
      <c:valAx>
        <c:axId val="111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2604.44</c:v>
                </c:pt>
                <c:pt idx="1">
                  <c:v>2450.42</c:v>
                </c:pt>
                <c:pt idx="2">
                  <c:v>2076.75</c:v>
                </c:pt>
                <c:pt idx="3">
                  <c:v>1887.56</c:v>
                </c:pt>
                <c:pt idx="4">
                  <c:v>2148.96</c:v>
                </c:pt>
              </c:numCache>
            </c:numRef>
          </c:val>
        </c:ser>
        <c:dLbls>
          <c:showLegendKey val="0"/>
          <c:showVal val="0"/>
          <c:showCatName val="0"/>
          <c:showSerName val="0"/>
          <c:showPercent val="0"/>
          <c:showBubbleSize val="0"/>
        </c:dLbls>
        <c:gapWidth val="150"/>
        <c:axId val="111719936"/>
        <c:axId val="111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11719936"/>
        <c:axId val="111721856"/>
      </c:lineChart>
      <c:dateAx>
        <c:axId val="111719936"/>
        <c:scaling>
          <c:orientation val="minMax"/>
        </c:scaling>
        <c:delete val="1"/>
        <c:axPos val="b"/>
        <c:numFmt formatCode="ge" sourceLinked="1"/>
        <c:majorTickMark val="none"/>
        <c:minorTickMark val="none"/>
        <c:tickLblPos val="none"/>
        <c:crossAx val="111721856"/>
        <c:crosses val="autoZero"/>
        <c:auto val="1"/>
        <c:lblOffset val="100"/>
        <c:baseTimeUnit val="years"/>
      </c:dateAx>
      <c:valAx>
        <c:axId val="111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34.57</c:v>
                </c:pt>
                <c:pt idx="1">
                  <c:v>32.44</c:v>
                </c:pt>
                <c:pt idx="2">
                  <c:v>62.89</c:v>
                </c:pt>
                <c:pt idx="3">
                  <c:v>54.16</c:v>
                </c:pt>
                <c:pt idx="4">
                  <c:v>58.35</c:v>
                </c:pt>
              </c:numCache>
            </c:numRef>
          </c:val>
        </c:ser>
        <c:dLbls>
          <c:showLegendKey val="0"/>
          <c:showVal val="0"/>
          <c:showCatName val="0"/>
          <c:showSerName val="0"/>
          <c:showPercent val="0"/>
          <c:showBubbleSize val="0"/>
        </c:dLbls>
        <c:gapWidth val="150"/>
        <c:axId val="111738240"/>
        <c:axId val="111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11738240"/>
        <c:axId val="111773184"/>
      </c:lineChart>
      <c:dateAx>
        <c:axId val="111738240"/>
        <c:scaling>
          <c:orientation val="minMax"/>
        </c:scaling>
        <c:delete val="1"/>
        <c:axPos val="b"/>
        <c:numFmt formatCode="ge" sourceLinked="1"/>
        <c:majorTickMark val="none"/>
        <c:minorTickMark val="none"/>
        <c:tickLblPos val="none"/>
        <c:crossAx val="111773184"/>
        <c:crosses val="autoZero"/>
        <c:auto val="1"/>
        <c:lblOffset val="100"/>
        <c:baseTimeUnit val="years"/>
      </c:dateAx>
      <c:valAx>
        <c:axId val="111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486.03</c:v>
                </c:pt>
                <c:pt idx="1">
                  <c:v>532.04999999999995</c:v>
                </c:pt>
                <c:pt idx="2">
                  <c:v>276.10000000000002</c:v>
                </c:pt>
                <c:pt idx="3">
                  <c:v>323.58999999999997</c:v>
                </c:pt>
                <c:pt idx="4">
                  <c:v>300.52999999999997</c:v>
                </c:pt>
              </c:numCache>
            </c:numRef>
          </c:val>
        </c:ser>
        <c:dLbls>
          <c:showLegendKey val="0"/>
          <c:showVal val="0"/>
          <c:showCatName val="0"/>
          <c:showSerName val="0"/>
          <c:showPercent val="0"/>
          <c:showBubbleSize val="0"/>
        </c:dLbls>
        <c:gapWidth val="150"/>
        <c:axId val="111798528"/>
        <c:axId val="118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11798528"/>
        <c:axId val="118854016"/>
      </c:lineChart>
      <c:dateAx>
        <c:axId val="111798528"/>
        <c:scaling>
          <c:orientation val="minMax"/>
        </c:scaling>
        <c:delete val="1"/>
        <c:axPos val="b"/>
        <c:numFmt formatCode="ge" sourceLinked="1"/>
        <c:majorTickMark val="none"/>
        <c:minorTickMark val="none"/>
        <c:tickLblPos val="none"/>
        <c:crossAx val="118854016"/>
        <c:crosses val="autoZero"/>
        <c:auto val="1"/>
        <c:lblOffset val="100"/>
        <c:baseTimeUnit val="years"/>
      </c:dateAx>
      <c:valAx>
        <c:axId val="118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2"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富山県　小矢部市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30746</v>
      </c>
      <c r="AM8" s="67"/>
      <c r="AN8" s="67"/>
      <c r="AO8" s="67"/>
      <c r="AP8" s="67"/>
      <c r="AQ8" s="67"/>
      <c r="AR8" s="67"/>
      <c r="AS8" s="67"/>
      <c r="AT8" s="66">
        <f>データ!T6</f>
        <v>134.07</v>
      </c>
      <c r="AU8" s="66"/>
      <c r="AV8" s="66"/>
      <c r="AW8" s="66"/>
      <c r="AX8" s="66"/>
      <c r="AY8" s="66"/>
      <c r="AZ8" s="66"/>
      <c r="BA8" s="66"/>
      <c r="BB8" s="66">
        <f>データ!U6</f>
        <v>229.33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34.35</v>
      </c>
      <c r="Q10" s="66"/>
      <c r="R10" s="66"/>
      <c r="S10" s="66"/>
      <c r="T10" s="66"/>
      <c r="U10" s="66"/>
      <c r="V10" s="66"/>
      <c r="W10" s="66">
        <f>データ!Q6</f>
        <v>80.400000000000006</v>
      </c>
      <c r="X10" s="66"/>
      <c r="Y10" s="66"/>
      <c r="Z10" s="66"/>
      <c r="AA10" s="66"/>
      <c r="AB10" s="66"/>
      <c r="AC10" s="66"/>
      <c r="AD10" s="67">
        <f>データ!R6</f>
        <v>3240</v>
      </c>
      <c r="AE10" s="67"/>
      <c r="AF10" s="67"/>
      <c r="AG10" s="67"/>
      <c r="AH10" s="67"/>
      <c r="AI10" s="67"/>
      <c r="AJ10" s="67"/>
      <c r="AK10" s="2"/>
      <c r="AL10" s="67">
        <f>データ!V6</f>
        <v>10527</v>
      </c>
      <c r="AM10" s="67"/>
      <c r="AN10" s="67"/>
      <c r="AO10" s="67"/>
      <c r="AP10" s="67"/>
      <c r="AQ10" s="67"/>
      <c r="AR10" s="67"/>
      <c r="AS10" s="67"/>
      <c r="AT10" s="66">
        <f>データ!W6</f>
        <v>4.2</v>
      </c>
      <c r="AU10" s="66"/>
      <c r="AV10" s="66"/>
      <c r="AW10" s="66"/>
      <c r="AX10" s="66"/>
      <c r="AY10" s="66"/>
      <c r="AZ10" s="66"/>
      <c r="BA10" s="66"/>
      <c r="BB10" s="66">
        <f>データ!X6</f>
        <v>2506.4299999999998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126</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127</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58</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x14ac:dyDescent="0.15">
      <c r="A6" s="28" t="s">
        <v>111</v>
      </c>
      <c r="B6" s="33">
        <f>B7</f>
        <v>2016</v>
      </c>
      <c r="C6" s="33">
        <f t="shared" ref="C6:X6" si="3">C7</f>
        <v>162094</v>
      </c>
      <c r="D6" s="33">
        <f t="shared" si="3"/>
        <v>47</v>
      </c>
      <c r="E6" s="33">
        <f t="shared" si="3"/>
        <v>17</v>
      </c>
      <c r="F6" s="33">
        <f t="shared" si="3"/>
        <v>1</v>
      </c>
      <c r="G6" s="33">
        <f t="shared" si="3"/>
        <v>0</v>
      </c>
      <c r="H6" s="33" t="str">
        <f t="shared" si="3"/>
        <v>富山県　小矢部市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34.35</v>
      </c>
      <c r="Q6" s="34">
        <f t="shared" si="3"/>
        <v>80.400000000000006</v>
      </c>
      <c r="R6" s="34">
        <f t="shared" si="3"/>
        <v>3240</v>
      </c>
      <c r="S6" s="34">
        <f t="shared" si="3"/>
        <v>30746</v>
      </c>
      <c r="T6" s="34">
        <f t="shared" si="3"/>
        <v>134.07</v>
      </c>
      <c r="U6" s="34">
        <f t="shared" si="3"/>
        <v>229.33</v>
      </c>
      <c r="V6" s="34">
        <f t="shared" si="3"/>
        <v>10527</v>
      </c>
      <c r="W6" s="34">
        <f t="shared" si="3"/>
        <v>4.2</v>
      </c>
      <c r="X6" s="34">
        <f t="shared" si="3"/>
        <v>2506.4299999999998</v>
      </c>
      <c r="Y6" s="35">
        <f>IF(Y7="",NA(),Y7)</f>
        <v>60.98</v>
      </c>
      <c r="Z6" s="35">
        <f t="shared" ref="Z6:AH6" si="4">IF(Z7="",NA(),Z7)</f>
        <v>61.37</v>
      </c>
      <c r="AA6" s="35">
        <f t="shared" si="4"/>
        <v>57.25</v>
      </c>
      <c r="AB6" s="35">
        <f t="shared" si="4"/>
        <v>62.86</v>
      </c>
      <c r="AC6" s="35">
        <f t="shared" si="4"/>
        <v>64.010000000000005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2604.44</v>
      </c>
      <c r="BG6" s="35">
        <f t="shared" ref="BG6:BO6" si="7">IF(BG7="",NA(),BG7)</f>
        <v>2450.42</v>
      </c>
      <c r="BH6" s="35">
        <f t="shared" si="7"/>
        <v>2076.75</v>
      </c>
      <c r="BI6" s="35">
        <f t="shared" si="7"/>
        <v>1887.56</v>
      </c>
      <c r="BJ6" s="35">
        <f t="shared" si="7"/>
        <v>2148.96</v>
      </c>
      <c r="BK6" s="35">
        <f t="shared" si="7"/>
        <v>1273.52</v>
      </c>
      <c r="BL6" s="35">
        <f t="shared" si="7"/>
        <v>1209.95</v>
      </c>
      <c r="BM6" s="35">
        <f t="shared" si="7"/>
        <v>1136.5</v>
      </c>
      <c r="BN6" s="35">
        <f t="shared" si="7"/>
        <v>1118.56</v>
      </c>
      <c r="BO6" s="35">
        <f t="shared" si="7"/>
        <v>1111.31</v>
      </c>
      <c r="BP6" s="34" t="str">
        <f>IF(BP7="","",IF(BP7="-","【-】","【"&amp;SUBSTITUTE(TEXT(BP7,"#,##0.00"),"-","△")&amp;"】"))</f>
        <v>【728.30】</v>
      </c>
      <c r="BQ6" s="35">
        <f>IF(BQ7="",NA(),BQ7)</f>
        <v>34.57</v>
      </c>
      <c r="BR6" s="35">
        <f t="shared" ref="BR6:BZ6" si="8">IF(BR7="",NA(),BR7)</f>
        <v>32.44</v>
      </c>
      <c r="BS6" s="35">
        <f t="shared" si="8"/>
        <v>62.89</v>
      </c>
      <c r="BT6" s="35">
        <f t="shared" si="8"/>
        <v>54.16</v>
      </c>
      <c r="BU6" s="35">
        <f t="shared" si="8"/>
        <v>58.35</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486.03</v>
      </c>
      <c r="CC6" s="35">
        <f t="shared" ref="CC6:CK6" si="9">IF(CC7="",NA(),CC7)</f>
        <v>532.04999999999995</v>
      </c>
      <c r="CD6" s="35">
        <f t="shared" si="9"/>
        <v>276.10000000000002</v>
      </c>
      <c r="CE6" s="35">
        <f t="shared" si="9"/>
        <v>323.58999999999997</v>
      </c>
      <c r="CF6" s="35">
        <f t="shared" si="9"/>
        <v>300.52999999999997</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83.82</v>
      </c>
      <c r="CY6" s="35">
        <f t="shared" ref="CY6:DG6" si="11">IF(CY7="",NA(),CY7)</f>
        <v>85.39</v>
      </c>
      <c r="CZ6" s="35">
        <f t="shared" si="11"/>
        <v>86.09</v>
      </c>
      <c r="DA6" s="35">
        <f t="shared" si="11"/>
        <v>87.15</v>
      </c>
      <c r="DB6" s="35">
        <f t="shared" si="11"/>
        <v>87.7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162094</v>
      </c>
      <c r="D7" s="37">
        <v>47</v>
      </c>
      <c r="E7" s="37">
        <v>17</v>
      </c>
      <c r="F7" s="37">
        <v>1</v>
      </c>
      <c r="G7" s="37">
        <v>0</v>
      </c>
      <c r="H7" s="37" t="s">
        <v>112</v>
      </c>
      <c r="I7" s="37" t="s">
        <v>113</v>
      </c>
      <c r="J7" s="37" t="s">
        <v>114</v>
      </c>
      <c r="K7" s="37" t="s">
        <v>115</v>
      </c>
      <c r="L7" s="37" t="s">
        <v>116</v>
      </c>
      <c r="M7" s="37"/>
      <c r="N7" s="38" t="s">
        <v>117</v>
      </c>
      <c r="O7" s="38" t="s">
        <v>118</v>
      </c>
      <c r="P7" s="38">
        <v>34.35</v>
      </c>
      <c r="Q7" s="38">
        <v>80.400000000000006</v>
      </c>
      <c r="R7" s="38">
        <v>3240</v>
      </c>
      <c r="S7" s="38">
        <v>30746</v>
      </c>
      <c r="T7" s="38">
        <v>134.07</v>
      </c>
      <c r="U7" s="38">
        <v>229.33</v>
      </c>
      <c r="V7" s="38">
        <v>10527</v>
      </c>
      <c r="W7" s="38">
        <v>4.2</v>
      </c>
      <c r="X7" s="38">
        <v>2506.4299999999998</v>
      </c>
      <c r="Y7" s="38">
        <v>60.98</v>
      </c>
      <c r="Z7" s="38">
        <v>61.37</v>
      </c>
      <c r="AA7" s="38">
        <v>57.25</v>
      </c>
      <c r="AB7" s="38">
        <v>62.86</v>
      </c>
      <c r="AC7" s="38">
        <v>64.010000000000005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2604.44</v>
      </c>
      <c r="BG7" s="38">
        <v>2450.42</v>
      </c>
      <c r="BH7" s="38">
        <v>2076.75</v>
      </c>
      <c r="BI7" s="38">
        <v>1887.56</v>
      </c>
      <c r="BJ7" s="38">
        <v>2148.96</v>
      </c>
      <c r="BK7" s="38">
        <v>1273.52</v>
      </c>
      <c r="BL7" s="38">
        <v>1209.95</v>
      </c>
      <c r="BM7" s="38">
        <v>1136.5</v>
      </c>
      <c r="BN7" s="38">
        <v>1118.56</v>
      </c>
      <c r="BO7" s="38">
        <v>1111.31</v>
      </c>
      <c r="BP7" s="38">
        <v>728.3</v>
      </c>
      <c r="BQ7" s="38">
        <v>34.57</v>
      </c>
      <c r="BR7" s="38">
        <v>32.44</v>
      </c>
      <c r="BS7" s="38">
        <v>62.89</v>
      </c>
      <c r="BT7" s="38">
        <v>54.16</v>
      </c>
      <c r="BU7" s="38">
        <v>58.35</v>
      </c>
      <c r="BV7" s="38">
        <v>67.849999999999994</v>
      </c>
      <c r="BW7" s="38">
        <v>69.48</v>
      </c>
      <c r="BX7" s="38">
        <v>71.650000000000006</v>
      </c>
      <c r="BY7" s="38">
        <v>72.33</v>
      </c>
      <c r="BZ7" s="38">
        <v>75.540000000000006</v>
      </c>
      <c r="CA7" s="38">
        <v>100.04</v>
      </c>
      <c r="CB7" s="38">
        <v>486.03</v>
      </c>
      <c r="CC7" s="38">
        <v>532.04999999999995</v>
      </c>
      <c r="CD7" s="38">
        <v>276.10000000000002</v>
      </c>
      <c r="CE7" s="38">
        <v>323.58999999999997</v>
      </c>
      <c r="CF7" s="38">
        <v>300.52999999999997</v>
      </c>
      <c r="CG7" s="38">
        <v>224.94</v>
      </c>
      <c r="CH7" s="38">
        <v>220.67</v>
      </c>
      <c r="CI7" s="38">
        <v>217.82</v>
      </c>
      <c r="CJ7" s="38">
        <v>215.28</v>
      </c>
      <c r="CK7" s="38">
        <v>207.96</v>
      </c>
      <c r="CL7" s="38">
        <v>137.82</v>
      </c>
      <c r="CM7" s="38" t="s">
        <v>117</v>
      </c>
      <c r="CN7" s="38" t="s">
        <v>117</v>
      </c>
      <c r="CO7" s="38" t="s">
        <v>117</v>
      </c>
      <c r="CP7" s="38" t="s">
        <v>117</v>
      </c>
      <c r="CQ7" s="38" t="s">
        <v>117</v>
      </c>
      <c r="CR7" s="38">
        <v>55.41</v>
      </c>
      <c r="CS7" s="38">
        <v>55.81</v>
      </c>
      <c r="CT7" s="38">
        <v>54.44</v>
      </c>
      <c r="CU7" s="38">
        <v>54.67</v>
      </c>
      <c r="CV7" s="38">
        <v>53.51</v>
      </c>
      <c r="CW7" s="38">
        <v>60.09</v>
      </c>
      <c r="CX7" s="38">
        <v>83.82</v>
      </c>
      <c r="CY7" s="38">
        <v>85.39</v>
      </c>
      <c r="CZ7" s="38">
        <v>86.09</v>
      </c>
      <c r="DA7" s="38">
        <v>87.15</v>
      </c>
      <c r="DB7" s="38">
        <v>87.7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2017-12-25T02:07:16Z</dcterms:created>
  <dcterms:modified xsi:type="dcterms:W3CDTF">2018-01-31T05:38:55Z</dcterms:modified>
  <cp:category/>
</cp:coreProperties>
</file>