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2財政係\公営企業会計\12.経営比較分析表\H29\02.上下水道課から\下水道\"/>
    </mc:Choice>
  </mc:AlternateContent>
  <workbookProtection workbookPassword="B319" lockStructure="1"/>
  <bookViews>
    <workbookView xWindow="720" yWindow="165" windowWidth="14265" windowHeight="789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<sst xmlns="http://schemas.openxmlformats.org/spreadsheetml/2006/main" count="240" uniqueCount="123">
  <si>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</si>
  <si>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</si>
  <si>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</si>
  <si>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</si>
  <si>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</si>
  <si>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</si>
  <si>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</si>
  <si>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</si>
  <si>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</si>
  <si>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</si>
  <si>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</si>
  <si>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</si>
  <si>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</si>
  <si>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</si>
  <si>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</si>
  <si>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</si>
  <si>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</si>
  <si>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</si>
  <si>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</si>
  <si>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</si>
  <si>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</si>
  <si>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</si>
  <si>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</si>
  <si>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</si>
  <si>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</si>
  <si>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</si>
  <si>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</si>
  <si>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</si>
  <si>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</si>
  <si>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</si>
  <si>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</si>
  <si>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</si>
  <si>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</si>
  <si>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</si>
  <si>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</si>
  <si>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</si>
  <si>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</si>
  <si>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</si>
  <si>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</si>
  <si>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</si>
  <si>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</si>
  <si>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</si>
  <si>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</si>
  <si>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</si>
  <si>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</si>
  <si>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</si>
  <si>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</si>
  <si>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</si>
  <si>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</si>
  <si>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</si>
  <si>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</si>
  <si>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</si>
  <si>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</si>
  <si>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</si>
  <si>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</si>
  <si>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</si>
  <si>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</si>
  <si>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</si>
  <si>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</si>
  <si>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</si>
  <si>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</si>
  <si>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</si>
  <si>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</si>
  <si>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</si>
  <si>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</si>
  <si>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</si>
  <si>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</si>
  <si>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</si>
  <si>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</si>
  <si>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</si>
  <si>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</si>
  <si>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</si>
  <si>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</si>
  <si>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</si>
  <si>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</si>
  <si>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</si>
  <si>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</si>
  <si>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</si>
  <si>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</si>
  <si>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</si>
  <si>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</si>
  <si>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</si>
  <si>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</si>
  <si>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</si>
  <si>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</si>
  <si>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</si>
  <si>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</si>
  <si>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</si>
  <si>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</si>
  <si>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</si>
  <si>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</si>
  <si>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</si>
  <si>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</si>
  <si>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</si>
  <si>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</si>
  <si>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</si>
  <si>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</si>
  <si>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</si>
  <si>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</si>
  <si>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</si>
  <si>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</si>
  <si>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</si>
  <si>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</si>
  <si>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</si>
  <si>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</si>
  <si>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</si>
  <si>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</si>
  <si>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</si>
  <si>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砺波市</t>
  </si>
  <si>
    <t>法非適用</t>
  </si>
  <si>
    <t>下水道事業</t>
  </si>
  <si>
    <t>農業集落排水</t>
  </si>
  <si>
    <t>F2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</si>
  <si>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</si>
  <si>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</si>
  <si>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</si>
  <si>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</si>
  <si>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</si>
  <si>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</si>
  <si>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農業集落排水事業については、一番古い整備区域は昭和６３年の供用開始であり、この区域では平成１４年に機能強化に伴う設備の更新を実施した。今後、他の処理場も順次設備の更新時期を迎える見込みである。一方、管きょについては法定耐用年数が５０年であることから、当面大きな施設更新は見込んでいない。</t>
  </si>
  <si>
    <t>非設置</t>
    <rPh sb="0" eb="1">
      <t>ヒ</t>
    </rPh>
    <rPh sb="1" eb="3">
      <t>セッチ</t>
    </rPh>
    <phoneticPr fontId="7"/>
  </si>
  <si>
    <t>　本市の農業集落排水については、類似団体と比較して経営状況は比較的良好であると判断できるが、地区ごとに個別の処理場を維持管理していく必要があることから、経営状況は公共下水道事業と比較して厳しいと認識している。また人口減少等により有収水量の増加は見込めない一方、今後は処理場の設備更新も必要となることから、公共下水道への事業統合等の抜本的な改革も検討する必要があると考えている。
経営戦略については平成３１年度まで策定済。</t>
    <rPh sb="106" eb="108">
      <t>ジンコウ</t>
    </rPh>
    <rPh sb="108" eb="110">
      <t>ゲンショウ</t>
    </rPh>
    <rPh sb="110" eb="111">
      <t>トウ</t>
    </rPh>
    <rPh sb="114" eb="116">
      <t>ユウシュウ</t>
    </rPh>
    <rPh sb="116" eb="118">
      <t>スイリョウ</t>
    </rPh>
    <rPh sb="119" eb="121">
      <t>ゾウカ</t>
    </rPh>
    <rPh sb="122" eb="124">
      <t>ミコ</t>
    </rPh>
    <rPh sb="127" eb="129">
      <t>イッポウ</t>
    </rPh>
    <phoneticPr fontId="7"/>
  </si>
  <si>
    <t>①収益的収支比率、⑤経費回収比率、⑥汚水処理原価、の４つの指標については企業債の償還が進んでいることから数値は改善もしくは横ばい傾向にある。　　　　　　　　　　　　　　　　　　　　　④企業債残高対事業規模比率 企業債の残高は減少しているが、供用開始から１５～２０年の施設が多く、企業債の償還が半ばであるため、類似団体と比較すると高い数値となっている。　　　　　　　　　　　　　　　　　　　　⑤経費回収比率、⑥汚水処理原価　類似団体と比較すると良好な数値となっている。当市の事業規模が比較的大きいことが影響していると考えられる。　　　　　　　　　　　           　　　　　　　　　　　　　　　　　　　　　⑦施設利用率　処理施設が比較的大規模であることから、類似団体と比較して施設利用率は高く効率的な運営ができていると判断できる。　　　　　　　　　　　　　　　　　　　　⑧水洗化率　類似団体と比較して高い状況であるが、今後も広報等により接続促進に努めていきたいと考えている。</t>
    <rPh sb="97" eb="98">
      <t>タイ</t>
    </rPh>
    <rPh sb="221" eb="223">
      <t>リョウコウ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</si>
</sst>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C4-4E24-8FA0-6560C2B62E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EC4-4E24-8FA0-6560C2B62E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65.760000000000005</c:v>
                </c:pt>
                <c:pt idx="1">
                  <c:v>64.36</c:v>
                </c:pt>
                <c:pt idx="2">
                  <c:v>66.849999999999994</c:v>
                </c:pt>
                <c:pt idx="3">
                  <c:v>63</c:v>
                </c:pt>
                <c:pt idx="4">
                  <c:v>62.55</c:v>
                </c:pt>
              </c:numCache>
            </c:numRef>
          </c:val>
          <c:extLst>
            <c:ext xmlns:c16="http://schemas.microsoft.com/office/drawing/2014/chart" uri="{C3380CC4-5D6E-409C-BE32-E72D297353CC}">
              <c16:uniqueId val="{00000000-F2E2-4358-B450-6823DF68A4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F2E2-4358-B450-6823DF68A4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93.93</c:v>
                </c:pt>
                <c:pt idx="1">
                  <c:v>94.39</c:v>
                </c:pt>
                <c:pt idx="2">
                  <c:v>94.8</c:v>
                </c:pt>
                <c:pt idx="3">
                  <c:v>95.36</c:v>
                </c:pt>
                <c:pt idx="4">
                  <c:v>95.56</c:v>
                </c:pt>
              </c:numCache>
            </c:numRef>
          </c:val>
          <c:extLst>
            <c:ext xmlns:c16="http://schemas.microsoft.com/office/drawing/2014/chart" uri="{C3380CC4-5D6E-409C-BE32-E72D297353CC}">
              <c16:uniqueId val="{00000000-04D2-4549-8580-4B4FF65468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04D2-4549-8580-4B4FF65468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98.19</c:v>
                </c:pt>
                <c:pt idx="1">
                  <c:v>97.94</c:v>
                </c:pt>
                <c:pt idx="2">
                  <c:v>99.06</c:v>
                </c:pt>
                <c:pt idx="3">
                  <c:v>104.58</c:v>
                </c:pt>
                <c:pt idx="4">
                  <c:v>103.56</c:v>
                </c:pt>
              </c:numCache>
            </c:numRef>
          </c:val>
          <c:extLst>
            <c:ext xmlns:c16="http://schemas.microsoft.com/office/drawing/2014/chart" uri="{C3380CC4-5D6E-409C-BE32-E72D297353CC}">
              <c16:uniqueId val="{00000000-0CE0-4861-8B83-8A08E837EF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0-4861-8B83-8A08E837EF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2F-4372-A7A2-17BCFE6E6C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2F-4372-A7A2-17BCFE6E6C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1-408D-A30B-B9239016BB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1-408D-A30B-B9239016BB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5-4693-AD42-5D86E0AE5D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5-4693-AD42-5D86E0AE5D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8-4347-B903-5E09B18CF7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8-4347-B903-5E09B18CF7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1720.87</c:v>
                </c:pt>
                <c:pt idx="1">
                  <c:v>1657.94</c:v>
                </c:pt>
                <c:pt idx="2">
                  <c:v>1428.62</c:v>
                </c:pt>
                <c:pt idx="3">
                  <c:v>1338.75</c:v>
                </c:pt>
                <c:pt idx="4">
                  <c:v>1187.5899999999999</c:v>
                </c:pt>
              </c:numCache>
            </c:numRef>
          </c:val>
          <c:extLst>
            <c:ext xmlns:c16="http://schemas.microsoft.com/office/drawing/2014/chart" uri="{C3380CC4-5D6E-409C-BE32-E72D297353CC}">
              <c16:uniqueId val="{00000000-E23B-4A8E-984B-ED91B6FA54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E23B-4A8E-984B-ED91B6FA54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97.79</c:v>
                </c:pt>
                <c:pt idx="1">
                  <c:v>92.88</c:v>
                </c:pt>
                <c:pt idx="2">
                  <c:v>97.03</c:v>
                </c:pt>
                <c:pt idx="3">
                  <c:v>102.04</c:v>
                </c:pt>
                <c:pt idx="4">
                  <c:v>100.41</c:v>
                </c:pt>
              </c:numCache>
            </c:numRef>
          </c:val>
          <c:extLst>
            <c:ext xmlns:c16="http://schemas.microsoft.com/office/drawing/2014/chart" uri="{C3380CC4-5D6E-409C-BE32-E72D297353CC}">
              <c16:uniqueId val="{00000000-80A3-4B09-A4F6-83BE847B65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80A3-4B09-A4F6-83BE847B65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166.33</c:v>
                </c:pt>
                <c:pt idx="1">
                  <c:v>177.82</c:v>
                </c:pt>
                <c:pt idx="2">
                  <c:v>174.45</c:v>
                </c:pt>
                <c:pt idx="3">
                  <c:v>166.68</c:v>
                </c:pt>
                <c:pt idx="4">
                  <c:v>169.7</c:v>
                </c:pt>
              </c:numCache>
            </c:numRef>
          </c:val>
          <c:extLst>
            <c:ext xmlns:c16="http://schemas.microsoft.com/office/drawing/2014/chart" uri="{C3380CC4-5D6E-409C-BE32-E72D297353CC}">
              <c16:uniqueId val="{00000000-B0B6-4C59-AE89-FBEBB8274E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B0B6-4C59-AE89-FBEBB8274E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【914.53】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【85.01】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【276.78】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【55.73】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【1.58】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U13" workbookViewId="0">
      <selection activeCell="BL45" sqref="BL45:BZ46"/>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4" t="s">
        <v>6</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富山県　砺波市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
        <v>120</v>
      </c>
      <c r="AE8" s="45"/>
      <c r="AF8" s="45"/>
      <c r="AG8" s="45"/>
      <c r="AH8" s="45"/>
      <c r="AI8" s="45"/>
      <c r="AJ8" s="45"/>
      <c r="AK8" s="4"/>
      <c r="AL8" s="46">
        <f>データ!S6</f>
        <v>49095</v>
      </c>
      <c r="AM8" s="46"/>
      <c r="AN8" s="46"/>
      <c r="AO8" s="46"/>
      <c r="AP8" s="46"/>
      <c r="AQ8" s="46"/>
      <c r="AR8" s="46"/>
      <c r="AS8" s="46"/>
      <c r="AT8" s="47">
        <f>データ!T6</f>
        <v>127.03</v>
      </c>
      <c r="AU8" s="47"/>
      <c r="AV8" s="47"/>
      <c r="AW8" s="47"/>
      <c r="AX8" s="47"/>
      <c r="AY8" s="47"/>
      <c r="AZ8" s="47"/>
      <c r="BA8" s="47"/>
      <c r="BB8" s="47">
        <f>データ!U6</f>
        <v>386.48</v>
      </c>
      <c r="BC8" s="47"/>
      <c r="BD8" s="47"/>
      <c r="BE8" s="47"/>
      <c r="BF8" s="47"/>
      <c r="BG8" s="47"/>
      <c r="BH8" s="47"/>
      <c r="BI8" s="47"/>
      <c r="BJ8" s="4"/>
      <c r="BK8" s="4"/>
      <c r="BL8" s="48" t="s">
        <v>15</v>
      </c>
      <c r="BM8" s="49"/>
      <c r="BN8" s="17" t="s">
        <v>18</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21</v>
      </c>
      <c r="J9" s="43"/>
      <c r="K9" s="43"/>
      <c r="L9" s="43"/>
      <c r="M9" s="43"/>
      <c r="N9" s="43"/>
      <c r="O9" s="43"/>
      <c r="P9" s="43" t="s">
        <v>23</v>
      </c>
      <c r="Q9" s="43"/>
      <c r="R9" s="43"/>
      <c r="S9" s="43"/>
      <c r="T9" s="43"/>
      <c r="U9" s="43"/>
      <c r="V9" s="43"/>
      <c r="W9" s="43" t="s">
        <v>24</v>
      </c>
      <c r="X9" s="43"/>
      <c r="Y9" s="43"/>
      <c r="Z9" s="43"/>
      <c r="AA9" s="43"/>
      <c r="AB9" s="43"/>
      <c r="AC9" s="43"/>
      <c r="AD9" s="43" t="s">
        <v>25</v>
      </c>
      <c r="AE9" s="43"/>
      <c r="AF9" s="43"/>
      <c r="AG9" s="43"/>
      <c r="AH9" s="43"/>
      <c r="AI9" s="43"/>
      <c r="AJ9" s="43"/>
      <c r="AK9" s="4"/>
      <c r="AL9" s="43" t="s">
        <v>27</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50" t="s">
        <v>36</v>
      </c>
      <c r="BM9" s="51"/>
      <c r="BN9" s="18" t="s">
        <v>0</v>
      </c>
      <c r="BO9" s="21"/>
      <c r="BP9" s="21"/>
      <c r="BQ9" s="21"/>
      <c r="BR9" s="21"/>
      <c r="BS9" s="21"/>
      <c r="BT9" s="21"/>
      <c r="BU9" s="21"/>
      <c r="BV9" s="21"/>
      <c r="BW9" s="21"/>
      <c r="BX9" s="21"/>
      <c r="BY9" s="25"/>
    </row>
    <row r="10" spans="1:78" ht="18.75" customHeight="1" x14ac:dyDescent="0.15">
      <c r="A10" s="3"/>
      <c r="B10" s="47" t="str">
        <f>データ!N6</f>
        <v>-</v>
      </c>
      <c r="C10" s="47"/>
      <c r="D10" s="47"/>
      <c r="E10" s="47"/>
      <c r="F10" s="47"/>
      <c r="G10" s="47"/>
      <c r="H10" s="47"/>
      <c r="I10" s="47" t="str">
        <f>データ!O6</f>
        <v>該当数値なし</v>
      </c>
      <c r="J10" s="47"/>
      <c r="K10" s="47"/>
      <c r="L10" s="47"/>
      <c r="M10" s="47"/>
      <c r="N10" s="47"/>
      <c r="O10" s="47"/>
      <c r="P10" s="47">
        <f>データ!P6</f>
        <v>10.78</v>
      </c>
      <c r="Q10" s="47"/>
      <c r="R10" s="47"/>
      <c r="S10" s="47"/>
      <c r="T10" s="47"/>
      <c r="U10" s="47"/>
      <c r="V10" s="47"/>
      <c r="W10" s="47">
        <f>データ!Q6</f>
        <v>85.81</v>
      </c>
      <c r="X10" s="47"/>
      <c r="Y10" s="47"/>
      <c r="Z10" s="47"/>
      <c r="AA10" s="47"/>
      <c r="AB10" s="47"/>
      <c r="AC10" s="47"/>
      <c r="AD10" s="46">
        <f>データ!R6</f>
        <v>3240</v>
      </c>
      <c r="AE10" s="46"/>
      <c r="AF10" s="46"/>
      <c r="AG10" s="46"/>
      <c r="AH10" s="46"/>
      <c r="AI10" s="46"/>
      <c r="AJ10" s="46"/>
      <c r="AK10" s="3"/>
      <c r="AL10" s="46">
        <f>データ!V6</f>
        <v>5288</v>
      </c>
      <c r="AM10" s="46"/>
      <c r="AN10" s="46"/>
      <c r="AO10" s="46"/>
      <c r="AP10" s="46"/>
      <c r="AQ10" s="46"/>
      <c r="AR10" s="46"/>
      <c r="AS10" s="46"/>
      <c r="AT10" s="47">
        <f>データ!W6</f>
        <v>2.16</v>
      </c>
      <c r="AU10" s="47"/>
      <c r="AV10" s="47"/>
      <c r="AW10" s="47"/>
      <c r="AX10" s="47"/>
      <c r="AY10" s="47"/>
      <c r="AZ10" s="47"/>
      <c r="BA10" s="47"/>
      <c r="BB10" s="47">
        <f>データ!X6</f>
        <v>2448.15</v>
      </c>
      <c r="BC10" s="47"/>
      <c r="BD10" s="47"/>
      <c r="BE10" s="47"/>
      <c r="BF10" s="47"/>
      <c r="BG10" s="47"/>
      <c r="BH10" s="47"/>
      <c r="BI10" s="47"/>
      <c r="BJ10" s="3"/>
      <c r="BK10" s="3"/>
      <c r="BL10" s="52" t="s">
        <v>13</v>
      </c>
      <c r="BM10" s="53"/>
      <c r="BN10" s="19" t="s">
        <v>31</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38</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41</v>
      </c>
      <c r="D34" s="69"/>
      <c r="E34" s="69"/>
      <c r="F34" s="69"/>
      <c r="G34" s="69"/>
      <c r="H34" s="69"/>
      <c r="I34" s="69"/>
      <c r="J34" s="69"/>
      <c r="K34" s="69"/>
      <c r="L34" s="69"/>
      <c r="M34" s="69"/>
      <c r="N34" s="69"/>
      <c r="O34" s="69"/>
      <c r="P34" s="69"/>
      <c r="Q34" s="12"/>
      <c r="R34" s="69" t="s">
        <v>43</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45</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30</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119</v>
      </c>
      <c r="BM47" s="71"/>
      <c r="BN47" s="71"/>
      <c r="BO47" s="71"/>
      <c r="BP47" s="71"/>
      <c r="BQ47" s="71"/>
      <c r="BR47" s="71"/>
      <c r="BS47" s="71"/>
      <c r="BT47" s="71"/>
      <c r="BU47" s="71"/>
      <c r="BV47" s="71"/>
      <c r="BW47" s="71"/>
      <c r="BX47" s="71"/>
      <c r="BY47" s="71"/>
      <c r="BZ47" s="72"/>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x14ac:dyDescent="0.15">
      <c r="A56" s="3"/>
      <c r="B56" s="5"/>
      <c r="C56" s="69" t="s">
        <v>49</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50</v>
      </c>
      <c r="AH56" s="69"/>
      <c r="AI56" s="69"/>
      <c r="AJ56" s="69"/>
      <c r="AK56" s="69"/>
      <c r="AL56" s="69"/>
      <c r="AM56" s="69"/>
      <c r="AN56" s="69"/>
      <c r="AO56" s="69"/>
      <c r="AP56" s="69"/>
      <c r="AQ56" s="69"/>
      <c r="AR56" s="69"/>
      <c r="AS56" s="69"/>
      <c r="AT56" s="69"/>
      <c r="AU56" s="12"/>
      <c r="AV56" s="69" t="s">
        <v>51</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x14ac:dyDescent="0.15">
      <c r="A60" s="3"/>
      <c r="B60" s="60" t="s">
        <v>47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48</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121</v>
      </c>
      <c r="BM66" s="71"/>
      <c r="BN66" s="71"/>
      <c r="BO66" s="71"/>
      <c r="BP66" s="71"/>
      <c r="BQ66" s="71"/>
      <c r="BR66" s="71"/>
      <c r="BS66" s="71"/>
      <c r="BT66" s="71"/>
      <c r="BU66" s="71"/>
      <c r="BV66" s="71"/>
      <c r="BW66" s="71"/>
      <c r="BX66" s="71"/>
      <c r="BY66" s="71"/>
      <c r="BZ66" s="72"/>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x14ac:dyDescent="0.15">
      <c r="A79" s="3"/>
      <c r="B79" s="5"/>
      <c r="C79" s="69" t="s">
        <v>17</v>
      </c>
      <c r="D79" s="69"/>
      <c r="E79" s="69"/>
      <c r="F79" s="69"/>
      <c r="G79" s="69"/>
      <c r="H79" s="69"/>
      <c r="I79" s="69"/>
      <c r="J79" s="69"/>
      <c r="K79" s="69"/>
      <c r="L79" s="69"/>
      <c r="M79" s="69"/>
      <c r="N79" s="69"/>
      <c r="O79" s="69"/>
      <c r="P79" s="69"/>
      <c r="Q79" s="69"/>
      <c r="R79" s="69"/>
      <c r="S79" s="69"/>
      <c r="T79" s="69"/>
      <c r="U79" s="12"/>
      <c r="V79" s="12"/>
      <c r="W79" s="69" t="s">
        <v>52</v>
      </c>
      <c r="X79" s="69"/>
      <c r="Y79" s="69"/>
      <c r="Z79" s="69"/>
      <c r="AA79" s="69"/>
      <c r="AB79" s="69"/>
      <c r="AC79" s="69"/>
      <c r="AD79" s="69"/>
      <c r="AE79" s="69"/>
      <c r="AF79" s="69"/>
      <c r="AG79" s="69"/>
      <c r="AH79" s="69"/>
      <c r="AI79" s="69"/>
      <c r="AJ79" s="69"/>
      <c r="AK79" s="69"/>
      <c r="AL79" s="69"/>
      <c r="AM79" s="69"/>
      <c r="AN79" s="69"/>
      <c r="AO79" s="12"/>
      <c r="AP79" s="12"/>
      <c r="AQ79" s="69" t="s">
        <v>54</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x14ac:dyDescent="0.15">
      <c r="C83" s="3" t="s">
        <v>37</v>
      </c>
    </row>
    <row r="84" spans="1:78" x14ac:dyDescent="0.15">
      <c r="C84" s="3" t="s">
        <v>40</v>
      </c>
    </row>
    <row r="85" spans="1:78" hidden="1" x14ac:dyDescent="0.15">
      <c r="B85" s="7" t="s">
        <v>9</v>
      </c>
      <c r="C85" s="7"/>
      <c r="D85" s="7"/>
      <c r="E85" s="7" t="s">
        <v>55</v>
      </c>
      <c r="F85" s="7" t="s">
        <v>29</v>
      </c>
      <c r="G85" s="7" t="s">
        <v>57</v>
      </c>
      <c r="H85" s="7" t="s">
        <v>58</v>
      </c>
      <c r="I85" s="7" t="s">
        <v>60</v>
      </c>
      <c r="J85" s="7" t="s">
        <v>26</v>
      </c>
      <c r="K85" s="7" t="s">
        <v>61</v>
      </c>
      <c r="L85" s="7" t="s">
        <v>53</v>
      </c>
      <c r="M85" s="7" t="s">
        <v>39</v>
      </c>
      <c r="N85" s="7" t="s">
        <v>56</v>
      </c>
      <c r="O85" s="7" t="s">
        <v>28</v>
      </c>
    </row>
    <row r="86" spans="1:78" hidden="1" x14ac:dyDescent="0.15">
      <c r="B86" s="7"/>
      <c r="C86" s="7"/>
      <c r="D86" s="7"/>
      <c r="E86" s="7" t="str">
        <f>データ!AI6</f>
        <v/>
      </c>
      <c r="F86" s="7" t="s">
        <v>63</v>
      </c>
      <c r="G86" s="7" t="s">
        <v>63</v>
      </c>
      <c r="H86" s="7" t="str">
        <f>データ!BP6</f>
        <v>【914.53】</v>
      </c>
      <c r="I86" s="7" t="str">
        <f>データ!CA6</f>
        <v>【55.73】</v>
      </c>
      <c r="J86" s="7" t="str">
        <f>データ!CL6</f>
        <v>【276.78】</v>
      </c>
      <c r="K86" s="7" t="str">
        <f>データ!CW6</f>
        <v>【59.15】</v>
      </c>
      <c r="L86" s="7" t="str">
        <f>データ!DH6</f>
        <v>【85.01】</v>
      </c>
      <c r="M86" s="7" t="s">
        <v>63</v>
      </c>
      <c r="N86" s="7" t="s">
        <v>63</v>
      </c>
      <c r="O86" s="7" t="str">
        <f>データ!EO6</f>
        <v>【1.58】</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42</v>
      </c>
      <c r="B3" s="30" t="s">
        <v>62</v>
      </c>
      <c r="C3" s="30" t="s">
        <v>46</v>
      </c>
      <c r="D3" s="30" t="s">
        <v>20</v>
      </c>
      <c r="E3" s="30" t="s">
        <v>35</v>
      </c>
      <c r="F3" s="30" t="s">
        <v>59</v>
      </c>
      <c r="G3" s="30" t="s">
        <v>67</v>
      </c>
      <c r="H3" s="78" t="s">
        <v>1</v>
      </c>
      <c r="I3" s="79"/>
      <c r="J3" s="79"/>
      <c r="K3" s="79"/>
      <c r="L3" s="79"/>
      <c r="M3" s="79"/>
      <c r="N3" s="79"/>
      <c r="O3" s="79"/>
      <c r="P3" s="79"/>
      <c r="Q3" s="79"/>
      <c r="R3" s="79"/>
      <c r="S3" s="79"/>
      <c r="T3" s="79"/>
      <c r="U3" s="79"/>
      <c r="V3" s="79"/>
      <c r="W3" s="79"/>
      <c r="X3" s="80"/>
      <c r="Y3" s="76" t="s">
        <v>68</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1"/>
      <c r="C4" s="31"/>
      <c r="D4" s="31"/>
      <c r="E4" s="31"/>
      <c r="F4" s="31"/>
      <c r="G4" s="31"/>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8" t="s">
        <v>81</v>
      </c>
      <c r="B5" s="32"/>
      <c r="C5" s="32"/>
      <c r="D5" s="32"/>
      <c r="E5" s="32"/>
      <c r="F5" s="32"/>
      <c r="G5" s="32"/>
      <c r="H5" s="36" t="s">
        <v>82</v>
      </c>
      <c r="I5" s="36" t="s">
        <v>83</v>
      </c>
      <c r="J5" s="36" t="s">
        <v>84</v>
      </c>
      <c r="K5" s="36" t="s">
        <v>85</v>
      </c>
      <c r="L5" s="36" t="s">
        <v>86</v>
      </c>
      <c r="M5" s="36" t="s">
        <v>5</v>
      </c>
      <c r="N5" s="36" t="s">
        <v>87</v>
      </c>
      <c r="O5" s="36" t="s">
        <v>88</v>
      </c>
      <c r="P5" s="36" t="s">
        <v>89</v>
      </c>
      <c r="Q5" s="36" t="s">
        <v>90</v>
      </c>
      <c r="R5" s="36" t="s">
        <v>91</v>
      </c>
      <c r="S5" s="36" t="s">
        <v>64</v>
      </c>
      <c r="T5" s="36" t="s">
        <v>92</v>
      </c>
      <c r="U5" s="36" t="s">
        <v>93</v>
      </c>
      <c r="V5" s="36" t="s">
        <v>94</v>
      </c>
      <c r="W5" s="36" t="s">
        <v>95</v>
      </c>
      <c r="X5" s="36" t="s">
        <v>96</v>
      </c>
      <c r="Y5" s="36" t="s">
        <v>33</v>
      </c>
      <c r="Z5" s="36" t="s">
        <v>97</v>
      </c>
      <c r="AA5" s="36" t="s">
        <v>98</v>
      </c>
      <c r="AB5" s="36" t="s">
        <v>99</v>
      </c>
      <c r="AC5" s="36" t="s">
        <v>100</v>
      </c>
      <c r="AD5" s="36" t="s">
        <v>101</v>
      </c>
      <c r="AE5" s="36" t="s">
        <v>102</v>
      </c>
      <c r="AF5" s="36" t="s">
        <v>103</v>
      </c>
      <c r="AG5" s="36" t="s">
        <v>104</v>
      </c>
      <c r="AH5" s="36" t="s">
        <v>105</v>
      </c>
      <c r="AI5" s="36" t="s">
        <v>9</v>
      </c>
      <c r="AJ5" s="36" t="s">
        <v>33</v>
      </c>
      <c r="AK5" s="36" t="s">
        <v>97</v>
      </c>
      <c r="AL5" s="36" t="s">
        <v>98</v>
      </c>
      <c r="AM5" s="36" t="s">
        <v>99</v>
      </c>
      <c r="AN5" s="36" t="s">
        <v>100</v>
      </c>
      <c r="AO5" s="36" t="s">
        <v>101</v>
      </c>
      <c r="AP5" s="36" t="s">
        <v>102</v>
      </c>
      <c r="AQ5" s="36" t="s">
        <v>103</v>
      </c>
      <c r="AR5" s="36" t="s">
        <v>104</v>
      </c>
      <c r="AS5" s="36" t="s">
        <v>105</v>
      </c>
      <c r="AT5" s="36" t="s">
        <v>106</v>
      </c>
      <c r="AU5" s="36" t="s">
        <v>33</v>
      </c>
      <c r="AV5" s="36" t="s">
        <v>97</v>
      </c>
      <c r="AW5" s="36" t="s">
        <v>98</v>
      </c>
      <c r="AX5" s="36" t="s">
        <v>99</v>
      </c>
      <c r="AY5" s="36" t="s">
        <v>100</v>
      </c>
      <c r="AZ5" s="36" t="s">
        <v>101</v>
      </c>
      <c r="BA5" s="36" t="s">
        <v>102</v>
      </c>
      <c r="BB5" s="36" t="s">
        <v>103</v>
      </c>
      <c r="BC5" s="36" t="s">
        <v>104</v>
      </c>
      <c r="BD5" s="36" t="s">
        <v>105</v>
      </c>
      <c r="BE5" s="36" t="s">
        <v>106</v>
      </c>
      <c r="BF5" s="36" t="s">
        <v>33</v>
      </c>
      <c r="BG5" s="36" t="s">
        <v>97</v>
      </c>
      <c r="BH5" s="36" t="s">
        <v>98</v>
      </c>
      <c r="BI5" s="36" t="s">
        <v>99</v>
      </c>
      <c r="BJ5" s="36" t="s">
        <v>100</v>
      </c>
      <c r="BK5" s="36" t="s">
        <v>101</v>
      </c>
      <c r="BL5" s="36" t="s">
        <v>102</v>
      </c>
      <c r="BM5" s="36" t="s">
        <v>103</v>
      </c>
      <c r="BN5" s="36" t="s">
        <v>104</v>
      </c>
      <c r="BO5" s="36" t="s">
        <v>105</v>
      </c>
      <c r="BP5" s="36" t="s">
        <v>106</v>
      </c>
      <c r="BQ5" s="36" t="s">
        <v>33</v>
      </c>
      <c r="BR5" s="36" t="s">
        <v>97</v>
      </c>
      <c r="BS5" s="36" t="s">
        <v>98</v>
      </c>
      <c r="BT5" s="36" t="s">
        <v>99</v>
      </c>
      <c r="BU5" s="36" t="s">
        <v>100</v>
      </c>
      <c r="BV5" s="36" t="s">
        <v>101</v>
      </c>
      <c r="BW5" s="36" t="s">
        <v>102</v>
      </c>
      <c r="BX5" s="36" t="s">
        <v>103</v>
      </c>
      <c r="BY5" s="36" t="s">
        <v>104</v>
      </c>
      <c r="BZ5" s="36" t="s">
        <v>105</v>
      </c>
      <c r="CA5" s="36" t="s">
        <v>106</v>
      </c>
      <c r="CB5" s="36" t="s">
        <v>33</v>
      </c>
      <c r="CC5" s="36" t="s">
        <v>97</v>
      </c>
      <c r="CD5" s="36" t="s">
        <v>98</v>
      </c>
      <c r="CE5" s="36" t="s">
        <v>99</v>
      </c>
      <c r="CF5" s="36" t="s">
        <v>100</v>
      </c>
      <c r="CG5" s="36" t="s">
        <v>101</v>
      </c>
      <c r="CH5" s="36" t="s">
        <v>102</v>
      </c>
      <c r="CI5" s="36" t="s">
        <v>103</v>
      </c>
      <c r="CJ5" s="36" t="s">
        <v>104</v>
      </c>
      <c r="CK5" s="36" t="s">
        <v>105</v>
      </c>
      <c r="CL5" s="36" t="s">
        <v>106</v>
      </c>
      <c r="CM5" s="36" t="s">
        <v>33</v>
      </c>
      <c r="CN5" s="36" t="s">
        <v>97</v>
      </c>
      <c r="CO5" s="36" t="s">
        <v>98</v>
      </c>
      <c r="CP5" s="36" t="s">
        <v>99</v>
      </c>
      <c r="CQ5" s="36" t="s">
        <v>100</v>
      </c>
      <c r="CR5" s="36" t="s">
        <v>101</v>
      </c>
      <c r="CS5" s="36" t="s">
        <v>102</v>
      </c>
      <c r="CT5" s="36" t="s">
        <v>103</v>
      </c>
      <c r="CU5" s="36" t="s">
        <v>104</v>
      </c>
      <c r="CV5" s="36" t="s">
        <v>105</v>
      </c>
      <c r="CW5" s="36" t="s">
        <v>106</v>
      </c>
      <c r="CX5" s="36" t="s">
        <v>33</v>
      </c>
      <c r="CY5" s="36" t="s">
        <v>97</v>
      </c>
      <c r="CZ5" s="36" t="s">
        <v>98</v>
      </c>
      <c r="DA5" s="36" t="s">
        <v>99</v>
      </c>
      <c r="DB5" s="36" t="s">
        <v>100</v>
      </c>
      <c r="DC5" s="36" t="s">
        <v>101</v>
      </c>
      <c r="DD5" s="36" t="s">
        <v>102</v>
      </c>
      <c r="DE5" s="36" t="s">
        <v>103</v>
      </c>
      <c r="DF5" s="36" t="s">
        <v>104</v>
      </c>
      <c r="DG5" s="36" t="s">
        <v>105</v>
      </c>
      <c r="DH5" s="36" t="s">
        <v>106</v>
      </c>
      <c r="DI5" s="36" t="s">
        <v>33</v>
      </c>
      <c r="DJ5" s="36" t="s">
        <v>97</v>
      </c>
      <c r="DK5" s="36" t="s">
        <v>98</v>
      </c>
      <c r="DL5" s="36" t="s">
        <v>99</v>
      </c>
      <c r="DM5" s="36" t="s">
        <v>100</v>
      </c>
      <c r="DN5" s="36" t="s">
        <v>101</v>
      </c>
      <c r="DO5" s="36" t="s">
        <v>102</v>
      </c>
      <c r="DP5" s="36" t="s">
        <v>103</v>
      </c>
      <c r="DQ5" s="36" t="s">
        <v>104</v>
      </c>
      <c r="DR5" s="36" t="s">
        <v>105</v>
      </c>
      <c r="DS5" s="36" t="s">
        <v>106</v>
      </c>
      <c r="DT5" s="36" t="s">
        <v>33</v>
      </c>
      <c r="DU5" s="36" t="s">
        <v>97</v>
      </c>
      <c r="DV5" s="36" t="s">
        <v>98</v>
      </c>
      <c r="DW5" s="36" t="s">
        <v>99</v>
      </c>
      <c r="DX5" s="36" t="s">
        <v>100</v>
      </c>
      <c r="DY5" s="36" t="s">
        <v>101</v>
      </c>
      <c r="DZ5" s="36" t="s">
        <v>102</v>
      </c>
      <c r="EA5" s="36" t="s">
        <v>103</v>
      </c>
      <c r="EB5" s="36" t="s">
        <v>104</v>
      </c>
      <c r="EC5" s="36" t="s">
        <v>105</v>
      </c>
      <c r="ED5" s="36" t="s">
        <v>106</v>
      </c>
      <c r="EE5" s="36" t="s">
        <v>33</v>
      </c>
      <c r="EF5" s="36" t="s">
        <v>97</v>
      </c>
      <c r="EG5" s="36" t="s">
        <v>98</v>
      </c>
      <c r="EH5" s="36" t="s">
        <v>99</v>
      </c>
      <c r="EI5" s="36" t="s">
        <v>100</v>
      </c>
      <c r="EJ5" s="36" t="s">
        <v>101</v>
      </c>
      <c r="EK5" s="36" t="s">
        <v>102</v>
      </c>
      <c r="EL5" s="36" t="s">
        <v>103</v>
      </c>
      <c r="EM5" s="36" t="s">
        <v>104</v>
      </c>
      <c r="EN5" s="36" t="s">
        <v>105</v>
      </c>
      <c r="EO5" s="36" t="s">
        <v>106</v>
      </c>
    </row>
    <row r="6" spans="1:145" s="27" customFormat="1" x14ac:dyDescent="0.15">
      <c r="A6" s="28" t="s">
        <v>107</v>
      </c>
      <c r="B6" s="33">
        <f t="shared" ref="B6:X6" si="1">B7</f>
        <v>2016</v>
      </c>
      <c r="C6" s="33">
        <f t="shared" si="1"/>
        <v>162086</v>
      </c>
      <c r="D6" s="33">
        <f t="shared" si="1"/>
        <v>47</v>
      </c>
      <c r="E6" s="33">
        <f t="shared" si="1"/>
        <v>17</v>
      </c>
      <c r="F6" s="33">
        <f t="shared" si="1"/>
        <v>5</v>
      </c>
      <c r="G6" s="33">
        <f t="shared" si="1"/>
        <v>0</v>
      </c>
      <c r="H6" s="33" t="str">
        <f t="shared" si="1"/>
        <v>富山県　砺波市</v>
      </c>
      <c r="I6" s="33" t="str">
        <f t="shared" si="1"/>
        <v>法非適用</v>
      </c>
      <c r="J6" s="33" t="str">
        <f t="shared" si="1"/>
        <v>下水道事業</v>
      </c>
      <c r="K6" s="33" t="str">
        <f t="shared" si="1"/>
        <v>農業集落排水</v>
      </c>
      <c r="L6" s="33" t="str">
        <f t="shared" si="1"/>
        <v>F2</v>
      </c>
      <c r="M6" s="33">
        <f t="shared" si="1"/>
        <v>0</v>
      </c>
      <c r="N6" s="37" t="str">
        <f t="shared" si="1"/>
        <v>-</v>
      </c>
      <c r="O6" s="37" t="str">
        <f t="shared" si="1"/>
        <v>該当数値なし</v>
      </c>
      <c r="P6" s="37">
        <f t="shared" si="1"/>
        <v>10.78</v>
      </c>
      <c r="Q6" s="37">
        <f t="shared" si="1"/>
        <v>85.81</v>
      </c>
      <c r="R6" s="37">
        <f t="shared" si="1"/>
        <v>3240</v>
      </c>
      <c r="S6" s="37">
        <f t="shared" si="1"/>
        <v>49095</v>
      </c>
      <c r="T6" s="37">
        <f t="shared" si="1"/>
        <v>127.03</v>
      </c>
      <c r="U6" s="37">
        <f t="shared" si="1"/>
        <v>386.48</v>
      </c>
      <c r="V6" s="37">
        <f t="shared" si="1"/>
        <v>5288</v>
      </c>
      <c r="W6" s="37">
        <f t="shared" si="1"/>
        <v>2.16</v>
      </c>
      <c r="X6" s="37">
        <f t="shared" si="1"/>
        <v>2448.15</v>
      </c>
      <c r="Y6" s="41">
        <f t="shared" ref="Y6:AH6" si="2">IF(Y7="",NA(),Y7)</f>
        <v>98.19</v>
      </c>
      <c r="Z6" s="41">
        <f t="shared" si="2"/>
        <v>97.94</v>
      </c>
      <c r="AA6" s="41">
        <f t="shared" si="2"/>
        <v>99.06</v>
      </c>
      <c r="AB6" s="41">
        <f t="shared" si="2"/>
        <v>104.58</v>
      </c>
      <c r="AC6" s="41">
        <f t="shared" si="2"/>
        <v>103.56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1720.87</v>
      </c>
      <c r="BG6" s="41">
        <f t="shared" si="5"/>
        <v>1657.94</v>
      </c>
      <c r="BH6" s="41">
        <f t="shared" si="5"/>
        <v>1428.62</v>
      </c>
      <c r="BI6" s="41">
        <f t="shared" si="5"/>
        <v>1338.75</v>
      </c>
      <c r="BJ6" s="41">
        <f t="shared" si="5"/>
        <v>1187.5899999999999</v>
      </c>
      <c r="BK6" s="41">
        <f t="shared" si="5"/>
        <v>1197.82</v>
      </c>
      <c r="BL6" s="41">
        <f t="shared" si="5"/>
        <v>1126.77</v>
      </c>
      <c r="BM6" s="41">
        <f t="shared" si="5"/>
        <v>1044.8</v>
      </c>
      <c r="BN6" s="41">
        <f t="shared" si="5"/>
        <v>1081.8</v>
      </c>
      <c r="BO6" s="41">
        <f t="shared" si="5"/>
        <v>974.93</v>
      </c>
      <c r="BP6" s="37" t="str">
        <f>IF(BP7="","",IF(BP7="-","【-】","【"&amp;SUBSTITUTE(TEXT(BP7,"#,##0.00"),"-","△")&amp;"】"))</f>
        <v>【914.53】</v>
      </c>
      <c r="BQ6" s="41">
        <f t="shared" ref="BQ6:BZ6" si="6">IF(BQ7="",NA(),BQ7)</f>
        <v>97.79</v>
      </c>
      <c r="BR6" s="41">
        <f t="shared" si="6"/>
        <v>92.88</v>
      </c>
      <c r="BS6" s="41">
        <f t="shared" si="6"/>
        <v>97.03</v>
      </c>
      <c r="BT6" s="41">
        <f t="shared" si="6"/>
        <v>102.04</v>
      </c>
      <c r="BU6" s="41">
        <f t="shared" si="6"/>
        <v>100.41</v>
      </c>
      <c r="BV6" s="41">
        <f t="shared" si="6"/>
        <v>51.03</v>
      </c>
      <c r="BW6" s="41">
        <f t="shared" si="6"/>
        <v>50.9</v>
      </c>
      <c r="BX6" s="41">
        <f t="shared" si="6"/>
        <v>50.82</v>
      </c>
      <c r="BY6" s="41">
        <f t="shared" si="6"/>
        <v>52.19</v>
      </c>
      <c r="BZ6" s="41">
        <f t="shared" si="6"/>
        <v>55.32</v>
      </c>
      <c r="CA6" s="37" t="str">
        <f>IF(CA7="","",IF(CA7="-","【-】","【"&amp;SUBSTITUTE(TEXT(CA7,"#,##0.00"),"-","△")&amp;"】"))</f>
        <v>【55.73】</v>
      </c>
      <c r="CB6" s="41">
        <f t="shared" ref="CB6:CK6" si="7">IF(CB7="",NA(),CB7)</f>
        <v>166.33</v>
      </c>
      <c r="CC6" s="41">
        <f t="shared" si="7"/>
        <v>177.82</v>
      </c>
      <c r="CD6" s="41">
        <f t="shared" si="7"/>
        <v>174.45</v>
      </c>
      <c r="CE6" s="41">
        <f t="shared" si="7"/>
        <v>166.68</v>
      </c>
      <c r="CF6" s="41">
        <f t="shared" si="7"/>
        <v>169.7</v>
      </c>
      <c r="CG6" s="41">
        <f t="shared" si="7"/>
        <v>289.60000000000002</v>
      </c>
      <c r="CH6" s="41">
        <f t="shared" si="7"/>
        <v>293.27</v>
      </c>
      <c r="CI6" s="41">
        <f t="shared" si="7"/>
        <v>300.52</v>
      </c>
      <c r="CJ6" s="41">
        <f t="shared" si="7"/>
        <v>296.14</v>
      </c>
      <c r="CK6" s="41">
        <f t="shared" si="7"/>
        <v>283.17</v>
      </c>
      <c r="CL6" s="37" t="str">
        <f>IF(CL7="","",IF(CL7="-","【-】","【"&amp;SUBSTITUTE(TEXT(CL7,"#,##0.00"),"-","△")&amp;"】"))</f>
        <v>【276.78】</v>
      </c>
      <c r="CM6" s="41">
        <f t="shared" ref="CM6:CV6" si="8">IF(CM7="",NA(),CM7)</f>
        <v>65.760000000000005</v>
      </c>
      <c r="CN6" s="41">
        <f t="shared" si="8"/>
        <v>64.36</v>
      </c>
      <c r="CO6" s="41">
        <f t="shared" si="8"/>
        <v>66.849999999999994</v>
      </c>
      <c r="CP6" s="41">
        <f t="shared" si="8"/>
        <v>63</v>
      </c>
      <c r="CQ6" s="41">
        <f t="shared" si="8"/>
        <v>62.55</v>
      </c>
      <c r="CR6" s="41">
        <f t="shared" si="8"/>
        <v>54.74</v>
      </c>
      <c r="CS6" s="41">
        <f t="shared" si="8"/>
        <v>53.78</v>
      </c>
      <c r="CT6" s="41">
        <f t="shared" si="8"/>
        <v>53.24</v>
      </c>
      <c r="CU6" s="41">
        <f t="shared" si="8"/>
        <v>52.31</v>
      </c>
      <c r="CV6" s="41">
        <f t="shared" si="8"/>
        <v>60.65</v>
      </c>
      <c r="CW6" s="37" t="str">
        <f>IF(CW7="","",IF(CW7="-","【-】","【"&amp;SUBSTITUTE(TEXT(CW7,"#,##0.00"),"-","△")&amp;"】"))</f>
        <v>【59.15】</v>
      </c>
      <c r="CX6" s="41">
        <f t="shared" ref="CX6:DG6" si="9">IF(CX7="",NA(),CX7)</f>
        <v>93.93</v>
      </c>
      <c r="CY6" s="41">
        <f t="shared" si="9"/>
        <v>94.39</v>
      </c>
      <c r="CZ6" s="41">
        <f t="shared" si="9"/>
        <v>94.8</v>
      </c>
      <c r="DA6" s="41">
        <f t="shared" si="9"/>
        <v>95.36</v>
      </c>
      <c r="DB6" s="41">
        <f t="shared" si="9"/>
        <v>95.56</v>
      </c>
      <c r="DC6" s="41">
        <f t="shared" si="9"/>
        <v>83.88</v>
      </c>
      <c r="DD6" s="41">
        <f t="shared" si="9"/>
        <v>84.06</v>
      </c>
      <c r="DE6" s="41">
        <f t="shared" si="9"/>
        <v>84.07</v>
      </c>
      <c r="DF6" s="41">
        <f t="shared" si="9"/>
        <v>84.32</v>
      </c>
      <c r="DG6" s="41">
        <f t="shared" si="9"/>
        <v>84.58</v>
      </c>
      <c r="DH6" s="37" t="str">
        <f>IF(DH7="","",IF(DH7="-","【-】","【"&amp;SUBSTITUTE(TEXT(DH7,"#,##0.00"),"-","△")&amp;"】"))</f>
        <v>【85.01】</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0.03</v>
      </c>
      <c r="EL6" s="41">
        <f t="shared" si="12"/>
        <v>0.02</v>
      </c>
      <c r="EM6" s="41">
        <f t="shared" si="12"/>
        <v>0.01</v>
      </c>
      <c r="EN6" s="41">
        <f t="shared" si="12"/>
        <v>2.0499999999999998</v>
      </c>
      <c r="EO6" s="37" t="str">
        <f>IF(EO7="","",IF(EO7="-","【-】","【"&amp;SUBSTITUTE(TEXT(EO7,"#,##0.00"),"-","△")&amp;"】"))</f>
        <v>【1.58】</v>
      </c>
    </row>
    <row r="7" spans="1:145" s="27" customFormat="1" x14ac:dyDescent="0.15">
      <c r="A7" s="28"/>
      <c r="B7" s="34">
        <v>2016</v>
      </c>
      <c r="C7" s="34">
        <v>162086</v>
      </c>
      <c r="D7" s="34">
        <v>47</v>
      </c>
      <c r="E7" s="34">
        <v>17</v>
      </c>
      <c r="F7" s="34">
        <v>5</v>
      </c>
      <c r="G7" s="34">
        <v>0</v>
      </c>
      <c r="H7" s="34" t="s">
        <v>108</v>
      </c>
      <c r="I7" s="34" t="s">
        <v>109</v>
      </c>
      <c r="J7" s="34" t="s">
        <v>110</v>
      </c>
      <c r="K7" s="34" t="s">
        <v>111</v>
      </c>
      <c r="L7" s="34" t="s">
        <v>112</v>
      </c>
      <c r="M7" s="34"/>
      <c r="N7" s="38" t="s">
        <v>63</v>
      </c>
      <c r="O7" s="38" t="s">
        <v>113</v>
      </c>
      <c r="P7" s="38">
        <v>10.78</v>
      </c>
      <c r="Q7" s="38">
        <v>85.81</v>
      </c>
      <c r="R7" s="38">
        <v>3240</v>
      </c>
      <c r="S7" s="38">
        <v>49095</v>
      </c>
      <c r="T7" s="38">
        <v>127.03</v>
      </c>
      <c r="U7" s="38">
        <v>386.48</v>
      </c>
      <c r="V7" s="38">
        <v>5288</v>
      </c>
      <c r="W7" s="38">
        <v>2.16</v>
      </c>
      <c r="X7" s="38">
        <v>2448.15</v>
      </c>
      <c r="Y7" s="38">
        <v>98.19</v>
      </c>
      <c r="Z7" s="38">
        <v>97.94</v>
      </c>
      <c r="AA7" s="38">
        <v>99.06</v>
      </c>
      <c r="AB7" s="38">
        <v>104.58</v>
      </c>
      <c r="AC7" s="38">
        <v>103.56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1720.87</v>
      </c>
      <c r="BG7" s="38">
        <v>1657.94</v>
      </c>
      <c r="BH7" s="38">
        <v>1428.62</v>
      </c>
      <c r="BI7" s="38">
        <v>1338.75</v>
      </c>
      <c r="BJ7" s="38">
        <v>1187.5899999999999</v>
      </c>
      <c r="BK7" s="38">
        <v>1197.82</v>
      </c>
      <c r="BL7" s="38">
        <v>1126.77</v>
      </c>
      <c r="BM7" s="38">
        <v>1044.8</v>
      </c>
      <c r="BN7" s="38">
        <v>1081.8</v>
      </c>
      <c r="BO7" s="38">
        <v>974.93</v>
      </c>
      <c r="BP7" s="38">
        <v>914.53</v>
      </c>
      <c r="BQ7" s="38">
        <v>97.79</v>
      </c>
      <c r="BR7" s="38">
        <v>92.88</v>
      </c>
      <c r="BS7" s="38">
        <v>97.03</v>
      </c>
      <c r="BT7" s="38">
        <v>102.04</v>
      </c>
      <c r="BU7" s="38">
        <v>100.41</v>
      </c>
      <c r="BV7" s="38">
        <v>51.03</v>
      </c>
      <c r="BW7" s="38">
        <v>50.9</v>
      </c>
      <c r="BX7" s="38">
        <v>50.82</v>
      </c>
      <c r="BY7" s="38">
        <v>52.19</v>
      </c>
      <c r="BZ7" s="38">
        <v>55.32</v>
      </c>
      <c r="CA7" s="38">
        <v>55.73</v>
      </c>
      <c r="CB7" s="38">
        <v>166.33</v>
      </c>
      <c r="CC7" s="38">
        <v>177.82</v>
      </c>
      <c r="CD7" s="38">
        <v>174.45</v>
      </c>
      <c r="CE7" s="38">
        <v>166.68</v>
      </c>
      <c r="CF7" s="38">
        <v>169.7</v>
      </c>
      <c r="CG7" s="38">
        <v>289.60000000000002</v>
      </c>
      <c r="CH7" s="38">
        <v>293.27</v>
      </c>
      <c r="CI7" s="38">
        <v>300.52</v>
      </c>
      <c r="CJ7" s="38">
        <v>296.14</v>
      </c>
      <c r="CK7" s="38">
        <v>283.17</v>
      </c>
      <c r="CL7" s="38">
        <v>276.77999999999997</v>
      </c>
      <c r="CM7" s="38">
        <v>65.760000000000005</v>
      </c>
      <c r="CN7" s="38">
        <v>64.36</v>
      </c>
      <c r="CO7" s="38">
        <v>66.849999999999994</v>
      </c>
      <c r="CP7" s="38">
        <v>63</v>
      </c>
      <c r="CQ7" s="38">
        <v>62.55</v>
      </c>
      <c r="CR7" s="38">
        <v>54.74</v>
      </c>
      <c r="CS7" s="38">
        <v>53.78</v>
      </c>
      <c r="CT7" s="38">
        <v>53.24</v>
      </c>
      <c r="CU7" s="38">
        <v>52.31</v>
      </c>
      <c r="CV7" s="38">
        <v>60.65</v>
      </c>
      <c r="CW7" s="38">
        <v>59.15</v>
      </c>
      <c r="CX7" s="38">
        <v>93.93</v>
      </c>
      <c r="CY7" s="38">
        <v>94.39</v>
      </c>
      <c r="CZ7" s="38">
        <v>94.8</v>
      </c>
      <c r="DA7" s="38">
        <v>95.36</v>
      </c>
      <c r="DB7" s="38">
        <v>95.56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62</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瑞希</cp:lastModifiedBy>
  <dcterms:created xsi:type="dcterms:W3CDTF">2017-12-25T02:28:07Z</dcterms:created>
  <dcterms:modified xsi:type="dcterms:W3CDTF">2018-02-08T09:13:58Z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2018-02-07T07:21:51Z</vt:filetime>
  </property>
</Properties>
</file>