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<sst xmlns="http://schemas.openxmlformats.org/spreadsheetml/2006/main" count="240" uniqueCount="125">
  <si>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</si>
  <si>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</si>
  <si>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</si>
  <si>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</si>
  <si>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</si>
  <si>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</si>
  <si>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</si>
  <si>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</si>
  <si>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</si>
  <si>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</si>
  <si>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</si>
  <si>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</si>
  <si>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</si>
  <si>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</si>
  <si>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</si>
  <si>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</si>
  <si>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</si>
  <si>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</si>
  <si>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</si>
  <si>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</si>
  <si>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</si>
  <si>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</si>
  <si>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</si>
  <si>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</si>
  <si>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</si>
  <si>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</si>
  <si>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</si>
  <si>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</si>
  <si>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</si>
  <si>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</si>
  <si>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</si>
  <si>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</si>
  <si>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</si>
  <si>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</si>
  <si>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</si>
  <si>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</si>
  <si>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</si>
  <si>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</si>
  <si>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</si>
  <si>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</si>
  <si>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</si>
  <si>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</si>
  <si>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</si>
  <si>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</si>
  <si>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</si>
  <si>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</si>
  <si>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</si>
  <si>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</si>
  <si>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</si>
  <si>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</si>
  <si>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</si>
  <si>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</si>
  <si>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</si>
  <si>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</si>
  <si>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</si>
  <si>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</si>
  <si>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</si>
  <si>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</si>
  <si>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</si>
  <si>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</si>
  <si>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</si>
  <si>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</si>
  <si>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</si>
  <si>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</si>
  <si>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</si>
  <si>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</si>
  <si>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</si>
  <si>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</si>
  <si>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</si>
  <si>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</si>
  <si>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</si>
  <si>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</si>
  <si>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</si>
  <si>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</si>
  <si>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</si>
  <si>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</si>
  <si>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</si>
  <si>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</si>
  <si>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</si>
  <si>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</si>
  <si>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</si>
  <si>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</si>
  <si>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</si>
  <si>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</si>
  <si>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</si>
  <si>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</si>
  <si>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</si>
  <si>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</si>
  <si>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</si>
  <si>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</si>
  <si>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</si>
  <si>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</si>
  <si>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</si>
  <si>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</si>
  <si>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</si>
  <si>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</si>
  <si>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</si>
  <si>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</si>
  <si>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</si>
  <si>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</si>
  <si>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</si>
  <si>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</si>
  <si>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</si>
  <si>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</si>
  <si>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</si>
  <si>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</si>
  <si>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</si>
  <si>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</si>
  <si>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</si>
  <si>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富山県　富山市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</si>
  <si>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</si>
  <si>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</si>
  <si>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</si>
  <si>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</si>
  <si>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</si>
  <si>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</si>
  <si>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</si>
  <si>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</si>
  <si>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</si>
  <si>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</si>
  <si>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</si>
  <si>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</si>
  <si>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供用開始が一番早い（昭和62年）管渠は30年経過しており、標準耐用年数50年経過している管渠はありません。</t>
    <rPh sb="1" eb="3">
      <t>キョウヨウ</t>
    </rPh>
    <rPh sb="3" eb="5">
      <t>カイシ</t>
    </rPh>
    <rPh sb="6" eb="8">
      <t>イチバン</t>
    </rPh>
    <rPh sb="8" eb="9">
      <t>ハヤ</t>
    </rPh>
    <rPh sb="11" eb="13">
      <t>ショウワ</t>
    </rPh>
    <rPh sb="15" eb="16">
      <t>ネン</t>
    </rPh>
    <rPh sb="17" eb="18">
      <t>カン</t>
    </rPh>
    <rPh sb="18" eb="19">
      <t>キョ</t>
    </rPh>
    <rPh sb="22" eb="23">
      <t>ネン</t>
    </rPh>
    <rPh sb="23" eb="25">
      <t>ケイカ</t>
    </rPh>
    <rPh sb="30" eb="32">
      <t>ヒョウジュン</t>
    </rPh>
    <rPh sb="32" eb="34">
      <t>タイヨウ</t>
    </rPh>
    <rPh sb="34" eb="36">
      <t>ネンスウ</t>
    </rPh>
    <rPh sb="38" eb="39">
      <t>ネン</t>
    </rPh>
    <rPh sb="39" eb="41">
      <t>ケイカ</t>
    </rPh>
    <rPh sb="45" eb="46">
      <t>カン</t>
    </rPh>
    <rPh sb="46" eb="47">
      <t>キョ</t>
    </rPh>
    <phoneticPr fontId="4"/>
  </si>
  <si>
    <t>　人口減少などの社会情勢の変化や節水型機器の普及により、下水道使用料の増収がなかなか見込めない中、経費を抑制しつつ、施設機能を維持するべく、効率的な維持管理に取り組みます。
経営戦略：策定済</t>
    <rPh sb="79" eb="80">
      <t>ト</t>
    </rPh>
    <rPh sb="81" eb="82">
      <t>ク</t>
    </rPh>
    <rPh sb="88" eb="90">
      <t>ケイエイ</t>
    </rPh>
    <rPh sb="90" eb="92">
      <t>センリャク</t>
    </rPh>
    <rPh sb="93" eb="95">
      <t>サクテイ</t>
    </rPh>
    <rPh sb="95" eb="96">
      <t>ズ</t>
    </rPh>
    <phoneticPr fontId="4"/>
  </si>
  <si>
    <t xml:space="preserve">　収益的収支比率および経費回収率が100％未満であり、一般会計繰入金等の収益により賄われている現状にある。
　汚水処理原価は、類似団体平均値より低いが、施設個々の運転状況・耐用年数等を踏まえ、より効率的な維持管理業務に取り組みます。
　人口減少等により施設利用率が減少傾向にありますが、水洗化率の向上を目指し、使用料収入の更なる向上を図ります。
</t>
    <rPh sb="11" eb="13">
      <t>ケイヒ</t>
    </rPh>
    <rPh sb="13" eb="15">
      <t>カイシュウ</t>
    </rPh>
    <rPh sb="15" eb="16">
      <t>リツ</t>
    </rPh>
    <rPh sb="110" eb="111">
      <t>ト</t>
    </rPh>
    <rPh sb="112" eb="113">
      <t>ク</t>
    </rPh>
    <rPh sb="134" eb="136">
      <t>ゲンショウ</t>
    </rPh>
    <rPh sb="136" eb="138">
      <t>ケイコウ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</si>
</sst>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0.04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77376"/>
        <c:axId val="90124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0.03</c:v>
                </c:pt>
                <c:pt idx="2">
                  <c:v>0.02</c:v>
                </c:pt>
                <c:pt idx="3">
                  <c:v>0.01</c:v>
                </c:pt>
                <c:pt idx="4">
                  <c:v>2.0499999999999998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77376"/>
        <c:axId val="90124288"/>
      </c:lineChart>
      <c:dateAx>
        <c:axId val="95877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124288"/>
        <c:crosses val="autoZero"/>
        <c:auto val="1"/>
        <c:lblOffset val="100"/>
        <c:baseTimeUnit val="years"/>
      </c:dateAx>
      <c:valAx>
        <c:axId val="90124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877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60.66</c:v>
                </c:pt>
                <c:pt idx="1">
                  <c:v>59.28</c:v>
                </c:pt>
                <c:pt idx="2">
                  <c:v>58.44</c:v>
                </c:pt>
                <c:pt idx="3">
                  <c:v>57.76</c:v>
                </c:pt>
                <c:pt idx="4">
                  <c:v>58.13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43072"/>
        <c:axId val="97857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54.74</c:v>
                </c:pt>
                <c:pt idx="1">
                  <c:v>53.78</c:v>
                </c:pt>
                <c:pt idx="2">
                  <c:v>53.24</c:v>
                </c:pt>
                <c:pt idx="3">
                  <c:v>52.31</c:v>
                </c:pt>
                <c:pt idx="4">
                  <c:v>60.65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43072"/>
        <c:axId val="97857536"/>
      </c:lineChart>
      <c:dateAx>
        <c:axId val="97843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857536"/>
        <c:crosses val="autoZero"/>
        <c:auto val="1"/>
        <c:lblOffset val="100"/>
        <c:baseTimeUnit val="years"/>
      </c:dateAx>
      <c:valAx>
        <c:axId val="97857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84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84</c:v>
                </c:pt>
                <c:pt idx="1">
                  <c:v>86.49</c:v>
                </c:pt>
                <c:pt idx="2">
                  <c:v>87.41</c:v>
                </c:pt>
                <c:pt idx="3">
                  <c:v>87.96</c:v>
                </c:pt>
                <c:pt idx="4">
                  <c:v>88.36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79552"/>
        <c:axId val="97881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83.88</c:v>
                </c:pt>
                <c:pt idx="1">
                  <c:v>84.06</c:v>
                </c:pt>
                <c:pt idx="2">
                  <c:v>84.07</c:v>
                </c:pt>
                <c:pt idx="3">
                  <c:v>84.32</c:v>
                </c:pt>
                <c:pt idx="4">
                  <c:v>84.58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79552"/>
        <c:axId val="97881472"/>
      </c:lineChart>
      <c:dateAx>
        <c:axId val="97879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881472"/>
        <c:crosses val="autoZero"/>
        <c:auto val="1"/>
        <c:lblOffset val="100"/>
        <c:baseTimeUnit val="years"/>
      </c:dateAx>
      <c:valAx>
        <c:axId val="97881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879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94.5</c:v>
                </c:pt>
                <c:pt idx="1">
                  <c:v>94.5</c:v>
                </c:pt>
                <c:pt idx="2">
                  <c:v>94.71</c:v>
                </c:pt>
                <c:pt idx="3">
                  <c:v>94.64</c:v>
                </c:pt>
                <c:pt idx="4">
                  <c:v>94.93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45920"/>
        <c:axId val="90147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45920"/>
        <c:axId val="90147840"/>
      </c:lineChart>
      <c:dateAx>
        <c:axId val="90145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147840"/>
        <c:crosses val="autoZero"/>
        <c:auto val="1"/>
        <c:lblOffset val="100"/>
        <c:baseTimeUnit val="years"/>
      </c:dateAx>
      <c:valAx>
        <c:axId val="90147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145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781632"/>
        <c:axId val="95783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81632"/>
        <c:axId val="95783552"/>
      </c:lineChart>
      <c:dateAx>
        <c:axId val="95781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783552"/>
        <c:crosses val="autoZero"/>
        <c:auto val="1"/>
        <c:lblOffset val="100"/>
        <c:baseTimeUnit val="years"/>
      </c:dateAx>
      <c:valAx>
        <c:axId val="95783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781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16256"/>
        <c:axId val="97618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16256"/>
        <c:axId val="97618176"/>
      </c:lineChart>
      <c:dateAx>
        <c:axId val="97616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618176"/>
        <c:crosses val="autoZero"/>
        <c:auto val="1"/>
        <c:lblOffset val="100"/>
        <c:baseTimeUnit val="years"/>
      </c:dateAx>
      <c:valAx>
        <c:axId val="97618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616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248960"/>
        <c:axId val="98255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48960"/>
        <c:axId val="98255232"/>
      </c:lineChart>
      <c:dateAx>
        <c:axId val="98248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255232"/>
        <c:crosses val="autoZero"/>
        <c:auto val="1"/>
        <c:lblOffset val="100"/>
        <c:baseTimeUnit val="years"/>
      </c:dateAx>
      <c:valAx>
        <c:axId val="98255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248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289536"/>
        <c:axId val="98299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89536"/>
        <c:axId val="98299904"/>
      </c:lineChart>
      <c:dateAx>
        <c:axId val="98289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299904"/>
        <c:crosses val="autoZero"/>
        <c:auto val="1"/>
        <c:lblOffset val="100"/>
        <c:baseTimeUnit val="years"/>
      </c:dateAx>
      <c:valAx>
        <c:axId val="98299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289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193.17</c:v>
                </c:pt>
                <c:pt idx="1">
                  <c:v>112.27</c:v>
                </c:pt>
                <c:pt idx="2">
                  <c:v>0.97</c:v>
                </c:pt>
                <c:pt idx="3">
                  <c:v>0.96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70656"/>
        <c:axId val="97672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1197.82</c:v>
                </c:pt>
                <c:pt idx="1">
                  <c:v>1126.77</c:v>
                </c:pt>
                <c:pt idx="2">
                  <c:v>1044.8</c:v>
                </c:pt>
                <c:pt idx="3">
                  <c:v>1081.8</c:v>
                </c:pt>
                <c:pt idx="4">
                  <c:v>974.93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70656"/>
        <c:axId val="97672576"/>
      </c:lineChart>
      <c:dateAx>
        <c:axId val="97670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672576"/>
        <c:crosses val="autoZero"/>
        <c:auto val="1"/>
        <c:lblOffset val="100"/>
        <c:baseTimeUnit val="years"/>
      </c:dateAx>
      <c:valAx>
        <c:axId val="97672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670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97.41</c:v>
                </c:pt>
                <c:pt idx="1">
                  <c:v>97.3</c:v>
                </c:pt>
                <c:pt idx="2">
                  <c:v>86.86</c:v>
                </c:pt>
                <c:pt idx="3">
                  <c:v>84.53</c:v>
                </c:pt>
                <c:pt idx="4">
                  <c:v>84.47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80864"/>
        <c:axId val="97782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51.03</c:v>
                </c:pt>
                <c:pt idx="1">
                  <c:v>50.9</c:v>
                </c:pt>
                <c:pt idx="2">
                  <c:v>50.82</c:v>
                </c:pt>
                <c:pt idx="3">
                  <c:v>52.19</c:v>
                </c:pt>
                <c:pt idx="4">
                  <c:v>55.32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80864"/>
        <c:axId val="97782784"/>
      </c:lineChart>
      <c:dateAx>
        <c:axId val="97780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782784"/>
        <c:crosses val="autoZero"/>
        <c:auto val="1"/>
        <c:lblOffset val="100"/>
        <c:baseTimeUnit val="years"/>
      </c:dateAx>
      <c:valAx>
        <c:axId val="97782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780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190.67</c:v>
                </c:pt>
                <c:pt idx="1">
                  <c:v>190.2</c:v>
                </c:pt>
                <c:pt idx="2">
                  <c:v>216.13</c:v>
                </c:pt>
                <c:pt idx="3">
                  <c:v>223.4</c:v>
                </c:pt>
                <c:pt idx="4">
                  <c:v>224.75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90208"/>
        <c:axId val="9781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289.60000000000002</c:v>
                </c:pt>
                <c:pt idx="1">
                  <c:v>293.27</c:v>
                </c:pt>
                <c:pt idx="2">
                  <c:v>300.52</c:v>
                </c:pt>
                <c:pt idx="3">
                  <c:v>296.14</c:v>
                </c:pt>
                <c:pt idx="4">
                  <c:v>283.17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90208"/>
        <c:axId val="97816960"/>
      </c:lineChart>
      <c:dateAx>
        <c:axId val="97790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816960"/>
        <c:crosses val="autoZero"/>
        <c:auto val="1"/>
        <c:lblOffset val="100"/>
        <c:baseTimeUnit val="years"/>
      </c:dateAx>
      <c:valAx>
        <c:axId val="9781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790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N1" zoomScaleNormal="100" workbookViewId="0">
      <selection activeCell="BL16" sqref="BL16:BZ44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5" t="str">
        <f>データ!H6</f>
        <v>富山県　富山市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">
        <v>121</v>
      </c>
      <c r="AE8" s="73"/>
      <c r="AF8" s="73"/>
      <c r="AG8" s="73"/>
      <c r="AH8" s="73"/>
      <c r="AI8" s="73"/>
      <c r="AJ8" s="73"/>
      <c r="AK8" s="4"/>
      <c r="AL8" s="67">
        <f>データ!S6</f>
        <v>418304</v>
      </c>
      <c r="AM8" s="67"/>
      <c r="AN8" s="67"/>
      <c r="AO8" s="67"/>
      <c r="AP8" s="67"/>
      <c r="AQ8" s="67"/>
      <c r="AR8" s="67"/>
      <c r="AS8" s="67"/>
      <c r="AT8" s="66">
        <f>データ!T6</f>
        <v>1241.77</v>
      </c>
      <c r="AU8" s="66"/>
      <c r="AV8" s="66"/>
      <c r="AW8" s="66"/>
      <c r="AX8" s="66"/>
      <c r="AY8" s="66"/>
      <c r="AZ8" s="66"/>
      <c r="BA8" s="66"/>
      <c r="BB8" s="66">
        <f>データ!U6</f>
        <v>336.86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4.55</v>
      </c>
      <c r="Q10" s="66"/>
      <c r="R10" s="66"/>
      <c r="S10" s="66"/>
      <c r="T10" s="66"/>
      <c r="U10" s="66"/>
      <c r="V10" s="66"/>
      <c r="W10" s="66">
        <f>データ!Q6</f>
        <v>100</v>
      </c>
      <c r="X10" s="66"/>
      <c r="Y10" s="66"/>
      <c r="Z10" s="66"/>
      <c r="AA10" s="66"/>
      <c r="AB10" s="66"/>
      <c r="AC10" s="66"/>
      <c r="AD10" s="67">
        <f>データ!R6</f>
        <v>3024</v>
      </c>
      <c r="AE10" s="67"/>
      <c r="AF10" s="67"/>
      <c r="AG10" s="67"/>
      <c r="AH10" s="67"/>
      <c r="AI10" s="67"/>
      <c r="AJ10" s="67"/>
      <c r="AK10" s="2"/>
      <c r="AL10" s="67">
        <f>データ!V6</f>
        <v>18997</v>
      </c>
      <c r="AM10" s="67"/>
      <c r="AN10" s="67"/>
      <c r="AO10" s="67"/>
      <c r="AP10" s="67"/>
      <c r="AQ10" s="67"/>
      <c r="AR10" s="67"/>
      <c r="AS10" s="67"/>
      <c r="AT10" s="66">
        <f>データ!W6</f>
        <v>8.01</v>
      </c>
      <c r="AU10" s="66"/>
      <c r="AV10" s="66"/>
      <c r="AW10" s="66"/>
      <c r="AX10" s="66"/>
      <c r="AY10" s="66"/>
      <c r="AZ10" s="66"/>
      <c r="BA10" s="66"/>
      <c r="BB10" s="66">
        <f>データ!X6</f>
        <v>2371.66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124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122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123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55</v>
      </c>
      <c r="N86" s="26" t="s">
        <v>55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>
      <c r="A6" s="28" t="s">
        <v>108</v>
      </c>
      <c r="B6" s="33">
        <f>B7</f>
        <v>2016</v>
      </c>
      <c r="C6" s="33">
        <f t="shared" ref="C6:X6" si="3">C7</f>
        <v>162019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富山県　富山市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4.55</v>
      </c>
      <c r="Q6" s="34">
        <f t="shared" si="3"/>
        <v>100</v>
      </c>
      <c r="R6" s="34">
        <f t="shared" si="3"/>
        <v>3024</v>
      </c>
      <c r="S6" s="34">
        <f t="shared" si="3"/>
        <v>418304</v>
      </c>
      <c r="T6" s="34">
        <f t="shared" si="3"/>
        <v>1241.77</v>
      </c>
      <c r="U6" s="34">
        <f t="shared" si="3"/>
        <v>336.86</v>
      </c>
      <c r="V6" s="34">
        <f t="shared" si="3"/>
        <v>18997</v>
      </c>
      <c r="W6" s="34">
        <f t="shared" si="3"/>
        <v>8.01</v>
      </c>
      <c r="X6" s="34">
        <f t="shared" si="3"/>
        <v>2371.66</v>
      </c>
      <c r="Y6" s="35">
        <f>IF(Y7="",NA(),Y7)</f>
        <v>94.5</v>
      </c>
      <c r="Z6" s="35">
        <f t="shared" ref="Z6:AH6" si="4">IF(Z7="",NA(),Z7)</f>
        <v>94.5</v>
      </c>
      <c r="AA6" s="35">
        <f t="shared" si="4"/>
        <v>94.71</v>
      </c>
      <c r="AB6" s="35">
        <f t="shared" si="4"/>
        <v>94.64</v>
      </c>
      <c r="AC6" s="35">
        <f t="shared" si="4"/>
        <v>94.93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193.17</v>
      </c>
      <c r="BG6" s="35">
        <f t="shared" ref="BG6:BO6" si="7">IF(BG7="",NA(),BG7)</f>
        <v>112.27</v>
      </c>
      <c r="BH6" s="35">
        <f t="shared" si="7"/>
        <v>0.97</v>
      </c>
      <c r="BI6" s="35">
        <f t="shared" si="7"/>
        <v>0.96</v>
      </c>
      <c r="BJ6" s="34">
        <f t="shared" si="7"/>
        <v>0</v>
      </c>
      <c r="BK6" s="35">
        <f t="shared" si="7"/>
        <v>1197.82</v>
      </c>
      <c r="BL6" s="35">
        <f t="shared" si="7"/>
        <v>1126.77</v>
      </c>
      <c r="BM6" s="35">
        <f t="shared" si="7"/>
        <v>1044.8</v>
      </c>
      <c r="BN6" s="35">
        <f t="shared" si="7"/>
        <v>1081.8</v>
      </c>
      <c r="BO6" s="35">
        <f t="shared" si="7"/>
        <v>974.93</v>
      </c>
      <c r="BP6" s="34" t="str">
        <f>IF(BP7="","",IF(BP7="-","【-】","【"&amp;SUBSTITUTE(TEXT(BP7,"#,##0.00"),"-","△")&amp;"】"))</f>
        <v>【914.53】</v>
      </c>
      <c r="BQ6" s="35">
        <f>IF(BQ7="",NA(),BQ7)</f>
        <v>97.41</v>
      </c>
      <c r="BR6" s="35">
        <f t="shared" ref="BR6:BZ6" si="8">IF(BR7="",NA(),BR7)</f>
        <v>97.3</v>
      </c>
      <c r="BS6" s="35">
        <f t="shared" si="8"/>
        <v>86.86</v>
      </c>
      <c r="BT6" s="35">
        <f t="shared" si="8"/>
        <v>84.53</v>
      </c>
      <c r="BU6" s="35">
        <f t="shared" si="8"/>
        <v>84.47</v>
      </c>
      <c r="BV6" s="35">
        <f t="shared" si="8"/>
        <v>51.03</v>
      </c>
      <c r="BW6" s="35">
        <f t="shared" si="8"/>
        <v>50.9</v>
      </c>
      <c r="BX6" s="35">
        <f t="shared" si="8"/>
        <v>50.82</v>
      </c>
      <c r="BY6" s="35">
        <f t="shared" si="8"/>
        <v>52.19</v>
      </c>
      <c r="BZ6" s="35">
        <f t="shared" si="8"/>
        <v>55.32</v>
      </c>
      <c r="CA6" s="34" t="str">
        <f>IF(CA7="","",IF(CA7="-","【-】","【"&amp;SUBSTITUTE(TEXT(CA7,"#,##0.00"),"-","△")&amp;"】"))</f>
        <v>【55.73】</v>
      </c>
      <c r="CB6" s="35">
        <f>IF(CB7="",NA(),CB7)</f>
        <v>190.67</v>
      </c>
      <c r="CC6" s="35">
        <f t="shared" ref="CC6:CK6" si="9">IF(CC7="",NA(),CC7)</f>
        <v>190.2</v>
      </c>
      <c r="CD6" s="35">
        <f t="shared" si="9"/>
        <v>216.13</v>
      </c>
      <c r="CE6" s="35">
        <f t="shared" si="9"/>
        <v>223.4</v>
      </c>
      <c r="CF6" s="35">
        <f t="shared" si="9"/>
        <v>224.75</v>
      </c>
      <c r="CG6" s="35">
        <f t="shared" si="9"/>
        <v>289.60000000000002</v>
      </c>
      <c r="CH6" s="35">
        <f t="shared" si="9"/>
        <v>293.27</v>
      </c>
      <c r="CI6" s="35">
        <f t="shared" si="9"/>
        <v>300.52</v>
      </c>
      <c r="CJ6" s="35">
        <f t="shared" si="9"/>
        <v>296.14</v>
      </c>
      <c r="CK6" s="35">
        <f t="shared" si="9"/>
        <v>283.17</v>
      </c>
      <c r="CL6" s="34" t="str">
        <f>IF(CL7="","",IF(CL7="-","【-】","【"&amp;SUBSTITUTE(TEXT(CL7,"#,##0.00"),"-","△")&amp;"】"))</f>
        <v>【276.78】</v>
      </c>
      <c r="CM6" s="35">
        <f>IF(CM7="",NA(),CM7)</f>
        <v>60.66</v>
      </c>
      <c r="CN6" s="35">
        <f t="shared" ref="CN6:CV6" si="10">IF(CN7="",NA(),CN7)</f>
        <v>59.28</v>
      </c>
      <c r="CO6" s="35">
        <f t="shared" si="10"/>
        <v>58.44</v>
      </c>
      <c r="CP6" s="35">
        <f t="shared" si="10"/>
        <v>57.76</v>
      </c>
      <c r="CQ6" s="35">
        <f t="shared" si="10"/>
        <v>58.13</v>
      </c>
      <c r="CR6" s="35">
        <f t="shared" si="10"/>
        <v>54.74</v>
      </c>
      <c r="CS6" s="35">
        <f t="shared" si="10"/>
        <v>53.78</v>
      </c>
      <c r="CT6" s="35">
        <f t="shared" si="10"/>
        <v>53.24</v>
      </c>
      <c r="CU6" s="35">
        <f t="shared" si="10"/>
        <v>52.31</v>
      </c>
      <c r="CV6" s="35">
        <f t="shared" si="10"/>
        <v>60.65</v>
      </c>
      <c r="CW6" s="34" t="str">
        <f>IF(CW7="","",IF(CW7="-","【-】","【"&amp;SUBSTITUTE(TEXT(CW7,"#,##0.00"),"-","△")&amp;"】"))</f>
        <v>【59.15】</v>
      </c>
      <c r="CX6" s="35">
        <f>IF(CX7="",NA(),CX7)</f>
        <v>84</v>
      </c>
      <c r="CY6" s="35">
        <f t="shared" ref="CY6:DG6" si="11">IF(CY7="",NA(),CY7)</f>
        <v>86.49</v>
      </c>
      <c r="CZ6" s="35">
        <f t="shared" si="11"/>
        <v>87.41</v>
      </c>
      <c r="DA6" s="35">
        <f t="shared" si="11"/>
        <v>87.96</v>
      </c>
      <c r="DB6" s="35">
        <f t="shared" si="11"/>
        <v>88.36</v>
      </c>
      <c r="DC6" s="35">
        <f t="shared" si="11"/>
        <v>83.88</v>
      </c>
      <c r="DD6" s="35">
        <f t="shared" si="11"/>
        <v>84.06</v>
      </c>
      <c r="DE6" s="35">
        <f t="shared" si="11"/>
        <v>84.07</v>
      </c>
      <c r="DF6" s="35">
        <f t="shared" si="11"/>
        <v>84.32</v>
      </c>
      <c r="DG6" s="35">
        <f t="shared" si="11"/>
        <v>84.58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5">
        <f t="shared" si="14"/>
        <v>0.04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0.03</v>
      </c>
      <c r="EL6" s="35">
        <f t="shared" si="14"/>
        <v>0.02</v>
      </c>
      <c r="EM6" s="35">
        <f t="shared" si="14"/>
        <v>0.01</v>
      </c>
      <c r="EN6" s="35">
        <f t="shared" si="14"/>
        <v>2.0499999999999998</v>
      </c>
      <c r="EO6" s="34" t="str">
        <f>IF(EO7="","",IF(EO7="-","【-】","【"&amp;SUBSTITUTE(TEXT(EO7,"#,##0.00"),"-","△")&amp;"】"))</f>
        <v>【1.58】</v>
      </c>
    </row>
    <row r="7" spans="1:145" s="36" customFormat="1">
      <c r="A7" s="28"/>
      <c r="B7" s="37">
        <v>2016</v>
      </c>
      <c r="C7" s="37">
        <v>162019</v>
      </c>
      <c r="D7" s="37">
        <v>47</v>
      </c>
      <c r="E7" s="37">
        <v>17</v>
      </c>
      <c r="F7" s="37">
        <v>5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4.55</v>
      </c>
      <c r="Q7" s="38">
        <v>100</v>
      </c>
      <c r="R7" s="38">
        <v>3024</v>
      </c>
      <c r="S7" s="38">
        <v>418304</v>
      </c>
      <c r="T7" s="38">
        <v>1241.77</v>
      </c>
      <c r="U7" s="38">
        <v>336.86</v>
      </c>
      <c r="V7" s="38">
        <v>18997</v>
      </c>
      <c r="W7" s="38">
        <v>8.01</v>
      </c>
      <c r="X7" s="38">
        <v>2371.66</v>
      </c>
      <c r="Y7" s="38">
        <v>94.5</v>
      </c>
      <c r="Z7" s="38">
        <v>94.5</v>
      </c>
      <c r="AA7" s="38">
        <v>94.71</v>
      </c>
      <c r="AB7" s="38">
        <v>94.64</v>
      </c>
      <c r="AC7" s="38">
        <v>94.93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193.17</v>
      </c>
      <c r="BG7" s="38">
        <v>112.27</v>
      </c>
      <c r="BH7" s="38">
        <v>0.97</v>
      </c>
      <c r="BI7" s="38">
        <v>0.96</v>
      </c>
      <c r="BJ7" s="38">
        <v>0</v>
      </c>
      <c r="BK7" s="38">
        <v>1197.82</v>
      </c>
      <c r="BL7" s="38">
        <v>1126.77</v>
      </c>
      <c r="BM7" s="38">
        <v>1044.8</v>
      </c>
      <c r="BN7" s="38">
        <v>1081.8</v>
      </c>
      <c r="BO7" s="38">
        <v>974.93</v>
      </c>
      <c r="BP7" s="38">
        <v>914.53</v>
      </c>
      <c r="BQ7" s="38">
        <v>97.41</v>
      </c>
      <c r="BR7" s="38">
        <v>97.3</v>
      </c>
      <c r="BS7" s="38">
        <v>86.86</v>
      </c>
      <c r="BT7" s="38">
        <v>84.53</v>
      </c>
      <c r="BU7" s="38">
        <v>84.47</v>
      </c>
      <c r="BV7" s="38">
        <v>51.03</v>
      </c>
      <c r="BW7" s="38">
        <v>50.9</v>
      </c>
      <c r="BX7" s="38">
        <v>50.82</v>
      </c>
      <c r="BY7" s="38">
        <v>52.19</v>
      </c>
      <c r="BZ7" s="38">
        <v>55.32</v>
      </c>
      <c r="CA7" s="38">
        <v>55.73</v>
      </c>
      <c r="CB7" s="38">
        <v>190.67</v>
      </c>
      <c r="CC7" s="38">
        <v>190.2</v>
      </c>
      <c r="CD7" s="38">
        <v>216.13</v>
      </c>
      <c r="CE7" s="38">
        <v>223.4</v>
      </c>
      <c r="CF7" s="38">
        <v>224.75</v>
      </c>
      <c r="CG7" s="38">
        <v>289.60000000000002</v>
      </c>
      <c r="CH7" s="38">
        <v>293.27</v>
      </c>
      <c r="CI7" s="38">
        <v>300.52</v>
      </c>
      <c r="CJ7" s="38">
        <v>296.14</v>
      </c>
      <c r="CK7" s="38">
        <v>283.17</v>
      </c>
      <c r="CL7" s="38">
        <v>276.77999999999997</v>
      </c>
      <c r="CM7" s="38">
        <v>60.66</v>
      </c>
      <c r="CN7" s="38">
        <v>59.28</v>
      </c>
      <c r="CO7" s="38">
        <v>58.44</v>
      </c>
      <c r="CP7" s="38">
        <v>57.76</v>
      </c>
      <c r="CQ7" s="38">
        <v>58.13</v>
      </c>
      <c r="CR7" s="38">
        <v>54.74</v>
      </c>
      <c r="CS7" s="38">
        <v>53.78</v>
      </c>
      <c r="CT7" s="38">
        <v>53.24</v>
      </c>
      <c r="CU7" s="38">
        <v>52.31</v>
      </c>
      <c r="CV7" s="38">
        <v>60.65</v>
      </c>
      <c r="CW7" s="38">
        <v>59.15</v>
      </c>
      <c r="CX7" s="38">
        <v>84</v>
      </c>
      <c r="CY7" s="38">
        <v>86.49</v>
      </c>
      <c r="CZ7" s="38">
        <v>87.41</v>
      </c>
      <c r="DA7" s="38">
        <v>87.96</v>
      </c>
      <c r="DB7" s="38">
        <v>88.36</v>
      </c>
      <c r="DC7" s="38">
        <v>83.88</v>
      </c>
      <c r="DD7" s="38">
        <v>84.06</v>
      </c>
      <c r="DE7" s="38">
        <v>84.07</v>
      </c>
      <c r="DF7" s="38">
        <v>84.32</v>
      </c>
      <c r="DG7" s="38">
        <v>84.58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0.04</v>
      </c>
      <c r="EH7" s="38">
        <v>0</v>
      </c>
      <c r="EI7" s="38">
        <v>0</v>
      </c>
      <c r="EJ7" s="38">
        <v>0.04</v>
      </c>
      <c r="EK7" s="38">
        <v>0.03</v>
      </c>
      <c r="EL7" s="38">
        <v>0.02</v>
      </c>
      <c r="EM7" s="38">
        <v>0.01</v>
      </c>
      <c r="EN7" s="38">
        <v>2.0499999999999998</v>
      </c>
      <c r="EO7" s="38">
        <v>1.58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富山市</cp:lastModifiedBy>
  <cp:lastPrinted>2018-02-13T05:44:47Z</cp:lastPrinted>
  <dcterms:created xsi:type="dcterms:W3CDTF">2017-12-25T02:28:04Z</dcterms:created>
  <dcterms:modified xsi:type="dcterms:W3CDTF">2018-02-14T04:16:23Z</dcterms:modified>
  <cp:category/>
</cp:coreProperties>
</file>