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<sst xmlns="http://schemas.openxmlformats.org/spreadsheetml/2006/main" count="217" uniqueCount="106">
  <si>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</si>
  <si>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</si>
  <si>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</si>
  <si>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</si>
  <si>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</si>
  <si>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</si>
  <si>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</si>
  <si>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</si>
  <si>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</si>
  <si>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</si>
  <si>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</si>
  <si>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</si>
  <si>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</si>
  <si>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</si>
  <si>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</si>
  <si>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</si>
  <si>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</si>
  <si>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</si>
  <si>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</si>
  <si>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</si>
  <si>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</si>
  <si>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</si>
  <si>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</si>
  <si>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</si>
  <si>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</si>
  <si>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</si>
  <si>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</si>
  <si>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</si>
  <si>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</si>
  <si>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</si>
  <si>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</si>
  <si>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</si>
  <si>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</si>
  <si>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</si>
  <si>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</si>
  <si>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</si>
  <si>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</si>
  <si>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</si>
  <si>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</si>
  <si>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</si>
  <si>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</si>
  <si>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</si>
  <si>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</si>
  <si>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</si>
  <si>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</si>
  <si>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</si>
  <si>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</si>
  <si>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</si>
  <si>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</si>
  <si>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</si>
  <si>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</si>
  <si>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</si>
  <si>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</si>
  <si>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</si>
  <si>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</si>
  <si>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</si>
  <si>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</si>
  <si>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</si>
  <si>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</si>
  <si>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</si>
  <si>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</si>
  <si>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</si>
  <si>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</si>
  <si>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</si>
  <si>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</si>
  <si>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</si>
  <si>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</si>
  <si>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</si>
  <si>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</si>
  <si>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</si>
  <si>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</si>
  <si>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</si>
  <si>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</si>
  <si>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</si>
  <si>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</si>
  <si>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</si>
  <si>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</si>
  <si>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</si>
  <si>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</si>
  <si>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</si>
  <si>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</si>
  <si>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</si>
  <si>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</si>
  <si>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</si>
  <si>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</si>
  <si>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</si>
  <si>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</si>
  <si>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</si>
  <si>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</si>
  <si>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</si>
  <si>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</si>
  <si>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</si>
  <si>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射水市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</si>
  <si>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</si>
  <si>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</si>
  <si>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</si>
  <si>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</si>
  <si>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</si>
  <si>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</si>
  <si>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</si>
  <si>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</si>
  <si>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</si>
  <si>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</si>
  <si>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①②累積欠損金は発生しておらず、経常収支比率からも健全な営業活動が行われている。
③流動資産が増加したことから比率が上昇した。
④給水収益が増加したことに加え、企業債の発行額が当年度償還額より下回ったことから比率が下降した。
⑤100％を上回っていることから、費用を料金収入で賄っている。
⑥経常費用が減少したことから給水原価は下降したが、全国・類似団体平均値より高い。主な要因として本市水道事業は県受水団体であり、費用に占める受水費の割合が影響している。
⑦全国・類似団体平均値よりも高いことから、効率的に施設を利用している。
⑧有収率は全国・類似団体平均値よりも高く、対前年度においても上昇している。これは、有収水量が増加したことに加え、管路更新や漏水調査等を積極的に実施し漏水防止に努めた成果である。</t>
    <phoneticPr fontId="4"/>
  </si>
  <si>
    <t>①全国・類似団体平均値との差はあまり見られないが上昇傾向にあり、今後の施設等の更新の参考指標とする。
②管路経年化率は年々上昇傾向にあり、全国・類似団体平均値よりも老朽化が進行していることから計画的に更新を行う必要がある。
③Ｈ26年度で浄水施設等の耐震化工事が完了したことから、管路更新を積極的に実施したことで更新率が上昇したものである。</t>
    <phoneticPr fontId="4"/>
  </si>
  <si>
    <t>今後、人口の減少や節水機器の更なる普及により、料金収入は減少の一途を辿ることが予測される。しかしながら、安定した給水を継続していくためには施設及び管路の更新が不可欠であることから、アセットマネジメントや業務指標等を活用し損益構造や資産状況を分析・検証しなければならない。今後も中長期的な建設改良計画に基づき、主要幹線の耐震化や老朽管更新を積極的に進め、より健全な事業運営に取り組んで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</si>
</sst>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0.68</c:v>
                </c:pt>
                <c:pt idx="1">
                  <c:v>0.38</c:v>
                </c:pt>
                <c:pt idx="2">
                  <c:v>0.74</c:v>
                </c:pt>
                <c:pt idx="3">
                  <c:v>0.79</c:v>
                </c:pt>
                <c:pt idx="4">
                  <c:v>1.64</c:v>
                </c:pt>
              </c:numCache>
            </c:numRef>
          </c:val>
        </c:ser>
        <c:dLbls>
          <c:showLegendKey val="0"/>
          <c:showVal val="0"/>
          <c:showCatName val="0"/>
          <c:showSerName val="0"/>
          <c:showPercent val="0"/>
          <c:showBubbleSize val="0"/>
        </c:dLbls>
        <c:gapWidth val="150"/>
        <c:axId val="77999104"/>
        <c:axId val="780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7999104"/>
        <c:axId val="78005376"/>
      </c:lineChart>
      <c:dateAx>
        <c:axId val="77999104"/>
        <c:scaling>
          <c:orientation val="minMax"/>
        </c:scaling>
        <c:delete val="1"/>
        <c:axPos val="b"/>
        <c:numFmt formatCode="ge" sourceLinked="1"/>
        <c:majorTickMark val="none"/>
        <c:minorTickMark val="none"/>
        <c:tickLblPos val="none"/>
        <c:crossAx val="78005376"/>
        <c:crosses val="autoZero"/>
        <c:auto val="1"/>
        <c:lblOffset val="100"/>
        <c:baseTimeUnit val="years"/>
      </c:dateAx>
      <c:valAx>
        <c:axId val="780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69.290000000000006</c:v>
                </c:pt>
                <c:pt idx="1">
                  <c:v>69.459999999999994</c:v>
                </c:pt>
                <c:pt idx="2">
                  <c:v>68.98</c:v>
                </c:pt>
                <c:pt idx="3">
                  <c:v>66.790000000000006</c:v>
                </c:pt>
                <c:pt idx="4">
                  <c:v>64.260000000000005</c:v>
                </c:pt>
              </c:numCache>
            </c:numRef>
          </c:val>
        </c:ser>
        <c:dLbls>
          <c:showLegendKey val="0"/>
          <c:showVal val="0"/>
          <c:showCatName val="0"/>
          <c:showSerName val="0"/>
          <c:showPercent val="0"/>
          <c:showBubbleSize val="0"/>
        </c:dLbls>
        <c:gapWidth val="150"/>
        <c:axId val="99741056"/>
        <c:axId val="997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9741056"/>
        <c:axId val="99759616"/>
      </c:lineChart>
      <c:dateAx>
        <c:axId val="99741056"/>
        <c:scaling>
          <c:orientation val="minMax"/>
        </c:scaling>
        <c:delete val="1"/>
        <c:axPos val="b"/>
        <c:numFmt formatCode="ge" sourceLinked="1"/>
        <c:majorTickMark val="none"/>
        <c:minorTickMark val="none"/>
        <c:tickLblPos val="none"/>
        <c:crossAx val="99759616"/>
        <c:crosses val="autoZero"/>
        <c:auto val="1"/>
        <c:lblOffset val="100"/>
        <c:baseTimeUnit val="years"/>
      </c:dateAx>
      <c:valAx>
        <c:axId val="997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93.29</c:v>
                </c:pt>
                <c:pt idx="1">
                  <c:v>92.47</c:v>
                </c:pt>
                <c:pt idx="2">
                  <c:v>91.66</c:v>
                </c:pt>
                <c:pt idx="3">
                  <c:v>93.17</c:v>
                </c:pt>
                <c:pt idx="4">
                  <c:v>94.78</c:v>
                </c:pt>
              </c:numCache>
            </c:numRef>
          </c:val>
        </c:ser>
        <c:dLbls>
          <c:showLegendKey val="0"/>
          <c:showVal val="0"/>
          <c:showCatName val="0"/>
          <c:showSerName val="0"/>
          <c:showPercent val="0"/>
          <c:showBubbleSize val="0"/>
        </c:dLbls>
        <c:gapWidth val="150"/>
        <c:axId val="99798016"/>
        <c:axId val="998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9798016"/>
        <c:axId val="99804288"/>
      </c:lineChart>
      <c:dateAx>
        <c:axId val="99798016"/>
        <c:scaling>
          <c:orientation val="minMax"/>
        </c:scaling>
        <c:delete val="1"/>
        <c:axPos val="b"/>
        <c:numFmt formatCode="ge" sourceLinked="1"/>
        <c:majorTickMark val="none"/>
        <c:minorTickMark val="none"/>
        <c:tickLblPos val="none"/>
        <c:crossAx val="99804288"/>
        <c:crosses val="autoZero"/>
        <c:auto val="1"/>
        <c:lblOffset val="100"/>
        <c:baseTimeUnit val="years"/>
      </c:dateAx>
      <c:valAx>
        <c:axId val="998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110.44</c:v>
                </c:pt>
                <c:pt idx="1">
                  <c:v>108.56</c:v>
                </c:pt>
                <c:pt idx="2">
                  <c:v>108.68</c:v>
                </c:pt>
                <c:pt idx="3">
                  <c:v>109.66</c:v>
                </c:pt>
                <c:pt idx="4">
                  <c:v>112.22</c:v>
                </c:pt>
              </c:numCache>
            </c:numRef>
          </c:val>
        </c:ser>
        <c:dLbls>
          <c:showLegendKey val="0"/>
          <c:showVal val="0"/>
          <c:showCatName val="0"/>
          <c:showSerName val="0"/>
          <c:showPercent val="0"/>
          <c:showBubbleSize val="0"/>
        </c:dLbls>
        <c:gapWidth val="150"/>
        <c:axId val="44698240"/>
        <c:axId val="828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44698240"/>
        <c:axId val="82858752"/>
      </c:lineChart>
      <c:dateAx>
        <c:axId val="44698240"/>
        <c:scaling>
          <c:orientation val="minMax"/>
        </c:scaling>
        <c:delete val="1"/>
        <c:axPos val="b"/>
        <c:numFmt formatCode="ge" sourceLinked="1"/>
        <c:majorTickMark val="none"/>
        <c:minorTickMark val="none"/>
        <c:tickLblPos val="none"/>
        <c:crossAx val="82858752"/>
        <c:crosses val="autoZero"/>
        <c:auto val="1"/>
        <c:lblOffset val="100"/>
        <c:baseTimeUnit val="years"/>
      </c:dateAx>
      <c:valAx>
        <c:axId val="8285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43.77</c:v>
                </c:pt>
                <c:pt idx="1">
                  <c:v>44.7</c:v>
                </c:pt>
                <c:pt idx="2">
                  <c:v>45.85</c:v>
                </c:pt>
                <c:pt idx="3">
                  <c:v>45.83</c:v>
                </c:pt>
                <c:pt idx="4">
                  <c:v>46.83</c:v>
                </c:pt>
              </c:numCache>
            </c:numRef>
          </c:val>
        </c:ser>
        <c:dLbls>
          <c:showLegendKey val="0"/>
          <c:showVal val="0"/>
          <c:showCatName val="0"/>
          <c:showSerName val="0"/>
          <c:showPercent val="0"/>
          <c:showBubbleSize val="0"/>
        </c:dLbls>
        <c:gapWidth val="150"/>
        <c:axId val="99432704"/>
        <c:axId val="994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9432704"/>
        <c:axId val="99438976"/>
      </c:lineChart>
      <c:dateAx>
        <c:axId val="99432704"/>
        <c:scaling>
          <c:orientation val="minMax"/>
        </c:scaling>
        <c:delete val="1"/>
        <c:axPos val="b"/>
        <c:numFmt formatCode="ge" sourceLinked="1"/>
        <c:majorTickMark val="none"/>
        <c:minorTickMark val="none"/>
        <c:tickLblPos val="none"/>
        <c:crossAx val="99438976"/>
        <c:crosses val="autoZero"/>
        <c:auto val="1"/>
        <c:lblOffset val="100"/>
        <c:baseTimeUnit val="years"/>
      </c:dateAx>
      <c:valAx>
        <c:axId val="994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8.2899999999999991</c:v>
                </c:pt>
                <c:pt idx="1">
                  <c:v>11.03</c:v>
                </c:pt>
                <c:pt idx="2">
                  <c:v>13.56</c:v>
                </c:pt>
                <c:pt idx="3">
                  <c:v>14.48</c:v>
                </c:pt>
                <c:pt idx="4">
                  <c:v>17.07</c:v>
                </c:pt>
              </c:numCache>
            </c:numRef>
          </c:val>
        </c:ser>
        <c:dLbls>
          <c:showLegendKey val="0"/>
          <c:showVal val="0"/>
          <c:showCatName val="0"/>
          <c:showSerName val="0"/>
          <c:showPercent val="0"/>
          <c:showBubbleSize val="0"/>
        </c:dLbls>
        <c:gapWidth val="150"/>
        <c:axId val="99469184"/>
        <c:axId val="994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9469184"/>
        <c:axId val="99487744"/>
      </c:lineChart>
      <c:dateAx>
        <c:axId val="99469184"/>
        <c:scaling>
          <c:orientation val="minMax"/>
        </c:scaling>
        <c:delete val="1"/>
        <c:axPos val="b"/>
        <c:numFmt formatCode="ge" sourceLinked="1"/>
        <c:majorTickMark val="none"/>
        <c:minorTickMark val="none"/>
        <c:tickLblPos val="none"/>
        <c:crossAx val="99487744"/>
        <c:crosses val="autoZero"/>
        <c:auto val="1"/>
        <c:lblOffset val="100"/>
        <c:baseTimeUnit val="years"/>
      </c:dateAx>
      <c:valAx>
        <c:axId val="994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518336"/>
        <c:axId val="995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9518336"/>
        <c:axId val="99520512"/>
      </c:lineChart>
      <c:dateAx>
        <c:axId val="99518336"/>
        <c:scaling>
          <c:orientation val="minMax"/>
        </c:scaling>
        <c:delete val="1"/>
        <c:axPos val="b"/>
        <c:numFmt formatCode="ge" sourceLinked="1"/>
        <c:majorTickMark val="none"/>
        <c:minorTickMark val="none"/>
        <c:tickLblPos val="none"/>
        <c:crossAx val="99520512"/>
        <c:crosses val="autoZero"/>
        <c:auto val="1"/>
        <c:lblOffset val="100"/>
        <c:baseTimeUnit val="years"/>
      </c:dateAx>
      <c:valAx>
        <c:axId val="9952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431.05</c:v>
                </c:pt>
                <c:pt idx="1">
                  <c:v>301.16000000000003</c:v>
                </c:pt>
                <c:pt idx="2">
                  <c:v>344.93</c:v>
                </c:pt>
                <c:pt idx="3">
                  <c:v>142.07</c:v>
                </c:pt>
                <c:pt idx="4">
                  <c:v>161.06</c:v>
                </c:pt>
              </c:numCache>
            </c:numRef>
          </c:val>
        </c:ser>
        <c:dLbls>
          <c:showLegendKey val="0"/>
          <c:showVal val="0"/>
          <c:showCatName val="0"/>
          <c:showSerName val="0"/>
          <c:showPercent val="0"/>
          <c:showBubbleSize val="0"/>
        </c:dLbls>
        <c:gapWidth val="150"/>
        <c:axId val="99542528"/>
        <c:axId val="995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9542528"/>
        <c:axId val="99544448"/>
      </c:lineChart>
      <c:dateAx>
        <c:axId val="99542528"/>
        <c:scaling>
          <c:orientation val="minMax"/>
        </c:scaling>
        <c:delete val="1"/>
        <c:axPos val="b"/>
        <c:numFmt formatCode="ge" sourceLinked="1"/>
        <c:majorTickMark val="none"/>
        <c:minorTickMark val="none"/>
        <c:tickLblPos val="none"/>
        <c:crossAx val="99544448"/>
        <c:crosses val="autoZero"/>
        <c:auto val="1"/>
        <c:lblOffset val="100"/>
        <c:baseTimeUnit val="years"/>
      </c:dateAx>
      <c:valAx>
        <c:axId val="9954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400.66</c:v>
                </c:pt>
                <c:pt idx="1">
                  <c:v>406.59</c:v>
                </c:pt>
                <c:pt idx="2">
                  <c:v>408.09</c:v>
                </c:pt>
                <c:pt idx="3">
                  <c:v>421.14</c:v>
                </c:pt>
                <c:pt idx="4">
                  <c:v>417.19</c:v>
                </c:pt>
              </c:numCache>
            </c:numRef>
          </c:val>
        </c:ser>
        <c:dLbls>
          <c:showLegendKey val="0"/>
          <c:showVal val="0"/>
          <c:showCatName val="0"/>
          <c:showSerName val="0"/>
          <c:showPercent val="0"/>
          <c:showBubbleSize val="0"/>
        </c:dLbls>
        <c:gapWidth val="150"/>
        <c:axId val="99591296"/>
        <c:axId val="995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9591296"/>
        <c:axId val="99593216"/>
      </c:lineChart>
      <c:dateAx>
        <c:axId val="99591296"/>
        <c:scaling>
          <c:orientation val="minMax"/>
        </c:scaling>
        <c:delete val="1"/>
        <c:axPos val="b"/>
        <c:numFmt formatCode="ge" sourceLinked="1"/>
        <c:majorTickMark val="none"/>
        <c:minorTickMark val="none"/>
        <c:tickLblPos val="none"/>
        <c:crossAx val="99593216"/>
        <c:crosses val="autoZero"/>
        <c:auto val="1"/>
        <c:lblOffset val="100"/>
        <c:baseTimeUnit val="years"/>
      </c:dateAx>
      <c:valAx>
        <c:axId val="9959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105.82</c:v>
                </c:pt>
                <c:pt idx="1">
                  <c:v>103.94</c:v>
                </c:pt>
                <c:pt idx="2">
                  <c:v>103.3</c:v>
                </c:pt>
                <c:pt idx="3">
                  <c:v>104.08</c:v>
                </c:pt>
                <c:pt idx="4">
                  <c:v>106.58</c:v>
                </c:pt>
              </c:numCache>
            </c:numRef>
          </c:val>
        </c:ser>
        <c:dLbls>
          <c:showLegendKey val="0"/>
          <c:showVal val="0"/>
          <c:showCatName val="0"/>
          <c:showSerName val="0"/>
          <c:showPercent val="0"/>
          <c:showBubbleSize val="0"/>
        </c:dLbls>
        <c:gapWidth val="150"/>
        <c:axId val="99693312"/>
        <c:axId val="996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9693312"/>
        <c:axId val="99695232"/>
      </c:lineChart>
      <c:dateAx>
        <c:axId val="99693312"/>
        <c:scaling>
          <c:orientation val="minMax"/>
        </c:scaling>
        <c:delete val="1"/>
        <c:axPos val="b"/>
        <c:numFmt formatCode="ge" sourceLinked="1"/>
        <c:majorTickMark val="none"/>
        <c:minorTickMark val="none"/>
        <c:tickLblPos val="none"/>
        <c:crossAx val="99695232"/>
        <c:crosses val="autoZero"/>
        <c:auto val="1"/>
        <c:lblOffset val="100"/>
        <c:baseTimeUnit val="years"/>
      </c:dateAx>
      <c:valAx>
        <c:axId val="996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175.82</c:v>
                </c:pt>
                <c:pt idx="1">
                  <c:v>179.01</c:v>
                </c:pt>
                <c:pt idx="2">
                  <c:v>180.21</c:v>
                </c:pt>
                <c:pt idx="3">
                  <c:v>179.07</c:v>
                </c:pt>
                <c:pt idx="4">
                  <c:v>175.18</c:v>
                </c:pt>
              </c:numCache>
            </c:numRef>
          </c:val>
        </c:ser>
        <c:dLbls>
          <c:showLegendKey val="0"/>
          <c:showVal val="0"/>
          <c:showCatName val="0"/>
          <c:showSerName val="0"/>
          <c:showPercent val="0"/>
          <c:showBubbleSize val="0"/>
        </c:dLbls>
        <c:gapWidth val="150"/>
        <c:axId val="99725312"/>
        <c:axId val="997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9725312"/>
        <c:axId val="99727232"/>
      </c:lineChart>
      <c:dateAx>
        <c:axId val="99725312"/>
        <c:scaling>
          <c:orientation val="minMax"/>
        </c:scaling>
        <c:delete val="1"/>
        <c:axPos val="b"/>
        <c:numFmt formatCode="ge" sourceLinked="1"/>
        <c:majorTickMark val="none"/>
        <c:minorTickMark val="none"/>
        <c:tickLblPos val="none"/>
        <c:crossAx val="99727232"/>
        <c:crosses val="autoZero"/>
        <c:auto val="1"/>
        <c:lblOffset val="100"/>
        <c:baseTimeUnit val="years"/>
      </c:dateAx>
      <c:valAx>
        <c:axId val="997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富山県　射水市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94301</v>
      </c>
      <c r="AJ8" s="75"/>
      <c r="AK8" s="75"/>
      <c r="AL8" s="75"/>
      <c r="AM8" s="75"/>
      <c r="AN8" s="75"/>
      <c r="AO8" s="75"/>
      <c r="AP8" s="76"/>
      <c r="AQ8" s="57">
        <f>データ!R6</f>
        <v>109.43</v>
      </c>
      <c r="AR8" s="57"/>
      <c r="AS8" s="57"/>
      <c r="AT8" s="57"/>
      <c r="AU8" s="57"/>
      <c r="AV8" s="57"/>
      <c r="AW8" s="57"/>
      <c r="AX8" s="57"/>
      <c r="AY8" s="57">
        <f>データ!S6</f>
        <v>861.75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54.73</v>
      </c>
      <c r="K10" s="57"/>
      <c r="L10" s="57"/>
      <c r="M10" s="57"/>
      <c r="N10" s="57"/>
      <c r="O10" s="57"/>
      <c r="P10" s="57"/>
      <c r="Q10" s="57"/>
      <c r="R10" s="57">
        <f>データ!O6</f>
        <v>98.96</v>
      </c>
      <c r="S10" s="57"/>
      <c r="T10" s="57"/>
      <c r="U10" s="57"/>
      <c r="V10" s="57"/>
      <c r="W10" s="57"/>
      <c r="X10" s="57"/>
      <c r="Y10" s="57"/>
      <c r="Z10" s="65">
        <f>データ!P6</f>
        <v>3348</v>
      </c>
      <c r="AA10" s="65"/>
      <c r="AB10" s="65"/>
      <c r="AC10" s="65"/>
      <c r="AD10" s="65"/>
      <c r="AE10" s="65"/>
      <c r="AF10" s="65"/>
      <c r="AG10" s="65"/>
      <c r="AH10" s="2"/>
      <c r="AI10" s="65">
        <f>データ!T6</f>
        <v>93172</v>
      </c>
      <c r="AJ10" s="65"/>
      <c r="AK10" s="65"/>
      <c r="AL10" s="65"/>
      <c r="AM10" s="65"/>
      <c r="AN10" s="65"/>
      <c r="AO10" s="65"/>
      <c r="AP10" s="65"/>
      <c r="AQ10" s="57">
        <f>データ!U6</f>
        <v>109.18</v>
      </c>
      <c r="AR10" s="57"/>
      <c r="AS10" s="57"/>
      <c r="AT10" s="57"/>
      <c r="AU10" s="57"/>
      <c r="AV10" s="57"/>
      <c r="AW10" s="57"/>
      <c r="AX10" s="57"/>
      <c r="AY10" s="57">
        <f>データ!V6</f>
        <v>853.38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162116</v>
      </c>
      <c r="D6" s="31">
        <f t="shared" si="3"/>
        <v>46</v>
      </c>
      <c r="E6" s="31">
        <f t="shared" si="3"/>
        <v>1</v>
      </c>
      <c r="F6" s="31">
        <f t="shared" si="3"/>
        <v>0</v>
      </c>
      <c r="G6" s="31">
        <f t="shared" si="3"/>
        <v>1</v>
      </c>
      <c r="H6" s="31" t="str">
        <f t="shared" si="3"/>
        <v>富山県　射水市</v>
      </c>
      <c r="I6" s="31" t="str">
        <f t="shared" si="3"/>
        <v>法適用</v>
      </c>
      <c r="J6" s="31" t="str">
        <f t="shared" si="3"/>
        <v>水道事業</v>
      </c>
      <c r="K6" s="31" t="str">
        <f t="shared" si="3"/>
        <v>末端給水事業</v>
      </c>
      <c r="L6" s="31" t="str">
        <f t="shared" si="3"/>
        <v>A4</v>
      </c>
      <c r="M6" s="32" t="str">
        <f t="shared" si="3"/>
        <v>-</v>
      </c>
      <c r="N6" s="32">
        <f t="shared" si="3"/>
        <v>54.73</v>
      </c>
      <c r="O6" s="32">
        <f t="shared" si="3"/>
        <v>98.96</v>
      </c>
      <c r="P6" s="32">
        <f t="shared" si="3"/>
        <v>3348</v>
      </c>
      <c r="Q6" s="32">
        <f t="shared" si="3"/>
        <v>94301</v>
      </c>
      <c r="R6" s="32">
        <f t="shared" si="3"/>
        <v>109.43</v>
      </c>
      <c r="S6" s="32">
        <f t="shared" si="3"/>
        <v>861.75</v>
      </c>
      <c r="T6" s="32">
        <f t="shared" si="3"/>
        <v>93172</v>
      </c>
      <c r="U6" s="32">
        <f t="shared" si="3"/>
        <v>109.18</v>
      </c>
      <c r="V6" s="32">
        <f t="shared" si="3"/>
        <v>853.38</v>
      </c>
      <c r="W6" s="33">
        <f>IF(W7="",NA(),W7)</f>
        <v>110.44</v>
      </c>
      <c r="X6" s="33">
        <f t="shared" ref="X6:AF6" si="4">IF(X7="",NA(),X7)</f>
        <v>108.56</v>
      </c>
      <c r="Y6" s="33">
        <f t="shared" si="4"/>
        <v>108.68</v>
      </c>
      <c r="Z6" s="33">
        <f t="shared" si="4"/>
        <v>109.66</v>
      </c>
      <c r="AA6" s="33">
        <f t="shared" si="4"/>
        <v>112.22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431.05</v>
      </c>
      <c r="AT6" s="33">
        <f t="shared" ref="AT6:BB6" si="6">IF(AT7="",NA(),AT7)</f>
        <v>301.16000000000003</v>
      </c>
      <c r="AU6" s="33">
        <f t="shared" si="6"/>
        <v>344.93</v>
      </c>
      <c r="AV6" s="33">
        <f t="shared" si="6"/>
        <v>142.07</v>
      </c>
      <c r="AW6" s="33">
        <f t="shared" si="6"/>
        <v>161.06</v>
      </c>
      <c r="AX6" s="33">
        <f t="shared" si="6"/>
        <v>695.41</v>
      </c>
      <c r="AY6" s="33">
        <f t="shared" si="6"/>
        <v>701</v>
      </c>
      <c r="AZ6" s="33">
        <f t="shared" si="6"/>
        <v>739.59</v>
      </c>
      <c r="BA6" s="33">
        <f t="shared" si="6"/>
        <v>335.95</v>
      </c>
      <c r="BB6" s="33">
        <f t="shared" si="6"/>
        <v>346.59</v>
      </c>
      <c r="BC6" s="32" t="str">
        <f>IF(BC7="","",IF(BC7="-","【-】","【"&amp;SUBSTITUTE(TEXT(BC7,"#,##0.00"),"-","△")&amp;"】"))</f>
        <v>【262.74】</v>
      </c>
      <c r="BD6" s="33">
        <f>IF(BD7="",NA(),BD7)</f>
        <v>400.66</v>
      </c>
      <c r="BE6" s="33">
        <f t="shared" ref="BE6:BM6" si="7">IF(BE7="",NA(),BE7)</f>
        <v>406.59</v>
      </c>
      <c r="BF6" s="33">
        <f t="shared" si="7"/>
        <v>408.09</v>
      </c>
      <c r="BG6" s="33">
        <f t="shared" si="7"/>
        <v>421.14</v>
      </c>
      <c r="BH6" s="33">
        <f t="shared" si="7"/>
        <v>417.19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105.82</v>
      </c>
      <c r="BP6" s="33">
        <f t="shared" ref="BP6:BX6" si="8">IF(BP7="",NA(),BP7)</f>
        <v>103.94</v>
      </c>
      <c r="BQ6" s="33">
        <f t="shared" si="8"/>
        <v>103.3</v>
      </c>
      <c r="BR6" s="33">
        <f t="shared" si="8"/>
        <v>104.08</v>
      </c>
      <c r="BS6" s="33">
        <f t="shared" si="8"/>
        <v>106.58</v>
      </c>
      <c r="BT6" s="33">
        <f t="shared" si="8"/>
        <v>99.61</v>
      </c>
      <c r="BU6" s="33">
        <f t="shared" si="8"/>
        <v>100.27</v>
      </c>
      <c r="BV6" s="33">
        <f t="shared" si="8"/>
        <v>99.46</v>
      </c>
      <c r="BW6" s="33">
        <f t="shared" si="8"/>
        <v>105.21</v>
      </c>
      <c r="BX6" s="33">
        <f t="shared" si="8"/>
        <v>105.71</v>
      </c>
      <c r="BY6" s="32" t="str">
        <f>IF(BY7="","",IF(BY7="-","【-】","【"&amp;SUBSTITUTE(TEXT(BY7,"#,##0.00"),"-","△")&amp;"】"))</f>
        <v>【104.99】</v>
      </c>
      <c r="BZ6" s="33">
        <f>IF(BZ7="",NA(),BZ7)</f>
        <v>175.82</v>
      </c>
      <c r="CA6" s="33">
        <f t="shared" ref="CA6:CI6" si="9">IF(CA7="",NA(),CA7)</f>
        <v>179.01</v>
      </c>
      <c r="CB6" s="33">
        <f t="shared" si="9"/>
        <v>180.21</v>
      </c>
      <c r="CC6" s="33">
        <f t="shared" si="9"/>
        <v>179.07</v>
      </c>
      <c r="CD6" s="33">
        <f t="shared" si="9"/>
        <v>175.18</v>
      </c>
      <c r="CE6" s="33">
        <f t="shared" si="9"/>
        <v>169.59</v>
      </c>
      <c r="CF6" s="33">
        <f t="shared" si="9"/>
        <v>169.62</v>
      </c>
      <c r="CG6" s="33">
        <f t="shared" si="9"/>
        <v>171.78</v>
      </c>
      <c r="CH6" s="33">
        <f t="shared" si="9"/>
        <v>162.59</v>
      </c>
      <c r="CI6" s="33">
        <f t="shared" si="9"/>
        <v>162.15</v>
      </c>
      <c r="CJ6" s="32" t="str">
        <f>IF(CJ7="","",IF(CJ7="-","【-】","【"&amp;SUBSTITUTE(TEXT(CJ7,"#,##0.00"),"-","△")&amp;"】"))</f>
        <v>【163.72】</v>
      </c>
      <c r="CK6" s="33">
        <f>IF(CK7="",NA(),CK7)</f>
        <v>69.290000000000006</v>
      </c>
      <c r="CL6" s="33">
        <f t="shared" ref="CL6:CT6" si="10">IF(CL7="",NA(),CL7)</f>
        <v>69.459999999999994</v>
      </c>
      <c r="CM6" s="33">
        <f t="shared" si="10"/>
        <v>68.98</v>
      </c>
      <c r="CN6" s="33">
        <f t="shared" si="10"/>
        <v>66.790000000000006</v>
      </c>
      <c r="CO6" s="33">
        <f t="shared" si="10"/>
        <v>64.260000000000005</v>
      </c>
      <c r="CP6" s="33">
        <f t="shared" si="10"/>
        <v>60.04</v>
      </c>
      <c r="CQ6" s="33">
        <f t="shared" si="10"/>
        <v>59.88</v>
      </c>
      <c r="CR6" s="33">
        <f t="shared" si="10"/>
        <v>59.68</v>
      </c>
      <c r="CS6" s="33">
        <f t="shared" si="10"/>
        <v>59.17</v>
      </c>
      <c r="CT6" s="33">
        <f t="shared" si="10"/>
        <v>59.34</v>
      </c>
      <c r="CU6" s="32" t="str">
        <f>IF(CU7="","",IF(CU7="-","【-】","【"&amp;SUBSTITUTE(TEXT(CU7,"#,##0.00"),"-","△")&amp;"】"))</f>
        <v>【59.76】</v>
      </c>
      <c r="CV6" s="33">
        <f>IF(CV7="",NA(),CV7)</f>
        <v>93.29</v>
      </c>
      <c r="CW6" s="33">
        <f t="shared" ref="CW6:DE6" si="11">IF(CW7="",NA(),CW7)</f>
        <v>92.47</v>
      </c>
      <c r="CX6" s="33">
        <f t="shared" si="11"/>
        <v>91.66</v>
      </c>
      <c r="CY6" s="33">
        <f t="shared" si="11"/>
        <v>93.17</v>
      </c>
      <c r="CZ6" s="33">
        <f t="shared" si="11"/>
        <v>94.78</v>
      </c>
      <c r="DA6" s="33">
        <f t="shared" si="11"/>
        <v>87.33</v>
      </c>
      <c r="DB6" s="33">
        <f t="shared" si="11"/>
        <v>87.65</v>
      </c>
      <c r="DC6" s="33">
        <f t="shared" si="11"/>
        <v>87.63</v>
      </c>
      <c r="DD6" s="33">
        <f t="shared" si="11"/>
        <v>87.6</v>
      </c>
      <c r="DE6" s="33">
        <f t="shared" si="11"/>
        <v>87.74</v>
      </c>
      <c r="DF6" s="32" t="str">
        <f>IF(DF7="","",IF(DF7="-","【-】","【"&amp;SUBSTITUTE(TEXT(DF7,"#,##0.00"),"-","△")&amp;"】"))</f>
        <v>【89.95】</v>
      </c>
      <c r="DG6" s="33">
        <f>IF(DG7="",NA(),DG7)</f>
        <v>43.77</v>
      </c>
      <c r="DH6" s="33">
        <f t="shared" ref="DH6:DP6" si="12">IF(DH7="",NA(),DH7)</f>
        <v>44.7</v>
      </c>
      <c r="DI6" s="33">
        <f t="shared" si="12"/>
        <v>45.85</v>
      </c>
      <c r="DJ6" s="33">
        <f t="shared" si="12"/>
        <v>45.83</v>
      </c>
      <c r="DK6" s="33">
        <f t="shared" si="12"/>
        <v>46.83</v>
      </c>
      <c r="DL6" s="33">
        <f t="shared" si="12"/>
        <v>37.71</v>
      </c>
      <c r="DM6" s="33">
        <f t="shared" si="12"/>
        <v>38.69</v>
      </c>
      <c r="DN6" s="33">
        <f t="shared" si="12"/>
        <v>39.65</v>
      </c>
      <c r="DO6" s="33">
        <f t="shared" si="12"/>
        <v>45.25</v>
      </c>
      <c r="DP6" s="33">
        <f t="shared" si="12"/>
        <v>46.27</v>
      </c>
      <c r="DQ6" s="32" t="str">
        <f>IF(DQ7="","",IF(DQ7="-","【-】","【"&amp;SUBSTITUTE(TEXT(DQ7,"#,##0.00"),"-","△")&amp;"】"))</f>
        <v>【47.18】</v>
      </c>
      <c r="DR6" s="33">
        <f>IF(DR7="",NA(),DR7)</f>
        <v>8.2899999999999991</v>
      </c>
      <c r="DS6" s="33">
        <f t="shared" ref="DS6:EA6" si="13">IF(DS7="",NA(),DS7)</f>
        <v>11.03</v>
      </c>
      <c r="DT6" s="33">
        <f t="shared" si="13"/>
        <v>13.56</v>
      </c>
      <c r="DU6" s="33">
        <f t="shared" si="13"/>
        <v>14.48</v>
      </c>
      <c r="DV6" s="33">
        <f t="shared" si="13"/>
        <v>17.07</v>
      </c>
      <c r="DW6" s="33">
        <f t="shared" si="13"/>
        <v>7.67</v>
      </c>
      <c r="DX6" s="33">
        <f t="shared" si="13"/>
        <v>8.4</v>
      </c>
      <c r="DY6" s="33">
        <f t="shared" si="13"/>
        <v>9.7100000000000009</v>
      </c>
      <c r="DZ6" s="33">
        <f t="shared" si="13"/>
        <v>10.71</v>
      </c>
      <c r="EA6" s="33">
        <f t="shared" si="13"/>
        <v>10.93</v>
      </c>
      <c r="EB6" s="32" t="str">
        <f>IF(EB7="","",IF(EB7="-","【-】","【"&amp;SUBSTITUTE(TEXT(EB7,"#,##0.00"),"-","△")&amp;"】"))</f>
        <v>【13.18】</v>
      </c>
      <c r="EC6" s="33">
        <f>IF(EC7="",NA(),EC7)</f>
        <v>0.68</v>
      </c>
      <c r="ED6" s="33">
        <f t="shared" ref="ED6:EL6" si="14">IF(ED7="",NA(),ED7)</f>
        <v>0.38</v>
      </c>
      <c r="EE6" s="33">
        <f t="shared" si="14"/>
        <v>0.74</v>
      </c>
      <c r="EF6" s="33">
        <f t="shared" si="14"/>
        <v>0.79</v>
      </c>
      <c r="EG6" s="33">
        <f t="shared" si="14"/>
        <v>1.64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162116</v>
      </c>
      <c r="D7" s="35">
        <v>46</v>
      </c>
      <c r="E7" s="35">
        <v>1</v>
      </c>
      <c r="F7" s="35">
        <v>0</v>
      </c>
      <c r="G7" s="35">
        <v>1</v>
      </c>
      <c r="H7" s="35" t="s">
        <v>92</v>
      </c>
      <c r="I7" s="35" t="s">
        <v>93</v>
      </c>
      <c r="J7" s="35" t="s">
        <v>94</v>
      </c>
      <c r="K7" s="35" t="s">
        <v>95</v>
      </c>
      <c r="L7" s="35" t="s">
        <v>96</v>
      </c>
      <c r="M7" s="36" t="s">
        <v>97</v>
      </c>
      <c r="N7" s="36">
        <v>54.73</v>
      </c>
      <c r="O7" s="36">
        <v>98.96</v>
      </c>
      <c r="P7" s="36">
        <v>3348</v>
      </c>
      <c r="Q7" s="36">
        <v>94301</v>
      </c>
      <c r="R7" s="36">
        <v>109.43</v>
      </c>
      <c r="S7" s="36">
        <v>861.75</v>
      </c>
      <c r="T7" s="36">
        <v>93172</v>
      </c>
      <c r="U7" s="36">
        <v>109.18</v>
      </c>
      <c r="V7" s="36">
        <v>853.38</v>
      </c>
      <c r="W7" s="36">
        <v>110.44</v>
      </c>
      <c r="X7" s="36">
        <v>108.56</v>
      </c>
      <c r="Y7" s="36">
        <v>108.68</v>
      </c>
      <c r="Z7" s="36">
        <v>109.66</v>
      </c>
      <c r="AA7" s="36">
        <v>112.22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431.05</v>
      </c>
      <c r="AT7" s="36">
        <v>301.16000000000003</v>
      </c>
      <c r="AU7" s="36">
        <v>344.93</v>
      </c>
      <c r="AV7" s="36">
        <v>142.07</v>
      </c>
      <c r="AW7" s="36">
        <v>161.06</v>
      </c>
      <c r="AX7" s="36">
        <v>695.41</v>
      </c>
      <c r="AY7" s="36">
        <v>701</v>
      </c>
      <c r="AZ7" s="36">
        <v>739.59</v>
      </c>
      <c r="BA7" s="36">
        <v>335.95</v>
      </c>
      <c r="BB7" s="36">
        <v>346.59</v>
      </c>
      <c r="BC7" s="36">
        <v>262.74</v>
      </c>
      <c r="BD7" s="36">
        <v>400.66</v>
      </c>
      <c r="BE7" s="36">
        <v>406.59</v>
      </c>
      <c r="BF7" s="36">
        <v>408.09</v>
      </c>
      <c r="BG7" s="36">
        <v>421.14</v>
      </c>
      <c r="BH7" s="36">
        <v>417.19</v>
      </c>
      <c r="BI7" s="36">
        <v>343.45</v>
      </c>
      <c r="BJ7" s="36">
        <v>330.99</v>
      </c>
      <c r="BK7" s="36">
        <v>324.08999999999997</v>
      </c>
      <c r="BL7" s="36">
        <v>319.82</v>
      </c>
      <c r="BM7" s="36">
        <v>312.02999999999997</v>
      </c>
      <c r="BN7" s="36">
        <v>276.38</v>
      </c>
      <c r="BO7" s="36">
        <v>105.82</v>
      </c>
      <c r="BP7" s="36">
        <v>103.94</v>
      </c>
      <c r="BQ7" s="36">
        <v>103.3</v>
      </c>
      <c r="BR7" s="36">
        <v>104.08</v>
      </c>
      <c r="BS7" s="36">
        <v>106.58</v>
      </c>
      <c r="BT7" s="36">
        <v>99.61</v>
      </c>
      <c r="BU7" s="36">
        <v>100.27</v>
      </c>
      <c r="BV7" s="36">
        <v>99.46</v>
      </c>
      <c r="BW7" s="36">
        <v>105.21</v>
      </c>
      <c r="BX7" s="36">
        <v>105.71</v>
      </c>
      <c r="BY7" s="36">
        <v>104.99</v>
      </c>
      <c r="BZ7" s="36">
        <v>175.82</v>
      </c>
      <c r="CA7" s="36">
        <v>179.01</v>
      </c>
      <c r="CB7" s="36">
        <v>180.21</v>
      </c>
      <c r="CC7" s="36">
        <v>179.07</v>
      </c>
      <c r="CD7" s="36">
        <v>175.18</v>
      </c>
      <c r="CE7" s="36">
        <v>169.59</v>
      </c>
      <c r="CF7" s="36">
        <v>169.62</v>
      </c>
      <c r="CG7" s="36">
        <v>171.78</v>
      </c>
      <c r="CH7" s="36">
        <v>162.59</v>
      </c>
      <c r="CI7" s="36">
        <v>162.15</v>
      </c>
      <c r="CJ7" s="36">
        <v>163.72</v>
      </c>
      <c r="CK7" s="36">
        <v>69.290000000000006</v>
      </c>
      <c r="CL7" s="36">
        <v>69.459999999999994</v>
      </c>
      <c r="CM7" s="36">
        <v>68.98</v>
      </c>
      <c r="CN7" s="36">
        <v>66.790000000000006</v>
      </c>
      <c r="CO7" s="36">
        <v>64.260000000000005</v>
      </c>
      <c r="CP7" s="36">
        <v>60.04</v>
      </c>
      <c r="CQ7" s="36">
        <v>59.88</v>
      </c>
      <c r="CR7" s="36">
        <v>59.68</v>
      </c>
      <c r="CS7" s="36">
        <v>59.17</v>
      </c>
      <c r="CT7" s="36">
        <v>59.34</v>
      </c>
      <c r="CU7" s="36">
        <v>59.76</v>
      </c>
      <c r="CV7" s="36">
        <v>93.29</v>
      </c>
      <c r="CW7" s="36">
        <v>92.47</v>
      </c>
      <c r="CX7" s="36">
        <v>91.66</v>
      </c>
      <c r="CY7" s="36">
        <v>93.17</v>
      </c>
      <c r="CZ7" s="36">
        <v>94.78</v>
      </c>
      <c r="DA7" s="36">
        <v>87.33</v>
      </c>
      <c r="DB7" s="36">
        <v>87.65</v>
      </c>
      <c r="DC7" s="36">
        <v>87.63</v>
      </c>
      <c r="DD7" s="36">
        <v>87.6</v>
      </c>
      <c r="DE7" s="36">
        <v>87.74</v>
      </c>
      <c r="DF7" s="36">
        <v>89.95</v>
      </c>
      <c r="DG7" s="36">
        <v>43.77</v>
      </c>
      <c r="DH7" s="36">
        <v>44.7</v>
      </c>
      <c r="DI7" s="36">
        <v>45.85</v>
      </c>
      <c r="DJ7" s="36">
        <v>45.83</v>
      </c>
      <c r="DK7" s="36">
        <v>46.83</v>
      </c>
      <c r="DL7" s="36">
        <v>37.71</v>
      </c>
      <c r="DM7" s="36">
        <v>38.69</v>
      </c>
      <c r="DN7" s="36">
        <v>39.65</v>
      </c>
      <c r="DO7" s="36">
        <v>45.25</v>
      </c>
      <c r="DP7" s="36">
        <v>46.27</v>
      </c>
      <c r="DQ7" s="36">
        <v>47.18</v>
      </c>
      <c r="DR7" s="36">
        <v>8.2899999999999991</v>
      </c>
      <c r="DS7" s="36">
        <v>11.03</v>
      </c>
      <c r="DT7" s="36">
        <v>13.56</v>
      </c>
      <c r="DU7" s="36">
        <v>14.48</v>
      </c>
      <c r="DV7" s="36">
        <v>17.07</v>
      </c>
      <c r="DW7" s="36">
        <v>7.67</v>
      </c>
      <c r="DX7" s="36">
        <v>8.4</v>
      </c>
      <c r="DY7" s="36">
        <v>9.7100000000000009</v>
      </c>
      <c r="DZ7" s="36">
        <v>10.71</v>
      </c>
      <c r="EA7" s="36">
        <v>10.93</v>
      </c>
      <c r="EB7" s="36">
        <v>13.18</v>
      </c>
      <c r="EC7" s="36">
        <v>0.68</v>
      </c>
      <c r="ED7" s="36">
        <v>0.38</v>
      </c>
      <c r="EE7" s="36">
        <v>0.74</v>
      </c>
      <c r="EF7" s="36">
        <v>0.79</v>
      </c>
      <c r="EG7" s="36">
        <v>1.64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高木 淳也</cp:lastModifiedBy>
  <dcterms:created xsi:type="dcterms:W3CDTF">2017-02-01T08:40:05Z</dcterms:created>
  <dcterms:modified xsi:type="dcterms:W3CDTF">2017-02-03T03:42:34Z</dcterms:modified>
  <cp:category/>
</cp:coreProperties>
</file>