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635" yWindow="-285" windowWidth="1699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AU63" i="11"/>
  <c r="AP63" i="11"/>
  <c r="AP88" i="11"/>
  <c r="AF88" i="11"/>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U37" i="9"/>
  <c r="C37" i="9"/>
  <c r="BE36" i="9"/>
  <c r="C36" i="9"/>
  <c r="BE35" i="9"/>
  <c r="BW34" i="9"/>
  <c r="BW35" i="9" s="1"/>
  <c r="BW36" i="9" s="1"/>
  <c r="BW37" i="9" s="1"/>
  <c r="BW38" i="9" s="1"/>
  <c r="BW39" i="9" s="1"/>
  <c r="C34" i="9"/>
  <c r="C35" i="9" s="1"/>
  <c r="CO34" i="9" l="1"/>
  <c r="CO35" i="9" s="1"/>
  <c r="CO36" i="9" s="1"/>
  <c r="CO37" i="9" s="1"/>
  <c r="CO38" i="9" s="1"/>
  <c r="CO39" i="9" s="1"/>
  <c r="CO40" i="9" s="1"/>
  <c r="CO41" i="9" s="1"/>
  <c r="CO42"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<sst xmlns="http://schemas.openxmlformats.org/spreadsheetml/2006/main" count="995" uniqueCount="556">
  <si>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</si>
  <si>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</si>
  <si>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</si>
  <si>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</si>
  <si>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</si>
  <si>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</si>
  <si>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</si>
  <si>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</si>
  <si>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</si>
  <si>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</si>
  <si>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</si>
  <si>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</si>
  <si>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</si>
  <si>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</si>
  <si>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</si>
  <si>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</si>
  <si>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</si>
  <si>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</si>
  <si>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</si>
  <si>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</si>
  <si>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</si>
  <si>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</si>
  <si>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</si>
  <si>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</si>
  <si>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</si>
  <si>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</si>
  <si>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</si>
  <si>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</si>
  <si>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</si>
  <si>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</si>
  <si>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</si>
  <si>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</si>
  <si>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</si>
  <si>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</si>
  <si>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</si>
  <si>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</si>
  <si>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</si>
  <si>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</si>
  <si>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</si>
  <si>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</si>
  <si>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</si>
  <si>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</si>
  <si>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</si>
  <si>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</si>
  <si>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</si>
  <si>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</si>
  <si>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</si>
  <si>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</si>
  <si>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</si>
  <si>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</si>
  <si>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</si>
  <si>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</si>
  <si>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</si>
  <si>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</si>
  <si>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</si>
  <si>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</si>
  <si>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</si>
  <si>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</si>
  <si>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</si>
  <si>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</si>
  <si>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</si>
  <si>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</si>
  <si>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</si>
  <si>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</si>
  <si>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</si>
  <si>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</si>
  <si>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</si>
  <si>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</si>
  <si>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</si>
  <si>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</si>
  <si>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</si>
  <si>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</si>
  <si>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</si>
  <si>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</si>
  <si>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</si>
  <si>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</si>
  <si>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</si>
  <si>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</si>
  <si>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</si>
  <si>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</si>
  <si>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</si>
  <si>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</si>
  <si>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</si>
  <si>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</si>
  <si>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</si>
  <si>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</si>
  <si>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</si>
  <si>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</si>
  <si>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</si>
  <si>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</si>
  <si>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</si>
  <si>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</si>
  <si>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</si>
  <si>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</si>
  <si>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</si>
  <si>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</si>
  <si>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</si>
  <si>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</si>
  <si>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</si>
  <si>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</si>
  <si>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</si>
  <si>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</si>
  <si>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</si>
  <si>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</si>
  <si>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</si>
  <si>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</si>
  <si>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</si>
  <si>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</si>
  <si>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</si>
  <si>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</si>
  <si>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</si>
  <si>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</si>
  <si>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</si>
  <si>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</si>
  <si>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</si>
  <si>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</si>
  <si>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</si>
  <si>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</si>
  <si>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</si>
  <si>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</si>
  <si>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</si>
  <si>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</si>
  <si>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</si>
  <si>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</si>
  <si>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</si>
  <si>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</si>
  <si>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</si>
  <si>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</si>
  <si>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</si>
  <si>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</si>
  <si>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</si>
  <si>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</si>
  <si>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</si>
  <si>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</si>
  <si>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</si>
  <si>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</si>
  <si>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</si>
  <si>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</si>
  <si>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</si>
  <si>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</si>
  <si>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</si>
  <si>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</si>
  <si>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</si>
  <si>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</si>
  <si>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</si>
  <si>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</si>
  <si>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</si>
  <si>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</si>
  <si>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</si>
  <si>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</si>
  <si>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</si>
  <si>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</si>
  <si>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</si>
  <si>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</si>
  <si>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</si>
  <si>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</si>
  <si>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</si>
  <si>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</si>
  <si>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</si>
  <si>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</si>
  <si>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</si>
  <si>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</si>
  <si>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</si>
  <si>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</si>
  <si>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</si>
  <si>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</si>
  <si>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</si>
  <si>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</si>
  <si>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</si>
  <si>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</si>
  <si>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</si>
  <si>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</si>
  <si>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</si>
  <si>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</si>
  <si>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</si>
  <si>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</si>
  <si>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</si>
  <si>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</si>
  <si>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</si>
  <si>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</si>
  <si>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</si>
  <si>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</si>
  <si>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</si>
  <si>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</si>
  <si>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</si>
  <si>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</si>
  <si>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</si>
  <si>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</si>
  <si>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</si>
  <si>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</si>
  <si>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</si>
  <si>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</si>
  <si>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</si>
  <si>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</si>
  <si>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</si>
  <si>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</si>
  <si>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富山県射水市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</si>
  <si>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</si>
  <si>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</si>
  <si>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</si>
  <si>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</si>
  <si>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</si>
  <si>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</si>
  <si>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</si>
  <si>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</si>
  <si>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</si>
  <si>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</si>
  <si>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</si>
  <si>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</si>
  <si>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</si>
  <si>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</si>
  <si>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</si>
  <si>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</si>
  <si>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</si>
  <si>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</si>
  <si>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</si>
  <si>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</si>
  <si>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</si>
  <si>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</si>
  <si>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</si>
  <si>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</si>
  <si>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</si>
  <si>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</si>
  <si>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</si>
  <si>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</si>
  <si>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</si>
  <si>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</si>
  <si>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</si>
  <si>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</si>
  <si>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</si>
  <si>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</si>
  <si>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</si>
  <si>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</si>
  <si>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</si>
  <si>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</si>
  <si>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</si>
  <si>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</si>
  <si>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</si>
  <si>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</si>
  <si>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</si>
  <si>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</si>
  <si>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</si>
  <si>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</si>
  <si>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</si>
  <si>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</si>
  <si>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</si>
  <si>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</si>
  <si>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</si>
  <si>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</si>
  <si>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</si>
  <si>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</si>
  <si>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</si>
  <si>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</si>
  <si>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</si>
  <si>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</si>
  <si>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</si>
  <si>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</si>
  <si>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</si>
  <si>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</si>
  <si>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</si>
  <si>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</si>
  <si>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</si>
  <si>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</si>
  <si>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</si>
  <si>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</si>
  <si>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</si>
  <si>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</si>
  <si>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</si>
  <si>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</si>
  <si>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</si>
  <si>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</si>
  <si>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</si>
  <si>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</si>
  <si>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</si>
  <si>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</si>
  <si>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</si>
  <si>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</si>
  <si>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</si>
  <si>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</si>
  <si>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</si>
  <si>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</si>
  <si>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</si>
  <si>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</si>
  <si>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</si>
  <si>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</si>
  <si>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</si>
  <si>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</si>
  <si>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</si>
  <si>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</si>
  <si>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</si>
  <si>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</si>
  <si>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</si>
  <si>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</si>
  <si>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</si>
  <si>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</si>
  <si>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</si>
  <si>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</si>
  <si>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</si>
  <si>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</si>
  <si>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</si>
  <si>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</si>
  <si>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</si>
  <si>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</si>
  <si>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</si>
  <si>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</si>
  <si>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</si>
  <si>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</si>
  <si>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</si>
  <si>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</si>
  <si>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</si>
  <si>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</si>
  <si>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</si>
  <si>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</si>
  <si>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</si>
  <si>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</si>
  <si>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</si>
  <si>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</si>
  <si>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</si>
  <si>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</si>
  <si>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</si>
  <si>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</si>
  <si>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</si>
  <si>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</si>
  <si>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</si>
  <si>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</si>
  <si>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</si>
  <si>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</si>
  <si>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</si>
  <si>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</si>
  <si>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</si>
  <si>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</si>
  <si>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</si>
  <si>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</si>
  <si>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</si>
  <si>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</si>
  <si>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</si>
  <si>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</si>
  <si>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</si>
  <si>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</si>
  <si>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</si>
  <si>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</si>
  <si>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</si>
  <si>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</si>
  <si>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</si>
  <si>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</si>
  <si>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富山県射水市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</si>
  <si>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</si>
  <si>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</si>
  <si>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</si>
  <si>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</si>
  <si>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</si>
  <si>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</si>
  <si>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</si>
  <si>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</si>
  <si>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</si>
  <si>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</si>
  <si>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</si>
  <si>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</si>
  <si>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</si>
  <si>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</si>
  <si>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</si>
  <si>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</si>
  <si>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</si>
  <si>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</si>
  <si>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</si>
  <si>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</si>
  <si>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</si>
  <si>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</si>
  <si>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</si>
  <si>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</si>
  <si>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</si>
  <si>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</si>
  <si>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</si>
  <si>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</si>
  <si>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</si>
  <si>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</si>
  <si>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</si>
  <si>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</si>
  <si>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</si>
  <si>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</si>
  <si>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</si>
  <si>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</si>
  <si>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</si>
  <si>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t>
    <phoneticPr fontId="5"/>
  </si>
  <si>
    <t>法適用企業</t>
    <phoneticPr fontId="5"/>
  </si>
  <si>
    <t>病院事業</t>
    <phoneticPr fontId="5"/>
  </si>
  <si>
    <t>下水道事業</t>
    <phoneticPr fontId="5"/>
  </si>
  <si>
    <t>企業団地造成事業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</si>
  <si>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</si>
  <si>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</si>
  <si>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</si>
  <si>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</si>
  <si>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</si>
  <si>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</si>
  <si>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</si>
  <si>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</si>
  <si>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</si>
  <si>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</si>
  <si>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</si>
  <si>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</si>
  <si>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</si>
  <si>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</si>
  <si>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</si>
  <si>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</si>
  <si>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</si>
  <si>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</si>
  <si>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</si>
  <si>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</si>
  <si>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</si>
  <si>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</si>
  <si>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</si>
  <si>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</si>
  <si>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</si>
  <si>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</si>
  <si>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</si>
  <si>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</si>
  <si>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</si>
  <si>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</si>
  <si>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</si>
  <si>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</si>
  <si>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</si>
  <si>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</si>
  <si>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</si>
  <si>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</si>
  <si>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</si>
  <si>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</si>
  <si>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</si>
  <si>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</si>
  <si>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</si>
  <si>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</si>
  <si>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</si>
  <si>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</si>
  <si>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</si>
  <si>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</si>
  <si>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</si>
  <si>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</si>
  <si>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</si>
  <si>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</si>
  <si>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</si>
  <si>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</si>
  <si>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</si>
  <si>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</si>
  <si>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</si>
  <si>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</si>
  <si>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</si>
  <si>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</si>
  <si>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</si>
  <si>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</si>
  <si>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</si>
  <si>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</si>
  <si>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</si>
  <si>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</si>
  <si>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</si>
  <si>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</si>
  <si>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</si>
  <si>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</si>
  <si>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</si>
  <si>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</si>
  <si>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</si>
  <si>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</si>
  <si>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</si>
  <si>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</si>
  <si>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</si>
  <si>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</si>
  <si>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</si>
  <si>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</si>
  <si>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</si>
  <si>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</si>
  <si>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</si>
  <si>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</si>
  <si>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</si>
  <si>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</si>
  <si>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</si>
  <si>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</si>
  <si>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</si>
  <si>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</si>
  <si>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</si>
  <si>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</si>
  <si>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</si>
  <si>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</si>
  <si>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</si>
  <si>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</si>
  <si>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</si>
  <si>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</si>
  <si>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</si>
  <si>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</si>
  <si>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</si>
  <si>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</si>
  <si>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</si>
  <si>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</si>
  <si>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</si>
  <si>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</si>
  <si>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</si>
  <si>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</si>
  <si>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</si>
  <si>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</si>
  <si>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</si>
  <si>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</si>
  <si>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</si>
  <si>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</si>
  <si>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</si>
  <si>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</si>
  <si>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</si>
  <si>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</si>
  <si>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</si>
  <si>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</si>
  <si>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</si>
  <si>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</si>
  <si>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</si>
  <si>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</si>
  <si>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</si>
  <si>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</si>
  <si>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</si>
  <si>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</si>
  <si>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</si>
  <si>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</si>
  <si>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</si>
  <si>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</si>
  <si>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</si>
  <si>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</si>
  <si>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</si>
  <si>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</si>
  <si>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t>
  </si>
  <si>
    <t>病院事業</t>
  </si>
  <si>
    <t>▲ 0.46</t>
  </si>
  <si>
    <t>下水道事業</t>
  </si>
  <si>
    <t>一般会計</t>
  </si>
  <si>
    <t>国民健康保険事業</t>
  </si>
  <si>
    <t>介護保険事業</t>
  </si>
  <si>
    <t>後期高齢者医療事業</t>
  </si>
  <si>
    <t>墓苑事業</t>
  </si>
  <si>
    <t>その他会計（赤字）</t>
  </si>
  <si>
    <t>その他会計（黒字）</t>
  </si>
  <si>
    <t>-</t>
    <phoneticPr fontId="2"/>
  </si>
  <si>
    <t>（公財）射水市体育協会</t>
    <rPh sb="1" eb="2">
      <t>コウ</t>
    </rPh>
    <rPh sb="2" eb="3">
      <t>ザイ</t>
    </rPh>
    <rPh sb="4" eb="7">
      <t>イミズシ</t>
    </rPh>
    <rPh sb="7" eb="9">
      <t>タイイク</t>
    </rPh>
    <rPh sb="9" eb="11">
      <t>キョウカイ</t>
    </rPh>
    <phoneticPr fontId="24"/>
  </si>
  <si>
    <t>射水市土地開発公社</t>
    <rPh sb="0" eb="3">
      <t>イミズシ</t>
    </rPh>
    <rPh sb="3" eb="5">
      <t>トチ</t>
    </rPh>
    <rPh sb="5" eb="7">
      <t>カイハツ</t>
    </rPh>
    <rPh sb="7" eb="9">
      <t>コウシャ</t>
    </rPh>
    <phoneticPr fontId="24"/>
  </si>
  <si>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4"/>
  </si>
  <si>
    <t>（公財）射水市絵本文化振興財団</t>
    <rPh sb="1" eb="2">
      <t>コウ</t>
    </rPh>
    <rPh sb="2" eb="3">
      <t>ザイ</t>
    </rPh>
    <rPh sb="4" eb="7">
      <t>イミズシ</t>
    </rPh>
    <rPh sb="7" eb="8">
      <t>エ</t>
    </rPh>
    <rPh sb="9" eb="11">
      <t>ブンカ</t>
    </rPh>
    <rPh sb="11" eb="13">
      <t>シンコウ</t>
    </rPh>
    <rPh sb="13" eb="15">
      <t>ザイダン</t>
    </rPh>
    <phoneticPr fontId="24"/>
  </si>
  <si>
    <t>（公財）射水市文化振興財団</t>
  </si>
  <si>
    <t>（公財）とやま国際センター</t>
    <rPh sb="7" eb="9">
      <t>コクサイ</t>
    </rPh>
    <phoneticPr fontId="24"/>
  </si>
  <si>
    <t>（公財）伏木富山港・海王丸財団</t>
    <rPh sb="4" eb="6">
      <t>フシキ</t>
    </rPh>
    <rPh sb="6" eb="8">
      <t>トヤマ</t>
    </rPh>
    <rPh sb="8" eb="9">
      <t>コウ</t>
    </rPh>
    <rPh sb="10" eb="13">
      <t>カイオウマル</t>
    </rPh>
    <rPh sb="13" eb="15">
      <t>ザイダン</t>
    </rPh>
    <phoneticPr fontId="24"/>
  </si>
  <si>
    <t>万葉線（株）</t>
    <rPh sb="0" eb="3">
      <t>マンヨウセン</t>
    </rPh>
    <rPh sb="4" eb="5">
      <t>カブ</t>
    </rPh>
    <phoneticPr fontId="24"/>
  </si>
  <si>
    <t>（福）小杉福祉会</t>
    <rPh sb="1" eb="2">
      <t>フク</t>
    </rPh>
    <rPh sb="3" eb="5">
      <t>コスギ</t>
    </rPh>
    <rPh sb="5" eb="7">
      <t>フクシ</t>
    </rPh>
    <rPh sb="7" eb="8">
      <t>カイ</t>
    </rPh>
    <phoneticPr fontId="24"/>
  </si>
  <si>
    <t>-</t>
    <phoneticPr fontId="5"/>
  </si>
  <si>
    <t>-</t>
    <phoneticPr fontId="5"/>
  </si>
  <si>
    <t>-</t>
    <phoneticPr fontId="5"/>
  </si>
  <si>
    <t>-</t>
    <phoneticPr fontId="5"/>
  </si>
  <si>
    <t>○</t>
    <phoneticPr fontId="2"/>
  </si>
  <si>
    <t>○</t>
    <phoneticPr fontId="2"/>
  </si>
  <si>
    <t>富山県市町村会館管理組合（一般会計）</t>
    <rPh sb="0" eb="2">
      <t>トヤマ</t>
    </rPh>
    <rPh sb="2" eb="3">
      <t>ケン</t>
    </rPh>
    <rPh sb="3" eb="6">
      <t>シチョウソン</t>
    </rPh>
    <rPh sb="6" eb="8">
      <t>カイカン</t>
    </rPh>
    <rPh sb="8" eb="10">
      <t>カンリ</t>
    </rPh>
    <rPh sb="10" eb="12">
      <t>クミアイ</t>
    </rPh>
    <rPh sb="13" eb="15">
      <t>イッパン</t>
    </rPh>
    <rPh sb="15" eb="17">
      <t>カイケイ</t>
    </rPh>
    <phoneticPr fontId="5"/>
  </si>
  <si>
    <t>富山県市町村総合事務組合（一般会計）</t>
    <rPh sb="0" eb="2">
      <t>トヤマ</t>
    </rPh>
    <rPh sb="2" eb="3">
      <t>ケン</t>
    </rPh>
    <rPh sb="3" eb="6">
      <t>シチョウソン</t>
    </rPh>
    <rPh sb="6" eb="8">
      <t>ソウゴウ</t>
    </rPh>
    <rPh sb="8" eb="10">
      <t>ジム</t>
    </rPh>
    <rPh sb="10" eb="12">
      <t>クミアイ</t>
    </rPh>
    <rPh sb="13" eb="15">
      <t>イッパン</t>
    </rPh>
    <rPh sb="15" eb="17">
      <t>カイケイ</t>
    </rPh>
    <phoneticPr fontId="5"/>
  </si>
  <si>
    <t>-</t>
    <phoneticPr fontId="5"/>
  </si>
  <si>
    <t>庄川右岸水害予防組合（一般会計）</t>
    <rPh sb="0" eb="2">
      <t>ショウガワ</t>
    </rPh>
    <rPh sb="2" eb="4">
      <t>ウガン</t>
    </rPh>
    <rPh sb="4" eb="6">
      <t>スイガイ</t>
    </rPh>
    <rPh sb="6" eb="8">
      <t>ヨボウ</t>
    </rPh>
    <rPh sb="8" eb="10">
      <t>クミアイ</t>
    </rPh>
    <rPh sb="11" eb="13">
      <t>イッパン</t>
    </rPh>
    <rPh sb="13" eb="15">
      <t>カイケイ</t>
    </rPh>
    <phoneticPr fontId="5"/>
  </si>
  <si>
    <t>庄川左岸水害予防組合（一般会計）</t>
    <rPh sb="0" eb="2">
      <t>ショウガワ</t>
    </rPh>
    <rPh sb="2" eb="4">
      <t>サガン</t>
    </rPh>
    <rPh sb="4" eb="6">
      <t>スイガイ</t>
    </rPh>
    <rPh sb="6" eb="8">
      <t>ヨボウ</t>
    </rPh>
    <rPh sb="8" eb="10">
      <t>クミアイ</t>
    </rPh>
    <rPh sb="11" eb="13">
      <t>イッパン</t>
    </rPh>
    <rPh sb="13" eb="15">
      <t>カイケイ</t>
    </rPh>
    <phoneticPr fontId="5"/>
  </si>
  <si>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5"/>
  </si>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</sst>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69655</c:v>
                </c:pt>
                <c:pt idx="1">
                  <c:v>62929</c:v>
                </c:pt>
                <c:pt idx="2">
                  <c:v>49627</c:v>
                </c:pt>
                <c:pt idx="3">
                  <c:v>65649</c:v>
                </c:pt>
                <c:pt idx="4">
                  <c:v>94369</c:v>
                </c:pt>
              </c:numCache>
            </c:numRef>
          </c:val>
          <c:smooth val="0"/>
        </c:ser>
        <c:dLbls>
          <c:showLegendKey val="0"/>
          <c:showVal val="0"/>
          <c:showCatName val="0"/>
          <c:showSerName val="0"/>
          <c:showPercent val="0"/>
          <c:showBubbleSize val="0"/>
        </c:dLbls>
        <c:marker val="1"/>
        <c:smooth val="0"/>
        <c:axId val="96465280"/>
        <c:axId val="96467200"/>
      </c:lineChart>
      <c:catAx>
        <c:axId val="96465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67200"/>
        <c:crosses val="autoZero"/>
        <c:auto val="1"/>
        <c:lblAlgn val="ctr"/>
        <c:lblOffset val="100"/>
        <c:tickLblSkip val="1"/>
        <c:tickMarkSkip val="1"/>
        <c:noMultiLvlLbl val="0"/>
      </c:catAx>
      <c:valAx>
        <c:axId val="964672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6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3.46</c:v>
                </c:pt>
                <c:pt idx="1">
                  <c:v>4.5999999999999996</c:v>
                </c:pt>
                <c:pt idx="2">
                  <c:v>4.4800000000000004</c:v>
                </c:pt>
                <c:pt idx="3">
                  <c:v>3.83</c:v>
                </c:pt>
                <c:pt idx="4">
                  <c:v>2.5299999999999998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7.59</c:v>
                </c:pt>
                <c:pt idx="1">
                  <c:v>8.73</c:v>
                </c:pt>
                <c:pt idx="2">
                  <c:v>12.61</c:v>
                </c:pt>
                <c:pt idx="3">
                  <c:v>13.38</c:v>
                </c:pt>
                <c:pt idx="4">
                  <c:v>16.350000000000001</c:v>
                </c:pt>
              </c:numCache>
            </c:numRef>
          </c:val>
        </c:ser>
        <c:dLbls>
          <c:showLegendKey val="0"/>
          <c:showVal val="0"/>
          <c:showCatName val="0"/>
          <c:showSerName val="0"/>
          <c:showPercent val="0"/>
          <c:showBubbleSize val="0"/>
        </c:dLbls>
        <c:gapWidth val="250"/>
        <c:overlap val="100"/>
        <c:axId val="118312960"/>
        <c:axId val="11831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1.19</c:v>
                </c:pt>
                <c:pt idx="1">
                  <c:v>2.67</c:v>
                </c:pt>
                <c:pt idx="2">
                  <c:v>4.38</c:v>
                </c:pt>
                <c:pt idx="3">
                  <c:v>1.33</c:v>
                </c:pt>
                <c:pt idx="4">
                  <c:v>2.79</c:v>
                </c:pt>
              </c:numCache>
            </c:numRef>
          </c:val>
          <c:smooth val="0"/>
        </c:ser>
        <c:dLbls>
          <c:showLegendKey val="0"/>
          <c:showVal val="0"/>
          <c:showCatName val="0"/>
          <c:showSerName val="0"/>
          <c:showPercent val="0"/>
          <c:showBubbleSize val="0"/>
        </c:dLbls>
        <c:marker val="1"/>
        <c:smooth val="0"/>
        <c:axId val="118312960"/>
        <c:axId val="118314880"/>
      </c:lineChart>
      <c:catAx>
        <c:axId val="1183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14880"/>
        <c:crosses val="autoZero"/>
        <c:auto val="1"/>
        <c:lblAlgn val="ctr"/>
        <c:lblOffset val="100"/>
        <c:tickLblSkip val="1"/>
        <c:tickMarkSkip val="1"/>
        <c:noMultiLvlLbl val="0"/>
      </c:catAx>
      <c:valAx>
        <c:axId val="11831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0.08</c:v>
                </c:pt>
                <c:pt idx="4">
                  <c:v>#N/A</c:v>
                </c:pt>
                <c:pt idx="5">
                  <c:v>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墓苑事業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0.05</c:v>
                </c:pt>
                <c:pt idx="8">
                  <c:v>#N/A</c:v>
                </c:pt>
                <c:pt idx="9">
                  <c:v>0</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0.16</c:v>
                </c:pt>
                <c:pt idx="4">
                  <c:v>#N/A</c:v>
                </c:pt>
                <c:pt idx="5">
                  <c:v>0.34</c:v>
                </c:pt>
                <c:pt idx="6">
                  <c:v>#N/A</c:v>
                </c:pt>
                <c:pt idx="7">
                  <c:v>0.5</c:v>
                </c:pt>
                <c:pt idx="8">
                  <c:v>#N/A</c:v>
                </c:pt>
                <c:pt idx="9">
                  <c:v>0.26</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1.65</c:v>
                </c:pt>
                <c:pt idx="2">
                  <c:v>#N/A</c:v>
                </c:pt>
                <c:pt idx="3">
                  <c:v>1.1200000000000001</c:v>
                </c:pt>
                <c:pt idx="4">
                  <c:v>#N/A</c:v>
                </c:pt>
                <c:pt idx="5">
                  <c:v>0.83</c:v>
                </c:pt>
                <c:pt idx="6">
                  <c:v>#N/A</c:v>
                </c:pt>
                <c:pt idx="7">
                  <c:v>1.18</c:v>
                </c:pt>
                <c:pt idx="8">
                  <c:v>#N/A</c:v>
                </c:pt>
                <c:pt idx="9">
                  <c:v>0.76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3.46</c:v>
                </c:pt>
                <c:pt idx="2">
                  <c:v>#N/A</c:v>
                </c:pt>
                <c:pt idx="3">
                  <c:v>4.5999999999999996</c:v>
                </c:pt>
                <c:pt idx="4">
                  <c:v>#N/A</c:v>
                </c:pt>
                <c:pt idx="5">
                  <c:v>4.4800000000000004</c:v>
                </c:pt>
                <c:pt idx="6">
                  <c:v>#N/A</c:v>
                </c:pt>
                <c:pt idx="7">
                  <c:v>3.83</c:v>
                </c:pt>
                <c:pt idx="8">
                  <c:v>#N/A</c:v>
                </c:pt>
                <c:pt idx="9">
                  <c:v>2.5299999999999998</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0.35</c:v>
                </c:pt>
                <c:pt idx="2">
                  <c:v>#N/A</c:v>
                </c:pt>
                <c:pt idx="3">
                  <c:v>0.73</c:v>
                </c:pt>
                <c:pt idx="4">
                  <c:v>#N/A</c:v>
                </c:pt>
                <c:pt idx="5">
                  <c:v>1.53</c:v>
                </c:pt>
                <c:pt idx="6">
                  <c:v>#N/A</c:v>
                </c:pt>
                <c:pt idx="7">
                  <c:v>2.37</c:v>
                </c:pt>
                <c:pt idx="8">
                  <c:v>#N/A</c:v>
                </c:pt>
                <c:pt idx="9">
                  <c:v>2.68</c:v>
                </c:pt>
              </c:numCache>
            </c:numRef>
          </c:val>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0.46</c:v>
                </c:pt>
                <c:pt idx="1">
                  <c:v>#N/A</c:v>
                </c:pt>
                <c:pt idx="2">
                  <c:v>#N/A</c:v>
                </c:pt>
                <c:pt idx="3">
                  <c:v>0.6</c:v>
                </c:pt>
                <c:pt idx="4">
                  <c:v>#N/A</c:v>
                </c:pt>
                <c:pt idx="5">
                  <c:v>1.37</c:v>
                </c:pt>
                <c:pt idx="6">
                  <c:v>#N/A</c:v>
                </c:pt>
                <c:pt idx="7">
                  <c:v>2</c:v>
                </c:pt>
                <c:pt idx="8">
                  <c:v>#N/A</c:v>
                </c:pt>
                <c:pt idx="9">
                  <c:v>3.04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3.06</c:v>
                </c:pt>
                <c:pt idx="2">
                  <c:v>#N/A</c:v>
                </c:pt>
                <c:pt idx="3">
                  <c:v>3.19</c:v>
                </c:pt>
                <c:pt idx="4">
                  <c:v>#N/A</c:v>
                </c:pt>
                <c:pt idx="5">
                  <c:v>3.2</c:v>
                </c:pt>
                <c:pt idx="6">
                  <c:v>#N/A</c:v>
                </c:pt>
                <c:pt idx="7">
                  <c:v>3.26</c:v>
                </c:pt>
                <c:pt idx="8">
                  <c:v>#N/A</c:v>
                </c:pt>
                <c:pt idx="9">
                  <c:v>3.45</c:v>
                </c:pt>
              </c:numCache>
            </c:numRef>
          </c:val>
        </c:ser>
        <c:dLbls>
          <c:showLegendKey val="0"/>
          <c:showVal val="0"/>
          <c:showCatName val="0"/>
          <c:showSerName val="0"/>
          <c:showPercent val="0"/>
          <c:showBubbleSize val="0"/>
        </c:dLbls>
        <c:gapWidth val="150"/>
        <c:overlap val="100"/>
        <c:axId val="118151040"/>
        <c:axId val="118152576"/>
      </c:barChart>
      <c:catAx>
        <c:axId val="11815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52576"/>
        <c:crosses val="autoZero"/>
        <c:auto val="1"/>
        <c:lblAlgn val="ctr"/>
        <c:lblOffset val="100"/>
        <c:tickLblSkip val="1"/>
        <c:tickMarkSkip val="1"/>
        <c:noMultiLvlLbl val="0"/>
      </c:catAx>
      <c:valAx>
        <c:axId val="11815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5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4190</c:v>
                </c:pt>
                <c:pt idx="5">
                  <c:v>4321</c:v>
                </c:pt>
                <c:pt idx="8">
                  <c:v>4553</c:v>
                </c:pt>
                <c:pt idx="11">
                  <c:v>4825</c:v>
                </c:pt>
                <c:pt idx="14">
                  <c:v>4952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265</c:v>
                </c:pt>
                <c:pt idx="3">
                  <c:v>236</c:v>
                </c:pt>
                <c:pt idx="6">
                  <c:v>214</c:v>
                </c:pt>
                <c:pt idx="9">
                  <c:v>209</c:v>
                </c:pt>
                <c:pt idx="12">
                  <c:v>189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1992</c:v>
                </c:pt>
                <c:pt idx="3">
                  <c:v>2104</c:v>
                </c:pt>
                <c:pt idx="6">
                  <c:v>2202</c:v>
                </c:pt>
                <c:pt idx="9">
                  <c:v>1934</c:v>
                </c:pt>
                <c:pt idx="12">
                  <c:v>2006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4886</c:v>
                </c:pt>
                <c:pt idx="3">
                  <c:v>5094</c:v>
                </c:pt>
                <c:pt idx="6">
                  <c:v>5256</c:v>
                </c:pt>
                <c:pt idx="9">
                  <c:v>5480</c:v>
                </c:pt>
                <c:pt idx="12">
                  <c:v>5415</c:v>
                </c:pt>
              </c:numCache>
            </c:numRef>
          </c:val>
        </c:ser>
        <c:dLbls>
          <c:showLegendKey val="0"/>
          <c:showVal val="0"/>
          <c:showCatName val="0"/>
          <c:showSerName val="0"/>
          <c:showPercent val="0"/>
          <c:showBubbleSize val="0"/>
        </c:dLbls>
        <c:gapWidth val="100"/>
        <c:overlap val="100"/>
        <c:axId val="116995200"/>
        <c:axId val="11699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2954</c:v>
                </c:pt>
                <c:pt idx="2">
                  <c:v>#N/A</c:v>
                </c:pt>
                <c:pt idx="3">
                  <c:v>#N/A</c:v>
                </c:pt>
                <c:pt idx="4">
                  <c:v>3113</c:v>
                </c:pt>
                <c:pt idx="5">
                  <c:v>#N/A</c:v>
                </c:pt>
                <c:pt idx="6">
                  <c:v>#N/A</c:v>
                </c:pt>
                <c:pt idx="7">
                  <c:v>3119</c:v>
                </c:pt>
                <c:pt idx="8">
                  <c:v>#N/A</c:v>
                </c:pt>
                <c:pt idx="9">
                  <c:v>#N/A</c:v>
                </c:pt>
                <c:pt idx="10">
                  <c:v>2798</c:v>
                </c:pt>
                <c:pt idx="11">
                  <c:v>#N/A</c:v>
                </c:pt>
                <c:pt idx="12">
                  <c:v>#N/A</c:v>
                </c:pt>
                <c:pt idx="13">
                  <c:v>2658</c:v>
                </c:pt>
                <c:pt idx="14">
                  <c:v>#N/A</c:v>
                </c:pt>
              </c:numCache>
            </c:numRef>
          </c:val>
          <c:smooth val="0"/>
        </c:ser>
        <c:dLbls>
          <c:showLegendKey val="0"/>
          <c:showVal val="0"/>
          <c:showCatName val="0"/>
          <c:showSerName val="0"/>
          <c:showPercent val="0"/>
          <c:showBubbleSize val="0"/>
        </c:dLbls>
        <c:marker val="1"/>
        <c:smooth val="0"/>
        <c:axId val="116995200"/>
        <c:axId val="116997120"/>
      </c:lineChart>
      <c:catAx>
        <c:axId val="1169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97120"/>
        <c:crosses val="autoZero"/>
        <c:auto val="1"/>
        <c:lblAlgn val="ctr"/>
        <c:lblOffset val="100"/>
        <c:tickLblSkip val="1"/>
        <c:tickMarkSkip val="1"/>
        <c:noMultiLvlLbl val="0"/>
      </c:catAx>
      <c:valAx>
        <c:axId val="11699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52788</c:v>
                </c:pt>
                <c:pt idx="5">
                  <c:v>54361</c:v>
                </c:pt>
                <c:pt idx="8">
                  <c:v>55110</c:v>
                </c:pt>
                <c:pt idx="11">
                  <c:v>57587</c:v>
                </c:pt>
                <c:pt idx="14">
                  <c:v>59918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1686</c:v>
                </c:pt>
                <c:pt idx="5">
                  <c:v>1368</c:v>
                </c:pt>
                <c:pt idx="8">
                  <c:v>1161</c:v>
                </c:pt>
                <c:pt idx="11">
                  <c:v>1021</c:v>
                </c:pt>
                <c:pt idx="14">
                  <c:v>913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3861</c:v>
                </c:pt>
                <c:pt idx="5">
                  <c:v>4350</c:v>
                </c:pt>
                <c:pt idx="8">
                  <c:v>5756</c:v>
                </c:pt>
                <c:pt idx="11">
                  <c:v>6829</c:v>
                </c:pt>
                <c:pt idx="14">
                  <c:v>7004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572</c:v>
                </c:pt>
                <c:pt idx="3">
                  <c:v>602</c:v>
                </c:pt>
                <c:pt idx="6">
                  <c:v>667</c:v>
                </c:pt>
                <c:pt idx="9">
                  <c:v>693</c:v>
                </c:pt>
                <c:pt idx="12">
                  <c:v>810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7672</c:v>
                </c:pt>
                <c:pt idx="3">
                  <c:v>7160</c:v>
                </c:pt>
                <c:pt idx="6">
                  <c:v>6895</c:v>
                </c:pt>
                <c:pt idx="9">
                  <c:v>6753</c:v>
                </c:pt>
                <c:pt idx="12">
                  <c:v>6363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29648</c:v>
                </c:pt>
                <c:pt idx="3">
                  <c:v>29005</c:v>
                </c:pt>
                <c:pt idx="6">
                  <c:v>28890</c:v>
                </c:pt>
                <c:pt idx="9">
                  <c:v>27496</c:v>
                </c:pt>
                <c:pt idx="12">
                  <c:v>26854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1774</c:v>
                </c:pt>
                <c:pt idx="3">
                  <c:v>1554</c:v>
                </c:pt>
                <c:pt idx="6">
                  <c:v>1333</c:v>
                </c:pt>
                <c:pt idx="9">
                  <c:v>1136</c:v>
                </c:pt>
                <c:pt idx="12">
                  <c:v>957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51234</c:v>
                </c:pt>
                <c:pt idx="3">
                  <c:v>52240</c:v>
                </c:pt>
                <c:pt idx="6">
                  <c:v>52451</c:v>
                </c:pt>
                <c:pt idx="9">
                  <c:v>53894</c:v>
                </c:pt>
                <c:pt idx="12">
                  <c:v>56322</c:v>
                </c:pt>
              </c:numCache>
            </c:numRef>
          </c:val>
        </c:ser>
        <c:dLbls>
          <c:showLegendKey val="0"/>
          <c:showVal val="0"/>
          <c:showCatName val="0"/>
          <c:showSerName val="0"/>
          <c:showPercent val="0"/>
          <c:showBubbleSize val="0"/>
        </c:dLbls>
        <c:gapWidth val="100"/>
        <c:overlap val="100"/>
        <c:axId val="117198208"/>
        <c:axId val="11720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32566</c:v>
                </c:pt>
                <c:pt idx="2">
                  <c:v>#N/A</c:v>
                </c:pt>
                <c:pt idx="3">
                  <c:v>#N/A</c:v>
                </c:pt>
                <c:pt idx="4">
                  <c:v>30481</c:v>
                </c:pt>
                <c:pt idx="5">
                  <c:v>#N/A</c:v>
                </c:pt>
                <c:pt idx="6">
                  <c:v>#N/A</c:v>
                </c:pt>
                <c:pt idx="7">
                  <c:v>28210</c:v>
                </c:pt>
                <c:pt idx="8">
                  <c:v>#N/A</c:v>
                </c:pt>
                <c:pt idx="9">
                  <c:v>#N/A</c:v>
                </c:pt>
                <c:pt idx="10">
                  <c:v>24534</c:v>
                </c:pt>
                <c:pt idx="11">
                  <c:v>#N/A</c:v>
                </c:pt>
                <c:pt idx="12">
                  <c:v>#N/A</c:v>
                </c:pt>
                <c:pt idx="13">
                  <c:v>23470</c:v>
                </c:pt>
                <c:pt idx="14">
                  <c:v>#N/A</c:v>
                </c:pt>
              </c:numCache>
            </c:numRef>
          </c:val>
          <c:smooth val="0"/>
        </c:ser>
        <c:dLbls>
          <c:showLegendKey val="0"/>
          <c:showVal val="0"/>
          <c:showCatName val="0"/>
          <c:showSerName val="0"/>
          <c:showPercent val="0"/>
          <c:showBubbleSize val="0"/>
        </c:dLbls>
        <c:marker val="1"/>
        <c:smooth val="0"/>
        <c:axId val="117198208"/>
        <c:axId val="117204480"/>
      </c:lineChart>
      <c:catAx>
        <c:axId val="1171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04480"/>
        <c:crosses val="autoZero"/>
        <c:auto val="1"/>
        <c:lblAlgn val="ctr"/>
        <c:lblOffset val="100"/>
        <c:tickLblSkip val="1"/>
        <c:tickMarkSkip val="1"/>
        <c:noMultiLvlLbl val="0"/>
      </c:catAx>
      <c:valAx>
        <c:axId val="11720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94,981
93,165
109.18
43,501,065
42,760,641
609,336
24,058,599
56,294,696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122.1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個人市民税が増収傾向にあるものの、納税上位企業の業績悪化に伴い法人市民税が大幅減収となっていることもあり、財政力指数は下落傾向にある。</a:t>
          </a:r>
          <a:endParaRPr kumimoji="1" lang="en-US" altLang="ja-JP" sz="1300">
            <a:solidFill>
              <a:schemeClr val="tx1"/>
            </a:solidFill>
            <a:latin typeface="ＭＳ Ｐゴシック"/>
          </a:endParaRPr>
        </a:p>
        <a:p>
          <a:r>
            <a:rPr kumimoji="1" lang="ja-JP" altLang="en-US" sz="1300">
              <a:latin typeface="ＭＳ Ｐゴシック"/>
            </a:rPr>
            <a:t>　徴収体制の強化により市税等の確保に努めるとともに、定員適正化計画の推進による職員数の削減、事務事業等の整理合理化、投資的事業の必要性や効果等を考慮した実施等により、健全な財政運営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94343</xdr:rowOff>
    </xdr:to>
    <xdr:cxnSp macro="">
      <xdr:nvCxnSpPr>
        <xdr:cNvPr id="73" name="直線コネクタ 72"/>
        <xdr:cNvCxnSpPr/>
      </xdr:nvCxnSpPr>
      <xdr:spPr>
        <a:xfrm>
          <a:off x="3225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42</xdr:row>
      <xdr:rowOff>25400</xdr:rowOff>
    </xdr:to>
    <xdr:cxnSp macro="">
      <xdr:nvCxnSpPr>
        <xdr:cNvPr id="76" name="直線コネクタ 75"/>
        <xdr:cNvCxnSpPr/>
      </xdr:nvCxnSpPr>
      <xdr:spPr>
        <a:xfrm>
          <a:off x="2336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93435</xdr:rowOff>
    </xdr:to>
    <xdr:cxnSp macro="">
      <xdr:nvCxnSpPr>
        <xdr:cNvPr id="79" name="直線コネクタ 78"/>
        <xdr:cNvCxnSpPr/>
      </xdr:nvCxnSpPr>
      <xdr:spPr>
        <a:xfrm>
          <a:off x="1447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81" name="テキスト ボックス 80"/>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13805</xdr:rowOff>
    </xdr:from>
    <xdr:ext cx="762000" cy="259045"/>
    <xdr:sp macro="" textlink="">
      <xdr:nvSpPr>
        <xdr:cNvPr id="83" name="テキスト ボックス 82"/>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7" name="円/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25599</xdr:rowOff>
    </xdr:from>
    <xdr:ext cx="762000" cy="259045"/>
    <xdr:sp macro="" textlink="">
      <xdr:nvSpPr>
        <xdr:cNvPr id="98" name="テキスト ボックス 97"/>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定員適正化計画の推進により人件費は減少しているものの、扶助費や公債費が増加傾向にあることにより、経常収支比率は、前年度比</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88.6</a:t>
          </a:r>
          <a:r>
            <a:rPr kumimoji="1" lang="ja-JP" altLang="en-US" sz="1300">
              <a:latin typeface="ＭＳ Ｐゴシック"/>
            </a:rPr>
            <a:t>％となっている。自主財源の確保に努めるとともに、事務事業の見直し、高利な市債の繰上償還など公債費負担の軽減を行い、経常経費の削減を図る。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96157</xdr:rowOff>
    </xdr:from>
    <xdr:to>
      <xdr:col>7</xdr:col>
      <xdr:colOff>152400</xdr:colOff>
      <xdr:row>63</xdr:row>
      <xdr:rowOff>5141</xdr:rowOff>
    </xdr:to>
    <xdr:cxnSp macro="">
      <xdr:nvCxnSpPr>
        <xdr:cNvPr id="135" name="直線コネクタ 134"/>
        <xdr:cNvCxnSpPr/>
      </xdr:nvCxnSpPr>
      <xdr:spPr>
        <a:xfrm>
          <a:off x="4114800" y="1072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96157</xdr:rowOff>
    </xdr:to>
    <xdr:cxnSp macro="">
      <xdr:nvCxnSpPr>
        <xdr:cNvPr id="138" name="直線コネクタ 137"/>
        <xdr:cNvCxnSpPr/>
      </xdr:nvCxnSpPr>
      <xdr:spPr>
        <a:xfrm>
          <a:off x="3225800" y="1062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164193</xdr:rowOff>
    </xdr:from>
    <xdr:to>
      <xdr:col>4</xdr:col>
      <xdr:colOff>482600</xdr:colOff>
      <xdr:row>63</xdr:row>
      <xdr:rowOff>143026</xdr:rowOff>
    </xdr:to>
    <xdr:cxnSp macro="">
      <xdr:nvCxnSpPr>
        <xdr:cNvPr id="141" name="直線コネクタ 140"/>
        <xdr:cNvCxnSpPr/>
      </xdr:nvCxnSpPr>
      <xdr:spPr>
        <a:xfrm flipV="1">
          <a:off x="2336800" y="1062264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43" name="テキスト ボックス 142"/>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85574</xdr:rowOff>
    </xdr:from>
    <xdr:to>
      <xdr:col>3</xdr:col>
      <xdr:colOff>279400</xdr:colOff>
      <xdr:row>63</xdr:row>
      <xdr:rowOff>143026</xdr:rowOff>
    </xdr:to>
    <xdr:cxnSp macro="">
      <xdr:nvCxnSpPr>
        <xdr:cNvPr id="144" name="直線コネクタ 143"/>
        <xdr:cNvCxnSpPr/>
      </xdr:nvCxnSpPr>
      <xdr:spPr>
        <a:xfrm>
          <a:off x="1447800" y="108869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160262</xdr:rowOff>
    </xdr:from>
    <xdr:to>
      <xdr:col>3</xdr:col>
      <xdr:colOff>330200</xdr:colOff>
      <xdr:row>63</xdr:row>
      <xdr:rowOff>90412</xdr:rowOff>
    </xdr:to>
    <xdr:sp macro="" textlink="">
      <xdr:nvSpPr>
        <xdr:cNvPr id="145" name="フローチャート : 判断 144"/>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100589</xdr:rowOff>
    </xdr:from>
    <xdr:ext cx="762000" cy="259045"/>
    <xdr:sp macro="" textlink="">
      <xdr:nvSpPr>
        <xdr:cNvPr id="146" name="テキスト ボックス 145"/>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47" name="フローチャート : 判断 146"/>
        <xdr:cNvSpPr/>
      </xdr:nvSpPr>
      <xdr:spPr>
        <a:xfrm>
          <a:off x="1397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168020</xdr:rowOff>
    </xdr:from>
    <xdr:ext cx="762000" cy="259045"/>
    <xdr:sp macro="" textlink="">
      <xdr:nvSpPr>
        <xdr:cNvPr id="148" name="テキスト ボックス 147"/>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54" name="円/楕円 153"/>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142318</xdr:rowOff>
    </xdr:from>
    <xdr:ext cx="762000" cy="259045"/>
    <xdr:sp macro="" textlink="">
      <xdr:nvSpPr>
        <xdr:cNvPr id="155" name="財政構造の弾力性該当値テキスト"/>
        <xdr:cNvSpPr txBox="1"/>
      </xdr:nvSpPr>
      <xdr:spPr>
        <a:xfrm>
          <a:off x="50419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45357</xdr:rowOff>
    </xdr:from>
    <xdr:to>
      <xdr:col>6</xdr:col>
      <xdr:colOff>50800</xdr:colOff>
      <xdr:row>62</xdr:row>
      <xdr:rowOff>146957</xdr:rowOff>
    </xdr:to>
    <xdr:sp macro="" textlink="">
      <xdr:nvSpPr>
        <xdr:cNvPr id="156" name="円/楕円 155"/>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157134</xdr:rowOff>
    </xdr:from>
    <xdr:ext cx="736600" cy="259045"/>
    <xdr:sp macro="" textlink="">
      <xdr:nvSpPr>
        <xdr:cNvPr id="157" name="テキスト ボックス 156"/>
        <xdr:cNvSpPr txBox="1"/>
      </xdr:nvSpPr>
      <xdr:spPr>
        <a:xfrm>
          <a:off x="3733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8" name="円/楕円 157"/>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53720</xdr:rowOff>
    </xdr:from>
    <xdr:ext cx="762000" cy="259045"/>
    <xdr:sp macro="" textlink="">
      <xdr:nvSpPr>
        <xdr:cNvPr id="159" name="テキスト ボックス 158"/>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92226</xdr:rowOff>
    </xdr:from>
    <xdr:to>
      <xdr:col>3</xdr:col>
      <xdr:colOff>330200</xdr:colOff>
      <xdr:row>64</xdr:row>
      <xdr:rowOff>22376</xdr:rowOff>
    </xdr:to>
    <xdr:sp macro="" textlink="">
      <xdr:nvSpPr>
        <xdr:cNvPr id="160" name="円/楕円 159"/>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7153</xdr:rowOff>
    </xdr:from>
    <xdr:ext cx="762000" cy="259045"/>
    <xdr:sp macro="" textlink="">
      <xdr:nvSpPr>
        <xdr:cNvPr id="161" name="テキスト ボックス 160"/>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34774</xdr:rowOff>
    </xdr:from>
    <xdr:to>
      <xdr:col>2</xdr:col>
      <xdr:colOff>127000</xdr:colOff>
      <xdr:row>63</xdr:row>
      <xdr:rowOff>136374</xdr:rowOff>
    </xdr:to>
    <xdr:sp macro="" textlink="">
      <xdr:nvSpPr>
        <xdr:cNvPr id="162" name="円/楕円 161"/>
        <xdr:cNvSpPr/>
      </xdr:nvSpPr>
      <xdr:spPr>
        <a:xfrm>
          <a:off x="1397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146551</xdr:rowOff>
    </xdr:from>
    <xdr:ext cx="762000" cy="259045"/>
    <xdr:sp macro="" textlink="">
      <xdr:nvSpPr>
        <xdr:cNvPr id="163" name="テキスト ボックス 162"/>
        <xdr:cNvSpPr txBox="1"/>
      </xdr:nvSpPr>
      <xdr:spPr>
        <a:xfrm>
          <a:off x="1066800" y="106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定員適正化計画等の行財政改革により、人件費は着実に減少しており、今後も人件費の抑制に取り組んでいく。また、物件費等においては、維持管理費が高止まりしているため、</a:t>
          </a:r>
          <a:r>
            <a:rPr kumimoji="1" lang="ja-JP" altLang="en-US" sz="1300">
              <a:solidFill>
                <a:sysClr val="windowText" lastClr="000000"/>
              </a:solidFill>
              <a:latin typeface="ＭＳ Ｐゴシック"/>
            </a:rPr>
            <a:t>　庁舎、図書館、体育館等の類似公共施設の統廃合、施設機能の複合化をより進める。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今後も引き続き、職員数の適正化、事務事業評価制度に基づく事業の見直し、指定管理者制度の積極的な導入等を進め人件費・物件費等の縮減に努める。</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16473</xdr:rowOff>
    </xdr:from>
    <xdr:to>
      <xdr:col>7</xdr:col>
      <xdr:colOff>152400</xdr:colOff>
      <xdr:row>84</xdr:row>
      <xdr:rowOff>103000</xdr:rowOff>
    </xdr:to>
    <xdr:cxnSp macro="">
      <xdr:nvCxnSpPr>
        <xdr:cNvPr id="198" name="直線コネクタ 197"/>
        <xdr:cNvCxnSpPr/>
      </xdr:nvCxnSpPr>
      <xdr:spPr>
        <a:xfrm flipV="1">
          <a:off x="4114800" y="14418273"/>
          <a:ext cx="838200" cy="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81281</xdr:rowOff>
    </xdr:from>
    <xdr:ext cx="762000" cy="259045"/>
    <xdr:sp macro="" textlink="">
      <xdr:nvSpPr>
        <xdr:cNvPr id="199" name="人件費・物件費等の状況平均値テキスト"/>
        <xdr:cNvSpPr txBox="1"/>
      </xdr:nvSpPr>
      <xdr:spPr>
        <a:xfrm>
          <a:off x="5041900" y="141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103000</xdr:rowOff>
    </xdr:from>
    <xdr:to>
      <xdr:col>6</xdr:col>
      <xdr:colOff>0</xdr:colOff>
      <xdr:row>85</xdr:row>
      <xdr:rowOff>11199</xdr:rowOff>
    </xdr:to>
    <xdr:cxnSp macro="">
      <xdr:nvCxnSpPr>
        <xdr:cNvPr id="201" name="直線コネクタ 200"/>
        <xdr:cNvCxnSpPr/>
      </xdr:nvCxnSpPr>
      <xdr:spPr>
        <a:xfrm flipV="1">
          <a:off x="3225800" y="14504800"/>
          <a:ext cx="889000" cy="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31664</xdr:rowOff>
    </xdr:from>
    <xdr:ext cx="736600" cy="259045"/>
    <xdr:sp macro="" textlink="">
      <xdr:nvSpPr>
        <xdr:cNvPr id="203" name="テキスト ボックス 202"/>
        <xdr:cNvSpPr txBox="1"/>
      </xdr:nvSpPr>
      <xdr:spPr>
        <a:xfrm>
          <a:off x="3733800" y="1409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148726</xdr:rowOff>
    </xdr:from>
    <xdr:to>
      <xdr:col>4</xdr:col>
      <xdr:colOff>482600</xdr:colOff>
      <xdr:row>85</xdr:row>
      <xdr:rowOff>11199</xdr:rowOff>
    </xdr:to>
    <xdr:cxnSp macro="">
      <xdr:nvCxnSpPr>
        <xdr:cNvPr id="204" name="直線コネクタ 203"/>
        <xdr:cNvCxnSpPr/>
      </xdr:nvCxnSpPr>
      <xdr:spPr>
        <a:xfrm>
          <a:off x="2336800" y="14550526"/>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136428</xdr:rowOff>
    </xdr:from>
    <xdr:ext cx="762000" cy="259045"/>
    <xdr:sp macro="" textlink="">
      <xdr:nvSpPr>
        <xdr:cNvPr id="206" name="テキスト ボックス 205"/>
        <xdr:cNvSpPr txBox="1"/>
      </xdr:nvSpPr>
      <xdr:spPr>
        <a:xfrm>
          <a:off x="2844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148726</xdr:rowOff>
    </xdr:from>
    <xdr:to>
      <xdr:col>3</xdr:col>
      <xdr:colOff>279400</xdr:colOff>
      <xdr:row>85</xdr:row>
      <xdr:rowOff>35007</xdr:rowOff>
    </xdr:to>
    <xdr:cxnSp macro="">
      <xdr:nvCxnSpPr>
        <xdr:cNvPr id="207" name="直線コネクタ 206"/>
        <xdr:cNvCxnSpPr/>
      </xdr:nvCxnSpPr>
      <xdr:spPr>
        <a:xfrm flipV="1">
          <a:off x="1447800" y="14550526"/>
          <a:ext cx="889000" cy="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148520</xdr:rowOff>
    </xdr:from>
    <xdr:ext cx="762000" cy="259045"/>
    <xdr:sp macro="" textlink="">
      <xdr:nvSpPr>
        <xdr:cNvPr id="209" name="テキスト ボックス 208"/>
        <xdr:cNvSpPr txBox="1"/>
      </xdr:nvSpPr>
      <xdr:spPr>
        <a:xfrm>
          <a:off x="1955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11" name="テキスト ボックス 210"/>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137123</xdr:rowOff>
    </xdr:from>
    <xdr:to>
      <xdr:col>7</xdr:col>
      <xdr:colOff>203200</xdr:colOff>
      <xdr:row>84</xdr:row>
      <xdr:rowOff>67273</xdr:rowOff>
    </xdr:to>
    <xdr:sp macro="" textlink="">
      <xdr:nvSpPr>
        <xdr:cNvPr id="217" name="円/楕円 216"/>
        <xdr:cNvSpPr/>
      </xdr:nvSpPr>
      <xdr:spPr>
        <a:xfrm>
          <a:off x="4902200" y="143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109200</xdr:rowOff>
    </xdr:from>
    <xdr:ext cx="762000" cy="259045"/>
    <xdr:sp macro="" textlink="">
      <xdr:nvSpPr>
        <xdr:cNvPr id="218" name="人件費・物件費等の状況該当値テキスト"/>
        <xdr:cNvSpPr txBox="1"/>
      </xdr:nvSpPr>
      <xdr:spPr>
        <a:xfrm>
          <a:off x="5041900" y="143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110,714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52200</xdr:rowOff>
    </xdr:from>
    <xdr:to>
      <xdr:col>6</xdr:col>
      <xdr:colOff>50800</xdr:colOff>
      <xdr:row>84</xdr:row>
      <xdr:rowOff>153800</xdr:rowOff>
    </xdr:to>
    <xdr:sp macro="" textlink="">
      <xdr:nvSpPr>
        <xdr:cNvPr id="219" name="円/楕円 218"/>
        <xdr:cNvSpPr/>
      </xdr:nvSpPr>
      <xdr:spPr>
        <a:xfrm>
          <a:off x="4064000" y="144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138577</xdr:rowOff>
    </xdr:from>
    <xdr:ext cx="736600" cy="259045"/>
    <xdr:sp macro="" textlink="">
      <xdr:nvSpPr>
        <xdr:cNvPr id="220" name="テキスト ボックス 219"/>
        <xdr:cNvSpPr txBox="1"/>
      </xdr:nvSpPr>
      <xdr:spPr>
        <a:xfrm>
          <a:off x="3733800" y="145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131849</xdr:rowOff>
    </xdr:from>
    <xdr:to>
      <xdr:col>4</xdr:col>
      <xdr:colOff>533400</xdr:colOff>
      <xdr:row>85</xdr:row>
      <xdr:rowOff>61999</xdr:rowOff>
    </xdr:to>
    <xdr:sp macro="" textlink="">
      <xdr:nvSpPr>
        <xdr:cNvPr id="221" name="円/楕円 220"/>
        <xdr:cNvSpPr/>
      </xdr:nvSpPr>
      <xdr:spPr>
        <a:xfrm>
          <a:off x="3175000" y="145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46776</xdr:rowOff>
    </xdr:from>
    <xdr:ext cx="762000" cy="259045"/>
    <xdr:sp macro="" textlink="">
      <xdr:nvSpPr>
        <xdr:cNvPr id="222" name="テキスト ボックス 221"/>
        <xdr:cNvSpPr txBox="1"/>
      </xdr:nvSpPr>
      <xdr:spPr>
        <a:xfrm>
          <a:off x="2844800" y="1462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118,978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97926</xdr:rowOff>
    </xdr:from>
    <xdr:to>
      <xdr:col>3</xdr:col>
      <xdr:colOff>330200</xdr:colOff>
      <xdr:row>85</xdr:row>
      <xdr:rowOff>28076</xdr:rowOff>
    </xdr:to>
    <xdr:sp macro="" textlink="">
      <xdr:nvSpPr>
        <xdr:cNvPr id="223" name="円/楕円 222"/>
        <xdr:cNvSpPr/>
      </xdr:nvSpPr>
      <xdr:spPr>
        <a:xfrm>
          <a:off x="2286000" y="144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12853</xdr:rowOff>
    </xdr:from>
    <xdr:ext cx="762000" cy="259045"/>
    <xdr:sp macro="" textlink="">
      <xdr:nvSpPr>
        <xdr:cNvPr id="224" name="テキスト ボックス 223"/>
        <xdr:cNvSpPr txBox="1"/>
      </xdr:nvSpPr>
      <xdr:spPr>
        <a:xfrm>
          <a:off x="1955800" y="1458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117,291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155657</xdr:rowOff>
    </xdr:from>
    <xdr:to>
      <xdr:col>2</xdr:col>
      <xdr:colOff>127000</xdr:colOff>
      <xdr:row>85</xdr:row>
      <xdr:rowOff>85807</xdr:rowOff>
    </xdr:to>
    <xdr:sp macro="" textlink="">
      <xdr:nvSpPr>
        <xdr:cNvPr id="225" name="円/楕円 224"/>
        <xdr:cNvSpPr/>
      </xdr:nvSpPr>
      <xdr:spPr>
        <a:xfrm>
          <a:off x="1397000" y="145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70584</xdr:rowOff>
    </xdr:from>
    <xdr:ext cx="762000" cy="259045"/>
    <xdr:sp macro="" textlink="">
      <xdr:nvSpPr>
        <xdr:cNvPr id="226" name="テキスト ボックス 225"/>
        <xdr:cNvSpPr txBox="1"/>
      </xdr:nvSpPr>
      <xdr:spPr>
        <a:xfrm>
          <a:off x="1066800" y="146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国家公務員の時限的な（２年間）給与改定特例法による措置が終了したこともあり、前年度から大幅</a:t>
          </a:r>
          <a:r>
            <a:rPr kumimoji="1" lang="en-US" altLang="ja-JP" sz="1300">
              <a:latin typeface="ＭＳ Ｐゴシック"/>
            </a:rPr>
            <a:t>7.6</a:t>
          </a:r>
          <a:r>
            <a:rPr kumimoji="1" lang="ja-JP" altLang="en-US" sz="1300">
              <a:latin typeface="ＭＳ Ｐゴシック"/>
            </a:rPr>
            <a:t>ポイントの低下となった。　全国市平均及び類似団体平均を大幅に下回っているのは、これまで職務・職責に応じた適切な給与支給に努めてきたことによるものである。</a:t>
          </a:r>
          <a:endParaRPr kumimoji="1" lang="en-US" altLang="ja-JP" sz="1300">
            <a:latin typeface="ＭＳ Ｐゴシック"/>
          </a:endParaRPr>
        </a:p>
        <a:p>
          <a:r>
            <a:rPr kumimoji="1" lang="ja-JP" altLang="en-US" sz="1300">
              <a:latin typeface="ＭＳ Ｐゴシック"/>
            </a:rPr>
            <a:t>　今後とも、引き続き、職務・職責や人事評価に応じた給与制度の確立を目指していくとともに、職員数や各種手当の適正化を推進し、人件費の縮減に努める。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16632</xdr:rowOff>
    </xdr:from>
    <xdr:to>
      <xdr:col>24</xdr:col>
      <xdr:colOff>558800</xdr:colOff>
      <xdr:row>86</xdr:row>
      <xdr:rowOff>32657</xdr:rowOff>
    </xdr:to>
    <xdr:cxnSp macro="">
      <xdr:nvCxnSpPr>
        <xdr:cNvPr id="262" name="直線コネクタ 261"/>
        <xdr:cNvCxnSpPr/>
      </xdr:nvCxnSpPr>
      <xdr:spPr>
        <a:xfrm flipV="1">
          <a:off x="16179800" y="13904082"/>
          <a:ext cx="8382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3"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32657</xdr:rowOff>
    </xdr:to>
    <xdr:cxnSp macro="">
      <xdr:nvCxnSpPr>
        <xdr:cNvPr id="265" name="直線コネクタ 264"/>
        <xdr:cNvCxnSpPr/>
      </xdr:nvCxnSpPr>
      <xdr:spPr>
        <a:xfrm>
          <a:off x="15290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67" name="テキスト ボックス 266"/>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86</xdr:row>
      <xdr:rowOff>21166</xdr:rowOff>
    </xdr:to>
    <xdr:cxnSp macro="">
      <xdr:nvCxnSpPr>
        <xdr:cNvPr id="268" name="直線コネクタ 267"/>
        <xdr:cNvCxnSpPr/>
      </xdr:nvCxnSpPr>
      <xdr:spPr>
        <a:xfrm>
          <a:off x="14401800" y="139500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0" name="テキスト ボックス 269"/>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81</xdr:row>
      <xdr:rowOff>166007</xdr:rowOff>
    </xdr:to>
    <xdr:cxnSp macro="">
      <xdr:nvCxnSpPr>
        <xdr:cNvPr id="271" name="直線コネクタ 270"/>
        <xdr:cNvCxnSpPr/>
      </xdr:nvCxnSpPr>
      <xdr:spPr>
        <a:xfrm flipV="1">
          <a:off x="13512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2" name="フローチャート : 判断 271"/>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73" name="テキスト ボックス 272"/>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4" name="フローチャート :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137282</xdr:rowOff>
    </xdr:from>
    <xdr:to>
      <xdr:col>24</xdr:col>
      <xdr:colOff>609600</xdr:colOff>
      <xdr:row>81</xdr:row>
      <xdr:rowOff>67432</xdr:rowOff>
    </xdr:to>
    <xdr:sp macro="" textlink="">
      <xdr:nvSpPr>
        <xdr:cNvPr id="281" name="円/楕円 280"/>
        <xdr:cNvSpPr/>
      </xdr:nvSpPr>
      <xdr:spPr>
        <a:xfrm>
          <a:off x="169672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58559</xdr:rowOff>
    </xdr:from>
    <xdr:ext cx="762000" cy="259045"/>
    <xdr:sp macro="" textlink="">
      <xdr:nvSpPr>
        <xdr:cNvPr id="282" name="給与水準   （国との比較）該当値テキスト"/>
        <xdr:cNvSpPr txBox="1"/>
      </xdr:nvSpPr>
      <xdr:spPr>
        <a:xfrm>
          <a:off x="17106900" y="1377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153307</xdr:rowOff>
    </xdr:from>
    <xdr:to>
      <xdr:col>23</xdr:col>
      <xdr:colOff>457200</xdr:colOff>
      <xdr:row>86</xdr:row>
      <xdr:rowOff>83457</xdr:rowOff>
    </xdr:to>
    <xdr:sp macro="" textlink="">
      <xdr:nvSpPr>
        <xdr:cNvPr id="283" name="円/楕円 282"/>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93634</xdr:rowOff>
    </xdr:from>
    <xdr:ext cx="736600" cy="259045"/>
    <xdr:sp macro="" textlink="">
      <xdr:nvSpPr>
        <xdr:cNvPr id="284" name="テキスト ボックス 283"/>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5" name="円/楕円 284"/>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86" name="テキスト ボックス 28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11793</xdr:rowOff>
    </xdr:from>
    <xdr:to>
      <xdr:col>21</xdr:col>
      <xdr:colOff>50800</xdr:colOff>
      <xdr:row>81</xdr:row>
      <xdr:rowOff>113393</xdr:rowOff>
    </xdr:to>
    <xdr:sp macro="" textlink="">
      <xdr:nvSpPr>
        <xdr:cNvPr id="287" name="円/楕円 286"/>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88" name="テキスト ボックス 287"/>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115207</xdr:rowOff>
    </xdr:from>
    <xdr:to>
      <xdr:col>19</xdr:col>
      <xdr:colOff>533400</xdr:colOff>
      <xdr:row>82</xdr:row>
      <xdr:rowOff>45357</xdr:rowOff>
    </xdr:to>
    <xdr:sp macro="" textlink="">
      <xdr:nvSpPr>
        <xdr:cNvPr id="289" name="円/楕円 288"/>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55534</xdr:rowOff>
    </xdr:from>
    <xdr:ext cx="762000" cy="259045"/>
    <xdr:sp macro="" textlink="">
      <xdr:nvSpPr>
        <xdr:cNvPr id="290" name="テキスト ボックス 289"/>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定員適正化計画に基づき、定年退職者の補充抑制や保育園の民営化推進等により、職員数の適正化に取り組んできた結果、大幅な削減となっているものの、依然として類似団体の平均を上回っている。</a:t>
          </a:r>
          <a:endParaRPr kumimoji="1" lang="en-US" altLang="ja-JP" sz="1300">
            <a:latin typeface="ＭＳ Ｐゴシック"/>
          </a:endParaRPr>
        </a:p>
        <a:p>
          <a:r>
            <a:rPr kumimoji="1" lang="ja-JP" altLang="en-US" sz="1300">
              <a:latin typeface="ＭＳ Ｐゴシック"/>
            </a:rPr>
            <a:t>　今後も定員適正化計画や行財政改革プランに基づき、事業の見直しによる効率化や民間活力の活用等、適切な定員管理に努めるとともに、庁舎をはじめとした公共施設の整理・合理化に努め、職員の適正配置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80735</xdr:rowOff>
    </xdr:from>
    <xdr:to>
      <xdr:col>24</xdr:col>
      <xdr:colOff>558800</xdr:colOff>
      <xdr:row>64</xdr:row>
      <xdr:rowOff>101419</xdr:rowOff>
    </xdr:to>
    <xdr:cxnSp macro="">
      <xdr:nvCxnSpPr>
        <xdr:cNvPr id="327" name="直線コネクタ 326"/>
        <xdr:cNvCxnSpPr/>
      </xdr:nvCxnSpPr>
      <xdr:spPr>
        <a:xfrm>
          <a:off x="16179800" y="1105353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117946</xdr:rowOff>
    </xdr:from>
    <xdr:ext cx="762000" cy="259045"/>
    <xdr:sp macro="" textlink="">
      <xdr:nvSpPr>
        <xdr:cNvPr id="328" name="定員管理の状況平均値テキスト"/>
        <xdr:cNvSpPr txBox="1"/>
      </xdr:nvSpPr>
      <xdr:spPr>
        <a:xfrm>
          <a:off x="17106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80735</xdr:rowOff>
    </xdr:from>
    <xdr:to>
      <xdr:col>23</xdr:col>
      <xdr:colOff>406400</xdr:colOff>
      <xdr:row>65</xdr:row>
      <xdr:rowOff>26488</xdr:rowOff>
    </xdr:to>
    <xdr:cxnSp macro="">
      <xdr:nvCxnSpPr>
        <xdr:cNvPr id="330" name="直線コネクタ 329"/>
        <xdr:cNvCxnSpPr/>
      </xdr:nvCxnSpPr>
      <xdr:spPr>
        <a:xfrm flipV="1">
          <a:off x="15290800" y="11053535"/>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48640</xdr:rowOff>
    </xdr:from>
    <xdr:ext cx="736600" cy="259045"/>
    <xdr:sp macro="" textlink="">
      <xdr:nvSpPr>
        <xdr:cNvPr id="332" name="テキスト ボックス 331"/>
        <xdr:cNvSpPr txBox="1"/>
      </xdr:nvSpPr>
      <xdr:spPr>
        <a:xfrm>
          <a:off x="15798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26488</xdr:rowOff>
    </xdr:from>
    <xdr:to>
      <xdr:col>22</xdr:col>
      <xdr:colOff>203200</xdr:colOff>
      <xdr:row>65</xdr:row>
      <xdr:rowOff>105773</xdr:rowOff>
    </xdr:to>
    <xdr:cxnSp macro="">
      <xdr:nvCxnSpPr>
        <xdr:cNvPr id="333" name="直線コネクタ 332"/>
        <xdr:cNvCxnSpPr/>
      </xdr:nvCxnSpPr>
      <xdr:spPr>
        <a:xfrm flipV="1">
          <a:off x="14401800" y="1117073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134818</xdr:rowOff>
    </xdr:from>
    <xdr:ext cx="762000" cy="259045"/>
    <xdr:sp macro="" textlink="">
      <xdr:nvSpPr>
        <xdr:cNvPr id="335" name="テキスト ボックス 334"/>
        <xdr:cNvSpPr txBox="1"/>
      </xdr:nvSpPr>
      <xdr:spPr>
        <a:xfrm>
          <a:off x="14909800" y="107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105773</xdr:rowOff>
    </xdr:from>
    <xdr:to>
      <xdr:col>21</xdr:col>
      <xdr:colOff>0</xdr:colOff>
      <xdr:row>66</xdr:row>
      <xdr:rowOff>20501</xdr:rowOff>
    </xdr:to>
    <xdr:cxnSp macro="">
      <xdr:nvCxnSpPr>
        <xdr:cNvPr id="336" name="直線コネクタ 335"/>
        <xdr:cNvCxnSpPr/>
      </xdr:nvCxnSpPr>
      <xdr:spPr>
        <a:xfrm flipV="1">
          <a:off x="13512800" y="1125002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7" name="フローチャート : 判断 336"/>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8" name="テキスト ボックス 337"/>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9" name="フローチャート : 判断 338"/>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40" name="テキスト ボックス 339"/>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50619</xdr:rowOff>
    </xdr:from>
    <xdr:to>
      <xdr:col>24</xdr:col>
      <xdr:colOff>609600</xdr:colOff>
      <xdr:row>64</xdr:row>
      <xdr:rowOff>152219</xdr:rowOff>
    </xdr:to>
    <xdr:sp macro="" textlink="">
      <xdr:nvSpPr>
        <xdr:cNvPr id="346" name="円/楕円 345"/>
        <xdr:cNvSpPr/>
      </xdr:nvSpPr>
      <xdr:spPr>
        <a:xfrm>
          <a:off x="169672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22696</xdr:rowOff>
    </xdr:from>
    <xdr:ext cx="762000" cy="259045"/>
    <xdr:sp macro="" textlink="">
      <xdr:nvSpPr>
        <xdr:cNvPr id="347" name="定員管理の状況該当値テキスト"/>
        <xdr:cNvSpPr txBox="1"/>
      </xdr:nvSpPr>
      <xdr:spPr>
        <a:xfrm>
          <a:off x="17106900" y="1099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29935</xdr:rowOff>
    </xdr:from>
    <xdr:to>
      <xdr:col>23</xdr:col>
      <xdr:colOff>457200</xdr:colOff>
      <xdr:row>64</xdr:row>
      <xdr:rowOff>131535</xdr:rowOff>
    </xdr:to>
    <xdr:sp macro="" textlink="">
      <xdr:nvSpPr>
        <xdr:cNvPr id="348" name="円/楕円 347"/>
        <xdr:cNvSpPr/>
      </xdr:nvSpPr>
      <xdr:spPr>
        <a:xfrm>
          <a:off x="16129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116312</xdr:rowOff>
    </xdr:from>
    <xdr:ext cx="736600" cy="259045"/>
    <xdr:sp macro="" textlink="">
      <xdr:nvSpPr>
        <xdr:cNvPr id="349" name="テキスト ボックス 348"/>
        <xdr:cNvSpPr txBox="1"/>
      </xdr:nvSpPr>
      <xdr:spPr>
        <a:xfrm>
          <a:off x="15798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147138</xdr:rowOff>
    </xdr:from>
    <xdr:to>
      <xdr:col>22</xdr:col>
      <xdr:colOff>254000</xdr:colOff>
      <xdr:row>65</xdr:row>
      <xdr:rowOff>77288</xdr:rowOff>
    </xdr:to>
    <xdr:sp macro="" textlink="">
      <xdr:nvSpPr>
        <xdr:cNvPr id="350" name="円/楕円 349"/>
        <xdr:cNvSpPr/>
      </xdr:nvSpPr>
      <xdr:spPr>
        <a:xfrm>
          <a:off x="15240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62065</xdr:rowOff>
    </xdr:from>
    <xdr:ext cx="762000" cy="259045"/>
    <xdr:sp macro="" textlink="">
      <xdr:nvSpPr>
        <xdr:cNvPr id="351" name="テキスト ボックス 350"/>
        <xdr:cNvSpPr txBox="1"/>
      </xdr:nvSpPr>
      <xdr:spPr>
        <a:xfrm>
          <a:off x="14909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54973</xdr:rowOff>
    </xdr:from>
    <xdr:to>
      <xdr:col>21</xdr:col>
      <xdr:colOff>50800</xdr:colOff>
      <xdr:row>65</xdr:row>
      <xdr:rowOff>156573</xdr:rowOff>
    </xdr:to>
    <xdr:sp macro="" textlink="">
      <xdr:nvSpPr>
        <xdr:cNvPr id="352" name="円/楕円 351"/>
        <xdr:cNvSpPr/>
      </xdr:nvSpPr>
      <xdr:spPr>
        <a:xfrm>
          <a:off x="14351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141350</xdr:rowOff>
    </xdr:from>
    <xdr:ext cx="762000" cy="259045"/>
    <xdr:sp macro="" textlink="">
      <xdr:nvSpPr>
        <xdr:cNvPr id="353" name="テキスト ボックス 352"/>
        <xdr:cNvSpPr txBox="1"/>
      </xdr:nvSpPr>
      <xdr:spPr>
        <a:xfrm>
          <a:off x="14020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141151</xdr:rowOff>
    </xdr:from>
    <xdr:to>
      <xdr:col>19</xdr:col>
      <xdr:colOff>533400</xdr:colOff>
      <xdr:row>66</xdr:row>
      <xdr:rowOff>71301</xdr:rowOff>
    </xdr:to>
    <xdr:sp macro="" textlink="">
      <xdr:nvSpPr>
        <xdr:cNvPr id="354" name="円/楕円 353"/>
        <xdr:cNvSpPr/>
      </xdr:nvSpPr>
      <xdr:spPr>
        <a:xfrm>
          <a:off x="13462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56078</xdr:rowOff>
    </xdr:from>
    <xdr:ext cx="762000" cy="259045"/>
    <xdr:sp macro="" textlink="">
      <xdr:nvSpPr>
        <xdr:cNvPr id="355" name="テキスト ボックス 354"/>
        <xdr:cNvSpPr txBox="1"/>
      </xdr:nvSpPr>
      <xdr:spPr>
        <a:xfrm>
          <a:off x="13131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市町村や合併後実施した大型事業の償還等により、類似団体平均を上回っているが、近年の借入起債のほとんどが合併特例債、緊急防災・減災事業債、臨時財政対策債といった交付税措置が極めて高いものに限られていることから、今後も指数は大幅に改善する見込みである。</a:t>
          </a:r>
          <a:endParaRPr kumimoji="1" lang="en-US" altLang="ja-JP" sz="1300">
            <a:latin typeface="ＭＳ Ｐゴシック"/>
          </a:endParaRPr>
        </a:p>
        <a:p>
          <a:r>
            <a:rPr kumimoji="1" lang="ja-JP" altLang="en-US" sz="1300">
              <a:latin typeface="ＭＳ Ｐゴシック"/>
            </a:rPr>
            <a:t>　引き続き計画的な繰上償還を実施し、実質公債費比率の上昇抑制に努める。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63077</xdr:rowOff>
    </xdr:to>
    <xdr:cxnSp macro="">
      <xdr:nvCxnSpPr>
        <xdr:cNvPr id="389" name="直線コネクタ 388"/>
        <xdr:cNvCxnSpPr/>
      </xdr:nvCxnSpPr>
      <xdr:spPr>
        <a:xfrm flipV="1">
          <a:off x="16179800" y="73791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9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95250</xdr:rowOff>
    </xdr:to>
    <xdr:cxnSp macro="">
      <xdr:nvCxnSpPr>
        <xdr:cNvPr id="392" name="直線コネクタ 391"/>
        <xdr:cNvCxnSpPr/>
      </xdr:nvCxnSpPr>
      <xdr:spPr>
        <a:xfrm flipV="1">
          <a:off x="15290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94" name="テキスト ボックス 393"/>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103294</xdr:rowOff>
    </xdr:to>
    <xdr:cxnSp macro="">
      <xdr:nvCxnSpPr>
        <xdr:cNvPr id="395" name="直線コネクタ 394"/>
        <xdr:cNvCxnSpPr/>
      </xdr:nvCxnSpPr>
      <xdr:spPr>
        <a:xfrm flipV="1">
          <a:off x="14401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7" name="テキスト ボックス 396"/>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43</xdr:row>
      <xdr:rowOff>127423</xdr:rowOff>
    </xdr:to>
    <xdr:cxnSp macro="">
      <xdr:nvCxnSpPr>
        <xdr:cNvPr id="398" name="直線コネクタ 397"/>
        <xdr:cNvCxnSpPr/>
      </xdr:nvCxnSpPr>
      <xdr:spPr>
        <a:xfrm flipV="1">
          <a:off x="13512800" y="74756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9" name="フローチャート : 判断 398"/>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0" name="テキスト ボックス 399"/>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1" name="フローチャート : 判断 400"/>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2" name="テキスト ボックス 401"/>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8" name="円/楕円 407"/>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9"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10" name="円/楕円 409"/>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11" name="テキスト ボックス 410"/>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2" name="円/楕円 41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3" name="テキスト ボックス 41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14" name="円/楕円 413"/>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15" name="テキスト ボックス 414"/>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6" name="円/楕円 415"/>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7" name="テキスト ボックス 416"/>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退職手当負担見込額の減のほか、緊急防災・減災事業債、合併特例債等の交付税措置の高い起債の活用による基準財政需要額算入額の増、さらには、基金をはじめとした充当可能財源の増加により、ここ数年は指標が大幅に改善している。</a:t>
          </a:r>
          <a:endParaRPr kumimoji="1" lang="en-US" altLang="ja-JP" sz="1300">
            <a:latin typeface="ＭＳ Ｐゴシック"/>
          </a:endParaRPr>
        </a:p>
        <a:p>
          <a:r>
            <a:rPr kumimoji="1" lang="ja-JP" altLang="en-US" sz="1300">
              <a:latin typeface="ＭＳ Ｐゴシック"/>
            </a:rPr>
            <a:t>　地方債の繰上償還や合併特例債等の有利な起債の活用、充当可能基金の積み増し等により、今後も将来の市民負担が少しでも軽減するよう、財政の健全化に努める。</a:t>
          </a:r>
          <a:endParaRPr kumimoji="1" lang="en-US" altLang="ja-JP" sz="1300">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39539</xdr:rowOff>
    </xdr:from>
    <xdr:to>
      <xdr:col>24</xdr:col>
      <xdr:colOff>558800</xdr:colOff>
      <xdr:row>20</xdr:row>
      <xdr:rowOff>49234</xdr:rowOff>
    </xdr:to>
    <xdr:cxnSp macro="">
      <xdr:nvCxnSpPr>
        <xdr:cNvPr id="446" name="直線コネクタ 445"/>
        <xdr:cNvCxnSpPr/>
      </xdr:nvCxnSpPr>
      <xdr:spPr>
        <a:xfrm flipV="1">
          <a:off x="17018000" y="2439839"/>
          <a:ext cx="0" cy="1038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21311</xdr:rowOff>
    </xdr:from>
    <xdr:ext cx="762000" cy="259045"/>
    <xdr:sp macro="" textlink="">
      <xdr:nvSpPr>
        <xdr:cNvPr id="447" name="将来負担の状況最小値テキスト"/>
        <xdr:cNvSpPr txBox="1"/>
      </xdr:nvSpPr>
      <xdr:spPr>
        <a:xfrm>
          <a:off x="17106900" y="345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20</xdr:row>
      <xdr:rowOff>49234</xdr:rowOff>
    </xdr:from>
    <xdr:to>
      <xdr:col>24</xdr:col>
      <xdr:colOff>647700</xdr:colOff>
      <xdr:row>20</xdr:row>
      <xdr:rowOff>49234</xdr:rowOff>
    </xdr:to>
    <xdr:cxnSp macro="">
      <xdr:nvCxnSpPr>
        <xdr:cNvPr id="448" name="直線コネクタ 447"/>
        <xdr:cNvCxnSpPr/>
      </xdr:nvCxnSpPr>
      <xdr:spPr>
        <a:xfrm>
          <a:off x="16929100" y="347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125916</xdr:rowOff>
    </xdr:from>
    <xdr:ext cx="762000" cy="259045"/>
    <xdr:sp macro="" textlink="">
      <xdr:nvSpPr>
        <xdr:cNvPr id="449" name="将来負担の状況最大値テキスト"/>
        <xdr:cNvSpPr txBox="1"/>
      </xdr:nvSpPr>
      <xdr:spPr>
        <a:xfrm>
          <a:off x="17106900" y="21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39539</xdr:rowOff>
    </xdr:from>
    <xdr:to>
      <xdr:col>24</xdr:col>
      <xdr:colOff>647700</xdr:colOff>
      <xdr:row>14</xdr:row>
      <xdr:rowOff>39539</xdr:rowOff>
    </xdr:to>
    <xdr:cxnSp macro="">
      <xdr:nvCxnSpPr>
        <xdr:cNvPr id="450" name="直線コネクタ 449"/>
        <xdr:cNvCxnSpPr/>
      </xdr:nvCxnSpPr>
      <xdr:spPr>
        <a:xfrm>
          <a:off x="16929100" y="24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95208</xdr:rowOff>
    </xdr:from>
    <xdr:to>
      <xdr:col>24</xdr:col>
      <xdr:colOff>558800</xdr:colOff>
      <xdr:row>19</xdr:row>
      <xdr:rowOff>143468</xdr:rowOff>
    </xdr:to>
    <xdr:cxnSp macro="">
      <xdr:nvCxnSpPr>
        <xdr:cNvPr id="451" name="直線コネクタ 450"/>
        <xdr:cNvCxnSpPr/>
      </xdr:nvCxnSpPr>
      <xdr:spPr>
        <a:xfrm flipV="1">
          <a:off x="16179800" y="33527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153137</xdr:rowOff>
    </xdr:from>
    <xdr:ext cx="762000" cy="259045"/>
    <xdr:sp macro="" textlink="">
      <xdr:nvSpPr>
        <xdr:cNvPr id="452" name="将来負担の状況平均値テキスト"/>
        <xdr:cNvSpPr txBox="1"/>
      </xdr:nvSpPr>
      <xdr:spPr>
        <a:xfrm>
          <a:off x="17106900" y="255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136610</xdr:rowOff>
    </xdr:from>
    <xdr:to>
      <xdr:col>24</xdr:col>
      <xdr:colOff>609600</xdr:colOff>
      <xdr:row>16</xdr:row>
      <xdr:rowOff>66760</xdr:rowOff>
    </xdr:to>
    <xdr:sp macro="" textlink="">
      <xdr:nvSpPr>
        <xdr:cNvPr id="453" name="フローチャート : 判断 452"/>
        <xdr:cNvSpPr/>
      </xdr:nvSpPr>
      <xdr:spPr>
        <a:xfrm>
          <a:off x="169672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143468</xdr:rowOff>
    </xdr:from>
    <xdr:to>
      <xdr:col>23</xdr:col>
      <xdr:colOff>406400</xdr:colOff>
      <xdr:row>20</xdr:row>
      <xdr:rowOff>127254</xdr:rowOff>
    </xdr:to>
    <xdr:cxnSp macro="">
      <xdr:nvCxnSpPr>
        <xdr:cNvPr id="454" name="直線コネクタ 453"/>
        <xdr:cNvCxnSpPr/>
      </xdr:nvCxnSpPr>
      <xdr:spPr>
        <a:xfrm flipV="1">
          <a:off x="15290800" y="3401018"/>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39963</xdr:rowOff>
    </xdr:from>
    <xdr:to>
      <xdr:col>23</xdr:col>
      <xdr:colOff>457200</xdr:colOff>
      <xdr:row>16</xdr:row>
      <xdr:rowOff>141563</xdr:rowOff>
    </xdr:to>
    <xdr:sp macro="" textlink="">
      <xdr:nvSpPr>
        <xdr:cNvPr id="455" name="フローチャート : 判断 454"/>
        <xdr:cNvSpPr/>
      </xdr:nvSpPr>
      <xdr:spPr>
        <a:xfrm>
          <a:off x="16129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151740</xdr:rowOff>
    </xdr:from>
    <xdr:ext cx="736600" cy="259045"/>
    <xdr:sp macro="" textlink="">
      <xdr:nvSpPr>
        <xdr:cNvPr id="456" name="テキスト ボックス 455"/>
        <xdr:cNvSpPr txBox="1"/>
      </xdr:nvSpPr>
      <xdr:spPr>
        <a:xfrm>
          <a:off x="15798800" y="255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127254</xdr:rowOff>
    </xdr:from>
    <xdr:to>
      <xdr:col>22</xdr:col>
      <xdr:colOff>203200</xdr:colOff>
      <xdr:row>21</xdr:row>
      <xdr:rowOff>31411</xdr:rowOff>
    </xdr:to>
    <xdr:cxnSp macro="">
      <xdr:nvCxnSpPr>
        <xdr:cNvPr id="457" name="直線コネクタ 456"/>
        <xdr:cNvCxnSpPr/>
      </xdr:nvCxnSpPr>
      <xdr:spPr>
        <a:xfrm flipV="1">
          <a:off x="14401800" y="3556254"/>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136483</xdr:rowOff>
    </xdr:from>
    <xdr:to>
      <xdr:col>22</xdr:col>
      <xdr:colOff>254000</xdr:colOff>
      <xdr:row>17</xdr:row>
      <xdr:rowOff>66633</xdr:rowOff>
    </xdr:to>
    <xdr:sp macro="" textlink="">
      <xdr:nvSpPr>
        <xdr:cNvPr id="458" name="フローチャート : 判断 457"/>
        <xdr:cNvSpPr/>
      </xdr:nvSpPr>
      <xdr:spPr>
        <a:xfrm>
          <a:off x="15240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76810</xdr:rowOff>
    </xdr:from>
    <xdr:ext cx="762000" cy="259045"/>
    <xdr:sp macro="" textlink="">
      <xdr:nvSpPr>
        <xdr:cNvPr id="459" name="テキスト ボックス 458"/>
        <xdr:cNvSpPr txBox="1"/>
      </xdr:nvSpPr>
      <xdr:spPr>
        <a:xfrm>
          <a:off x="14909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31411</xdr:rowOff>
    </xdr:from>
    <xdr:to>
      <xdr:col>21</xdr:col>
      <xdr:colOff>0</xdr:colOff>
      <xdr:row>21</xdr:row>
      <xdr:rowOff>164126</xdr:rowOff>
    </xdr:to>
    <xdr:cxnSp macro="">
      <xdr:nvCxnSpPr>
        <xdr:cNvPr id="460" name="直線コネクタ 459"/>
        <xdr:cNvCxnSpPr/>
      </xdr:nvCxnSpPr>
      <xdr:spPr>
        <a:xfrm flipV="1">
          <a:off x="13512800" y="363186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128439</xdr:rowOff>
    </xdr:from>
    <xdr:to>
      <xdr:col>21</xdr:col>
      <xdr:colOff>50800</xdr:colOff>
      <xdr:row>17</xdr:row>
      <xdr:rowOff>58589</xdr:rowOff>
    </xdr:to>
    <xdr:sp macro="" textlink="">
      <xdr:nvSpPr>
        <xdr:cNvPr id="461" name="フローチャート : 判断 460"/>
        <xdr:cNvSpPr/>
      </xdr:nvSpPr>
      <xdr:spPr>
        <a:xfrm>
          <a:off x="14351000" y="287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68766</xdr:rowOff>
    </xdr:from>
    <xdr:ext cx="762000" cy="259045"/>
    <xdr:sp macro="" textlink="">
      <xdr:nvSpPr>
        <xdr:cNvPr id="462" name="テキスト ボックス 461"/>
        <xdr:cNvSpPr txBox="1"/>
      </xdr:nvSpPr>
      <xdr:spPr>
        <a:xfrm>
          <a:off x="14020800" y="264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169460</xdr:rowOff>
    </xdr:from>
    <xdr:to>
      <xdr:col>19</xdr:col>
      <xdr:colOff>533400</xdr:colOff>
      <xdr:row>17</xdr:row>
      <xdr:rowOff>99610</xdr:rowOff>
    </xdr:to>
    <xdr:sp macro="" textlink="">
      <xdr:nvSpPr>
        <xdr:cNvPr id="463" name="フローチャート : 判断 462"/>
        <xdr:cNvSpPr/>
      </xdr:nvSpPr>
      <xdr:spPr>
        <a:xfrm>
          <a:off x="13462000" y="291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109787</xdr:rowOff>
    </xdr:from>
    <xdr:ext cx="762000" cy="259045"/>
    <xdr:sp macro="" textlink="">
      <xdr:nvSpPr>
        <xdr:cNvPr id="464" name="テキスト ボックス 463"/>
        <xdr:cNvSpPr txBox="1"/>
      </xdr:nvSpPr>
      <xdr:spPr>
        <a:xfrm>
          <a:off x="13131800" y="26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44408</xdr:rowOff>
    </xdr:from>
    <xdr:to>
      <xdr:col>24</xdr:col>
      <xdr:colOff>609600</xdr:colOff>
      <xdr:row>19</xdr:row>
      <xdr:rowOff>146008</xdr:rowOff>
    </xdr:to>
    <xdr:sp macro="" textlink="">
      <xdr:nvSpPr>
        <xdr:cNvPr id="470" name="円/楕円 469"/>
        <xdr:cNvSpPr/>
      </xdr:nvSpPr>
      <xdr:spPr>
        <a:xfrm>
          <a:off x="169672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111735</xdr:rowOff>
    </xdr:from>
    <xdr:ext cx="762000" cy="259045"/>
    <xdr:sp macro="" textlink="">
      <xdr:nvSpPr>
        <xdr:cNvPr id="471" name="将来負担の状況該当値テキスト"/>
        <xdr:cNvSpPr txBox="1"/>
      </xdr:nvSpPr>
      <xdr:spPr>
        <a:xfrm>
          <a:off x="17106900" y="319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92668</xdr:rowOff>
    </xdr:from>
    <xdr:to>
      <xdr:col>23</xdr:col>
      <xdr:colOff>457200</xdr:colOff>
      <xdr:row>20</xdr:row>
      <xdr:rowOff>22818</xdr:rowOff>
    </xdr:to>
    <xdr:sp macro="" textlink="">
      <xdr:nvSpPr>
        <xdr:cNvPr id="472" name="円/楕円 471"/>
        <xdr:cNvSpPr/>
      </xdr:nvSpPr>
      <xdr:spPr>
        <a:xfrm>
          <a:off x="16129000" y="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7595</xdr:rowOff>
    </xdr:from>
    <xdr:ext cx="736600" cy="259045"/>
    <xdr:sp macro="" textlink="">
      <xdr:nvSpPr>
        <xdr:cNvPr id="473" name="テキスト ボックス 472"/>
        <xdr:cNvSpPr txBox="1"/>
      </xdr:nvSpPr>
      <xdr:spPr>
        <a:xfrm>
          <a:off x="15798800" y="343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76454</xdr:rowOff>
    </xdr:from>
    <xdr:to>
      <xdr:col>22</xdr:col>
      <xdr:colOff>254000</xdr:colOff>
      <xdr:row>21</xdr:row>
      <xdr:rowOff>6604</xdr:rowOff>
    </xdr:to>
    <xdr:sp macro="" textlink="">
      <xdr:nvSpPr>
        <xdr:cNvPr id="474" name="円/楕円 473"/>
        <xdr:cNvSpPr/>
      </xdr:nvSpPr>
      <xdr:spPr>
        <a:xfrm>
          <a:off x="15240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162831</xdr:rowOff>
    </xdr:from>
    <xdr:ext cx="762000" cy="259045"/>
    <xdr:sp macro="" textlink="">
      <xdr:nvSpPr>
        <xdr:cNvPr id="475" name="テキスト ボックス 474"/>
        <xdr:cNvSpPr txBox="1"/>
      </xdr:nvSpPr>
      <xdr:spPr>
        <a:xfrm>
          <a:off x="14909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152061</xdr:rowOff>
    </xdr:from>
    <xdr:to>
      <xdr:col>21</xdr:col>
      <xdr:colOff>50800</xdr:colOff>
      <xdr:row>21</xdr:row>
      <xdr:rowOff>82211</xdr:rowOff>
    </xdr:to>
    <xdr:sp macro="" textlink="">
      <xdr:nvSpPr>
        <xdr:cNvPr id="476" name="円/楕円 475"/>
        <xdr:cNvSpPr/>
      </xdr:nvSpPr>
      <xdr:spPr>
        <a:xfrm>
          <a:off x="14351000" y="35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66988</xdr:rowOff>
    </xdr:from>
    <xdr:ext cx="762000" cy="259045"/>
    <xdr:sp macro="" textlink="">
      <xdr:nvSpPr>
        <xdr:cNvPr id="477" name="テキスト ボックス 476"/>
        <xdr:cNvSpPr txBox="1"/>
      </xdr:nvSpPr>
      <xdr:spPr>
        <a:xfrm>
          <a:off x="14020800" y="36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113326</xdr:rowOff>
    </xdr:from>
    <xdr:to>
      <xdr:col>19</xdr:col>
      <xdr:colOff>533400</xdr:colOff>
      <xdr:row>22</xdr:row>
      <xdr:rowOff>43476</xdr:rowOff>
    </xdr:to>
    <xdr:sp macro="" textlink="">
      <xdr:nvSpPr>
        <xdr:cNvPr id="478" name="円/楕円 477"/>
        <xdr:cNvSpPr/>
      </xdr:nvSpPr>
      <xdr:spPr>
        <a:xfrm>
          <a:off x="13462000" y="37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28253</xdr:rowOff>
    </xdr:from>
    <xdr:ext cx="762000" cy="259045"/>
    <xdr:sp macro="" textlink="">
      <xdr:nvSpPr>
        <xdr:cNvPr id="479" name="テキスト ボックス 478"/>
        <xdr:cNvSpPr txBox="1"/>
      </xdr:nvSpPr>
      <xdr:spPr>
        <a:xfrm>
          <a:off x="13131800" y="380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94,981
93,165
109.18
43,501,065
42,760,641
609,336
24,058,599
56,294,696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122.1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2.5</a:t>
          </a:r>
          <a:r>
            <a:rPr kumimoji="1" lang="ja-JP" altLang="en-US" sz="1300">
              <a:latin typeface="ＭＳ Ｐゴシック"/>
            </a:rPr>
            <a:t>ポイント下回っている。</a:t>
          </a:r>
        </a:p>
        <a:p>
          <a:r>
            <a:rPr kumimoji="1" lang="ja-JP" altLang="en-US" sz="1300">
              <a:latin typeface="ＭＳ Ｐゴシック"/>
            </a:rPr>
            <a:t>　今後も引き続き、定員適正化計画の推進、行財政改革への取組を通じて人件費の抑制に努める。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67564</xdr:rowOff>
    </xdr:to>
    <xdr:cxnSp macro="">
      <xdr:nvCxnSpPr>
        <xdr:cNvPr id="63" name="直線コネクタ 62"/>
        <xdr:cNvCxnSpPr/>
      </xdr:nvCxnSpPr>
      <xdr:spPr>
        <a:xfrm flipV="1">
          <a:off x="3987800" y="6148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37</xdr:row>
      <xdr:rowOff>5842</xdr:rowOff>
    </xdr:to>
    <xdr:cxnSp macro="">
      <xdr:nvCxnSpPr>
        <xdr:cNvPr id="66" name="直線コネクタ 65"/>
        <xdr:cNvCxnSpPr/>
      </xdr:nvCxnSpPr>
      <xdr:spPr>
        <a:xfrm flipV="1">
          <a:off x="3098800" y="6239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106426</xdr:rowOff>
    </xdr:to>
    <xdr:cxnSp macro="">
      <xdr:nvCxnSpPr>
        <xdr:cNvPr id="69" name="直線コネクタ 68"/>
        <xdr:cNvCxnSpPr/>
      </xdr:nvCxnSpPr>
      <xdr:spPr>
        <a:xfrm flipV="1">
          <a:off x="2209800" y="6349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71" name="テキスト ボックス 70"/>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38</xdr:row>
      <xdr:rowOff>81280</xdr:rowOff>
    </xdr:to>
    <xdr:cxnSp macro="">
      <xdr:nvCxnSpPr>
        <xdr:cNvPr id="72" name="直線コネクタ 71"/>
        <xdr:cNvCxnSpPr/>
      </xdr:nvCxnSpPr>
      <xdr:spPr>
        <a:xfrm flipV="1">
          <a:off x="1320800" y="6450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74" name="テキスト ボックス 73"/>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76" name="テキスト ボックス 7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96774</xdr:rowOff>
    </xdr:from>
    <xdr:to>
      <xdr:col>7</xdr:col>
      <xdr:colOff>66675</xdr:colOff>
      <xdr:row>36</xdr:row>
      <xdr:rowOff>26924</xdr:rowOff>
    </xdr:to>
    <xdr:sp macro="" textlink="">
      <xdr:nvSpPr>
        <xdr:cNvPr id="82" name="円/楕円 81"/>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113301</xdr:rowOff>
    </xdr:from>
    <xdr:ext cx="762000" cy="259045"/>
    <xdr:sp macro="" textlink="">
      <xdr:nvSpPr>
        <xdr:cNvPr id="83"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4" name="円/楕円 83"/>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5" name="テキスト ボックス 84"/>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6" name="円/楕円 85"/>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7" name="テキスト ボックス 86"/>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8" name="円/楕円 87"/>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167403</xdr:rowOff>
    </xdr:from>
    <xdr:ext cx="762000" cy="259045"/>
    <xdr:sp macro="" textlink="">
      <xdr:nvSpPr>
        <xdr:cNvPr id="89" name="テキスト ボックス 88"/>
        <xdr:cNvSpPr txBox="1"/>
      </xdr:nvSpPr>
      <xdr:spPr>
        <a:xfrm>
          <a:off x="1828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0" name="円/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91" name="テキスト ボックス 90"/>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0.7</a:t>
          </a:r>
          <a:r>
            <a:rPr kumimoji="1" lang="ja-JP" altLang="en-US" sz="1300">
              <a:latin typeface="ＭＳ Ｐゴシック"/>
            </a:rPr>
            <a:t>ポイント上回っている。</a:t>
          </a:r>
        </a:p>
        <a:p>
          <a:r>
            <a:rPr kumimoji="1" lang="ja-JP" altLang="en-US" sz="1300">
              <a:latin typeface="ＭＳ Ｐゴシック"/>
            </a:rPr>
            <a:t>　物件費においては、市町村合併等の影響もあり、類似施設が重複していることから施設の維持管理費が高止まりしている。また、平成２５年度については、子宮頸がん等ワクチンの予防接種費の一般財源化に伴う増による影響が大きい。</a:t>
          </a:r>
        </a:p>
        <a:p>
          <a:r>
            <a:rPr kumimoji="1" lang="ja-JP" altLang="en-US" sz="1300">
              <a:latin typeface="ＭＳ Ｐゴシック"/>
            </a:rPr>
            <a:t>　類似公共施設の統廃合、施設機能の複合化をより進めるとともに、今後も引き続き、事務事業評価制度に基づく事業の見直し、指定管理者制度の積極的な導入等を進め物件費の縮減に努める。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xdr:rowOff>
    </xdr:from>
    <xdr:to>
      <xdr:col>24</xdr:col>
      <xdr:colOff>31750</xdr:colOff>
      <xdr:row>15</xdr:row>
      <xdr:rowOff>98425</xdr:rowOff>
    </xdr:to>
    <xdr:cxnSp macro="">
      <xdr:nvCxnSpPr>
        <xdr:cNvPr id="128" name="直線コネクタ 127"/>
        <xdr:cNvCxnSpPr/>
      </xdr:nvCxnSpPr>
      <xdr:spPr>
        <a:xfrm>
          <a:off x="15671800" y="25749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9"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117475</xdr:rowOff>
    </xdr:from>
    <xdr:to>
      <xdr:col>22</xdr:col>
      <xdr:colOff>565150</xdr:colOff>
      <xdr:row>15</xdr:row>
      <xdr:rowOff>3175</xdr:rowOff>
    </xdr:to>
    <xdr:cxnSp macro="">
      <xdr:nvCxnSpPr>
        <xdr:cNvPr id="131" name="直線コネクタ 130"/>
        <xdr:cNvCxnSpPr/>
      </xdr:nvCxnSpPr>
      <xdr:spPr>
        <a:xfrm>
          <a:off x="14782800" y="2517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45102</xdr:rowOff>
    </xdr:from>
    <xdr:ext cx="736600" cy="259045"/>
    <xdr:sp macro="" textlink="">
      <xdr:nvSpPr>
        <xdr:cNvPr id="133" name="テキスト ボックス 13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117475</xdr:rowOff>
    </xdr:from>
    <xdr:to>
      <xdr:col>21</xdr:col>
      <xdr:colOff>361950</xdr:colOff>
      <xdr:row>15</xdr:row>
      <xdr:rowOff>3175</xdr:rowOff>
    </xdr:to>
    <xdr:cxnSp macro="">
      <xdr:nvCxnSpPr>
        <xdr:cNvPr id="134" name="直線コネクタ 133"/>
        <xdr:cNvCxnSpPr/>
      </xdr:nvCxnSpPr>
      <xdr:spPr>
        <a:xfrm flipV="1">
          <a:off x="13893800" y="2517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7002</xdr:rowOff>
    </xdr:from>
    <xdr:ext cx="762000" cy="259045"/>
    <xdr:sp macro="" textlink="">
      <xdr:nvSpPr>
        <xdr:cNvPr id="136" name="テキスト ボックス 135"/>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xdr:rowOff>
    </xdr:from>
    <xdr:to>
      <xdr:col>20</xdr:col>
      <xdr:colOff>158750</xdr:colOff>
      <xdr:row>15</xdr:row>
      <xdr:rowOff>31750</xdr:rowOff>
    </xdr:to>
    <xdr:cxnSp macro="">
      <xdr:nvCxnSpPr>
        <xdr:cNvPr id="137" name="直線コネクタ 136"/>
        <xdr:cNvCxnSpPr/>
      </xdr:nvCxnSpPr>
      <xdr:spPr>
        <a:xfrm flipV="1">
          <a:off x="13004800" y="257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47625</xdr:rowOff>
    </xdr:from>
    <xdr:to>
      <xdr:col>24</xdr:col>
      <xdr:colOff>82550</xdr:colOff>
      <xdr:row>15</xdr:row>
      <xdr:rowOff>149225</xdr:rowOff>
    </xdr:to>
    <xdr:sp macro="" textlink="">
      <xdr:nvSpPr>
        <xdr:cNvPr id="147" name="円/楕円 146"/>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19702</xdr:rowOff>
    </xdr:from>
    <xdr:ext cx="762000" cy="259045"/>
    <xdr:sp macro="" textlink="">
      <xdr:nvSpPr>
        <xdr:cNvPr id="148" name="物件費該当値テキスト"/>
        <xdr:cNvSpPr txBox="1"/>
      </xdr:nvSpPr>
      <xdr:spPr>
        <a:xfrm>
          <a:off x="165989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123825</xdr:rowOff>
    </xdr:from>
    <xdr:to>
      <xdr:col>22</xdr:col>
      <xdr:colOff>615950</xdr:colOff>
      <xdr:row>15</xdr:row>
      <xdr:rowOff>53975</xdr:rowOff>
    </xdr:to>
    <xdr:sp macro="" textlink="">
      <xdr:nvSpPr>
        <xdr:cNvPr id="149" name="円/楕円 148"/>
        <xdr:cNvSpPr/>
      </xdr:nvSpPr>
      <xdr:spPr>
        <a:xfrm>
          <a:off x="1562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38752</xdr:rowOff>
    </xdr:from>
    <xdr:ext cx="736600" cy="259045"/>
    <xdr:sp macro="" textlink="">
      <xdr:nvSpPr>
        <xdr:cNvPr id="150" name="テキスト ボックス 149"/>
        <xdr:cNvSpPr txBox="1"/>
      </xdr:nvSpPr>
      <xdr:spPr>
        <a:xfrm>
          <a:off x="15290800" y="261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66675</xdr:rowOff>
    </xdr:from>
    <xdr:to>
      <xdr:col>21</xdr:col>
      <xdr:colOff>412750</xdr:colOff>
      <xdr:row>14</xdr:row>
      <xdr:rowOff>168275</xdr:rowOff>
    </xdr:to>
    <xdr:sp macro="" textlink="">
      <xdr:nvSpPr>
        <xdr:cNvPr id="151" name="円/楕円 150"/>
        <xdr:cNvSpPr/>
      </xdr:nvSpPr>
      <xdr:spPr>
        <a:xfrm>
          <a:off x="14732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153052</xdr:rowOff>
    </xdr:from>
    <xdr:ext cx="762000" cy="259045"/>
    <xdr:sp macro="" textlink="">
      <xdr:nvSpPr>
        <xdr:cNvPr id="152" name="テキスト ボックス 151"/>
        <xdr:cNvSpPr txBox="1"/>
      </xdr:nvSpPr>
      <xdr:spPr>
        <a:xfrm>
          <a:off x="14401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123825</xdr:rowOff>
    </xdr:from>
    <xdr:to>
      <xdr:col>20</xdr:col>
      <xdr:colOff>209550</xdr:colOff>
      <xdr:row>15</xdr:row>
      <xdr:rowOff>53975</xdr:rowOff>
    </xdr:to>
    <xdr:sp macro="" textlink="">
      <xdr:nvSpPr>
        <xdr:cNvPr id="153" name="円/楕円 152"/>
        <xdr:cNvSpPr/>
      </xdr:nvSpPr>
      <xdr:spPr>
        <a:xfrm>
          <a:off x="13843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64152</xdr:rowOff>
    </xdr:from>
    <xdr:ext cx="762000" cy="259045"/>
    <xdr:sp macro="" textlink="">
      <xdr:nvSpPr>
        <xdr:cNvPr id="154" name="テキスト ボックス 153"/>
        <xdr:cNvSpPr txBox="1"/>
      </xdr:nvSpPr>
      <xdr:spPr>
        <a:xfrm>
          <a:off x="13512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5" name="円/楕円 154"/>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6" name="テキスト ボックス 155"/>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0.3</a:t>
          </a:r>
          <a:r>
            <a:rPr kumimoji="1" lang="ja-JP" altLang="en-US" sz="1300">
              <a:latin typeface="ＭＳ Ｐゴシック"/>
            </a:rPr>
            <a:t>ポイント下回っている。</a:t>
          </a:r>
        </a:p>
        <a:p>
          <a:r>
            <a:rPr kumimoji="1" lang="ja-JP" altLang="en-US" sz="1300">
              <a:latin typeface="ＭＳ Ｐゴシック"/>
            </a:rPr>
            <a:t>　高齢者福祉や自立支援給付費等の障がい者福祉に係る経費が増加しており、今後も社会保障関係費の増加が見込まれることから、資格審査等の適正化や生活困窮者の自立支援等により、社会保障関係費の増大を抑制するとともに、市単独事業内容の見直し及び受益者負担の適正化等により財源の確保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57</xdr:row>
      <xdr:rowOff>46990</xdr:rowOff>
    </xdr:to>
    <xdr:cxnSp macro="">
      <xdr:nvCxnSpPr>
        <xdr:cNvPr id="187" name="直線コネクタ 186"/>
        <xdr:cNvCxnSpPr/>
      </xdr:nvCxnSpPr>
      <xdr:spPr>
        <a:xfrm>
          <a:off x="3987800" y="96596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8"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56</xdr:row>
      <xdr:rowOff>58420</xdr:rowOff>
    </xdr:to>
    <xdr:cxnSp macro="">
      <xdr:nvCxnSpPr>
        <xdr:cNvPr id="190" name="直線コネクタ 189"/>
        <xdr:cNvCxnSpPr/>
      </xdr:nvCxnSpPr>
      <xdr:spPr>
        <a:xfrm>
          <a:off x="3098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92" name="テキスト ボックス 191"/>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58420</xdr:rowOff>
    </xdr:to>
    <xdr:cxnSp macro="">
      <xdr:nvCxnSpPr>
        <xdr:cNvPr id="193" name="直線コネクタ 192"/>
        <xdr:cNvCxnSpPr/>
      </xdr:nvCxnSpPr>
      <xdr:spPr>
        <a:xfrm flipV="1">
          <a:off x="2209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95" name="テキスト ボックス 194"/>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58420</xdr:rowOff>
    </xdr:to>
    <xdr:cxnSp macro="">
      <xdr:nvCxnSpPr>
        <xdr:cNvPr id="196" name="直線コネクタ 195"/>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198" name="テキスト ボックス 197"/>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0" name="テキスト ボックス 199"/>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167640</xdr:rowOff>
    </xdr:from>
    <xdr:to>
      <xdr:col>7</xdr:col>
      <xdr:colOff>66675</xdr:colOff>
      <xdr:row>57</xdr:row>
      <xdr:rowOff>97790</xdr:rowOff>
    </xdr:to>
    <xdr:sp macro="" textlink="">
      <xdr:nvSpPr>
        <xdr:cNvPr id="206" name="円/楕円 205"/>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12717</xdr:rowOff>
    </xdr:from>
    <xdr:ext cx="762000" cy="259045"/>
    <xdr:sp macro="" textlink="">
      <xdr:nvSpPr>
        <xdr:cNvPr id="207"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8" name="円/楕円 207"/>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209" name="テキスト ボックス 208"/>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10" name="円/楕円 209"/>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50817</xdr:rowOff>
    </xdr:from>
    <xdr:ext cx="762000" cy="259045"/>
    <xdr:sp macro="" textlink="">
      <xdr:nvSpPr>
        <xdr:cNvPr id="211" name="テキスト ボックス 210"/>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12" name="円/楕円 211"/>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13" name="テキスト ボックス 212"/>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5" name="テキスト ボックス 21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4.3</a:t>
          </a:r>
          <a:r>
            <a:rPr kumimoji="1" lang="ja-JP" altLang="en-US" sz="1300">
              <a:latin typeface="ＭＳ Ｐゴシック"/>
            </a:rPr>
            <a:t>ポイント下回っているが、これは、下水道事業が企業会計に移行したことに伴う繰出金の減による影響が大きい。公営企業における料金の適正化を図ることにより、普通会計の負担額の削減に努める。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0</xdr:rowOff>
    </xdr:from>
    <xdr:to>
      <xdr:col>24</xdr:col>
      <xdr:colOff>31750</xdr:colOff>
      <xdr:row>54</xdr:row>
      <xdr:rowOff>50800</xdr:rowOff>
    </xdr:to>
    <xdr:cxnSp macro="">
      <xdr:nvCxnSpPr>
        <xdr:cNvPr id="248" name="直線コネクタ 247"/>
        <xdr:cNvCxnSpPr/>
      </xdr:nvCxnSpPr>
      <xdr:spPr>
        <a:xfrm flipV="1">
          <a:off x="15671800" y="925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59</xdr:row>
      <xdr:rowOff>107950</xdr:rowOff>
    </xdr:to>
    <xdr:cxnSp macro="">
      <xdr:nvCxnSpPr>
        <xdr:cNvPr id="251" name="直線コネクタ 250"/>
        <xdr:cNvCxnSpPr/>
      </xdr:nvCxnSpPr>
      <xdr:spPr>
        <a:xfrm flipV="1">
          <a:off x="14782800" y="93091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53" name="テキスト ボックス 252"/>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60</xdr:row>
      <xdr:rowOff>12700</xdr:rowOff>
    </xdr:to>
    <xdr:cxnSp macro="">
      <xdr:nvCxnSpPr>
        <xdr:cNvPr id="254" name="直線コネクタ 253"/>
        <xdr:cNvCxnSpPr/>
      </xdr:nvCxnSpPr>
      <xdr:spPr>
        <a:xfrm flipV="1">
          <a:off x="13893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6" name="テキスト ボックス 25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60</xdr:row>
      <xdr:rowOff>12700</xdr:rowOff>
    </xdr:to>
    <xdr:cxnSp macro="">
      <xdr:nvCxnSpPr>
        <xdr:cNvPr id="257" name="直線コネクタ 256"/>
        <xdr:cNvCxnSpPr/>
      </xdr:nvCxnSpPr>
      <xdr:spPr>
        <a:xfrm>
          <a:off x="13004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9" name="テキスト ボックス 25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120650</xdr:rowOff>
    </xdr:from>
    <xdr:to>
      <xdr:col>24</xdr:col>
      <xdr:colOff>82550</xdr:colOff>
      <xdr:row>54</xdr:row>
      <xdr:rowOff>50800</xdr:rowOff>
    </xdr:to>
    <xdr:sp macro="" textlink="">
      <xdr:nvSpPr>
        <xdr:cNvPr id="267" name="円/楕円 266"/>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29227</xdr:rowOff>
    </xdr:from>
    <xdr:ext cx="762000" cy="259045"/>
    <xdr:sp macro="" textlink="">
      <xdr:nvSpPr>
        <xdr:cNvPr id="268"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69" name="円/楕円 268"/>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0" name="テキスト ボックス 269"/>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1" name="円/楕円 270"/>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2" name="テキスト ボックス 271"/>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3" name="円/楕円 272"/>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4" name="テキスト ボックス 273"/>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5" name="円/楕円 274"/>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6" name="テキスト ボックス 275"/>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1.6</a:t>
          </a:r>
          <a:r>
            <a:rPr kumimoji="1" lang="ja-JP" altLang="en-US" sz="1300">
              <a:latin typeface="ＭＳ Ｐゴシック"/>
            </a:rPr>
            <a:t>ポイント上回っている。</a:t>
          </a:r>
        </a:p>
        <a:p>
          <a:r>
            <a:rPr kumimoji="1" lang="ja-JP" altLang="en-US" sz="1300">
              <a:latin typeface="ＭＳ Ｐゴシック"/>
            </a:rPr>
            <a:t>　下水道事業会計への繰出金の増による影響が大きいことから、企業会計における独立採算の原則に基づき、繰出金の抑制に努める。</a:t>
          </a:r>
          <a:endParaRPr kumimoji="1" lang="en-US" altLang="ja-JP" sz="1300">
            <a:latin typeface="ＭＳ Ｐゴシック"/>
          </a:endParaRPr>
        </a:p>
        <a:p>
          <a:r>
            <a:rPr kumimoji="1" lang="ja-JP" altLang="en-US" sz="1300">
              <a:latin typeface="ＭＳ Ｐゴシック"/>
            </a:rPr>
            <a:t>　市単独の各種補助金については、交付する事業の目的や費用対効果、さらには、経費負担のあり方を検証し、見直しや廃止に努める。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152146</xdr:rowOff>
    </xdr:to>
    <xdr:cxnSp macro="">
      <xdr:nvCxnSpPr>
        <xdr:cNvPr id="307" name="直線コネクタ 306"/>
        <xdr:cNvCxnSpPr/>
      </xdr:nvCxnSpPr>
      <xdr:spPr>
        <a:xfrm>
          <a:off x="15671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133858</xdr:rowOff>
    </xdr:from>
    <xdr:to>
      <xdr:col>22</xdr:col>
      <xdr:colOff>565150</xdr:colOff>
      <xdr:row>37</xdr:row>
      <xdr:rowOff>124714</xdr:rowOff>
    </xdr:to>
    <xdr:cxnSp macro="">
      <xdr:nvCxnSpPr>
        <xdr:cNvPr id="310" name="直線コネクタ 309"/>
        <xdr:cNvCxnSpPr/>
      </xdr:nvCxnSpPr>
      <xdr:spPr>
        <a:xfrm>
          <a:off x="14782800" y="5791708"/>
          <a:ext cx="889000" cy="6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2" name="テキスト ボックス 31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133858</xdr:rowOff>
    </xdr:from>
    <xdr:to>
      <xdr:col>21</xdr:col>
      <xdr:colOff>361950</xdr:colOff>
      <xdr:row>33</xdr:row>
      <xdr:rowOff>143002</xdr:rowOff>
    </xdr:to>
    <xdr:cxnSp macro="">
      <xdr:nvCxnSpPr>
        <xdr:cNvPr id="313" name="直線コネクタ 312"/>
        <xdr:cNvCxnSpPr/>
      </xdr:nvCxnSpPr>
      <xdr:spPr>
        <a:xfrm flipV="1">
          <a:off x="13893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5" name="テキスト ボックス 31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143002</xdr:rowOff>
    </xdr:from>
    <xdr:to>
      <xdr:col>20</xdr:col>
      <xdr:colOff>158750</xdr:colOff>
      <xdr:row>33</xdr:row>
      <xdr:rowOff>143002</xdr:rowOff>
    </xdr:to>
    <xdr:cxnSp macro="">
      <xdr:nvCxnSpPr>
        <xdr:cNvPr id="316" name="直線コネクタ 315"/>
        <xdr:cNvCxnSpPr/>
      </xdr:nvCxnSpPr>
      <xdr:spPr>
        <a:xfrm>
          <a:off x="13004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0" name="テキスト ボックス 31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6" name="円/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8" name="円/楕円 327"/>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9" name="テキスト ボックス 328"/>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83058</xdr:rowOff>
    </xdr:from>
    <xdr:to>
      <xdr:col>21</xdr:col>
      <xdr:colOff>412750</xdr:colOff>
      <xdr:row>34</xdr:row>
      <xdr:rowOff>13208</xdr:rowOff>
    </xdr:to>
    <xdr:sp macro="" textlink="">
      <xdr:nvSpPr>
        <xdr:cNvPr id="330" name="円/楕円 329"/>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23385</xdr:rowOff>
    </xdr:from>
    <xdr:ext cx="762000" cy="259045"/>
    <xdr:sp macro="" textlink="">
      <xdr:nvSpPr>
        <xdr:cNvPr id="331" name="テキスト ボックス 330"/>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92202</xdr:rowOff>
    </xdr:from>
    <xdr:to>
      <xdr:col>20</xdr:col>
      <xdr:colOff>209550</xdr:colOff>
      <xdr:row>34</xdr:row>
      <xdr:rowOff>22352</xdr:rowOff>
    </xdr:to>
    <xdr:sp macro="" textlink="">
      <xdr:nvSpPr>
        <xdr:cNvPr id="332" name="円/楕円 331"/>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32529</xdr:rowOff>
    </xdr:from>
    <xdr:ext cx="762000" cy="259045"/>
    <xdr:sp macro="" textlink="">
      <xdr:nvSpPr>
        <xdr:cNvPr id="333" name="テキスト ボックス 332"/>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92202</xdr:rowOff>
    </xdr:from>
    <xdr:to>
      <xdr:col>19</xdr:col>
      <xdr:colOff>6350</xdr:colOff>
      <xdr:row>34</xdr:row>
      <xdr:rowOff>22352</xdr:rowOff>
    </xdr:to>
    <xdr:sp macro="" textlink="">
      <xdr:nvSpPr>
        <xdr:cNvPr id="334" name="円/楕円 333"/>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32529</xdr:rowOff>
    </xdr:from>
    <xdr:ext cx="762000" cy="259045"/>
    <xdr:sp macro="" textlink="">
      <xdr:nvSpPr>
        <xdr:cNvPr id="335" name="テキスト ボックス 334"/>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4.1</a:t>
          </a:r>
          <a:r>
            <a:rPr kumimoji="1" lang="ja-JP" altLang="en-US" sz="1300">
              <a:latin typeface="ＭＳ Ｐゴシック"/>
            </a:rPr>
            <a:t>ポイント上回っている。</a:t>
          </a:r>
        </a:p>
        <a:p>
          <a:r>
            <a:rPr kumimoji="1" lang="ja-JP" altLang="en-US" sz="1300">
              <a:latin typeface="ＭＳ Ｐゴシック"/>
            </a:rPr>
            <a:t>　小中学校等公共施設の耐震化といった大型整備事業の実施、市債の繰上償還等の影響により、類似団体と比較し歳出が大きくなっているが、近年の借入起債のほとんどが合併特例債、緊急防災・減災事業債、臨時財政対策債といった交付税措置が高いものに限られていることから、実質的な財政負担は少ない。計画的な繰上償還の実施を行うとともに、交付税措置の高い有利な起債の活用に努め実質負担の更なる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0</xdr:rowOff>
    </xdr:from>
    <xdr:to>
      <xdr:col>7</xdr:col>
      <xdr:colOff>15875</xdr:colOff>
      <xdr:row>80</xdr:row>
      <xdr:rowOff>12700</xdr:rowOff>
    </xdr:to>
    <xdr:cxnSp macro="">
      <xdr:nvCxnSpPr>
        <xdr:cNvPr id="368" name="直線コネクタ 367"/>
        <xdr:cNvCxnSpPr/>
      </xdr:nvCxnSpPr>
      <xdr:spPr>
        <a:xfrm>
          <a:off x="3987800" y="1371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69"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44450</xdr:rowOff>
    </xdr:from>
    <xdr:to>
      <xdr:col>5</xdr:col>
      <xdr:colOff>549275</xdr:colOff>
      <xdr:row>80</xdr:row>
      <xdr:rowOff>0</xdr:rowOff>
    </xdr:to>
    <xdr:cxnSp macro="">
      <xdr:nvCxnSpPr>
        <xdr:cNvPr id="371" name="直線コネクタ 370"/>
        <xdr:cNvCxnSpPr/>
      </xdr:nvCxnSpPr>
      <xdr:spPr>
        <a:xfrm>
          <a:off x="3098800" y="1358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73" name="テキスト ボックス 37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44450</xdr:rowOff>
    </xdr:from>
    <xdr:to>
      <xdr:col>4</xdr:col>
      <xdr:colOff>346075</xdr:colOff>
      <xdr:row>79</xdr:row>
      <xdr:rowOff>57150</xdr:rowOff>
    </xdr:to>
    <xdr:cxnSp macro="">
      <xdr:nvCxnSpPr>
        <xdr:cNvPr id="374" name="直線コネクタ 373"/>
        <xdr:cNvCxnSpPr/>
      </xdr:nvCxnSpPr>
      <xdr:spPr>
        <a:xfrm flipV="1">
          <a:off x="22098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76" name="テキスト ボックス 375"/>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139700</xdr:rowOff>
    </xdr:from>
    <xdr:to>
      <xdr:col>3</xdr:col>
      <xdr:colOff>142875</xdr:colOff>
      <xdr:row>79</xdr:row>
      <xdr:rowOff>57150</xdr:rowOff>
    </xdr:to>
    <xdr:cxnSp macro="">
      <xdr:nvCxnSpPr>
        <xdr:cNvPr id="377" name="直線コネクタ 376"/>
        <xdr:cNvCxnSpPr/>
      </xdr:nvCxnSpPr>
      <xdr:spPr>
        <a:xfrm>
          <a:off x="1320800" y="1351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48277</xdr:rowOff>
    </xdr:from>
    <xdr:ext cx="762000" cy="259045"/>
    <xdr:sp macro="" textlink="">
      <xdr:nvSpPr>
        <xdr:cNvPr id="379" name="テキスト ボックス 378"/>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124477</xdr:rowOff>
    </xdr:from>
    <xdr:ext cx="762000" cy="259045"/>
    <xdr:sp macro="" textlink="">
      <xdr:nvSpPr>
        <xdr:cNvPr id="381" name="テキスト ボックス 380"/>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87" name="円/楕円 386"/>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88"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120650</xdr:rowOff>
    </xdr:from>
    <xdr:to>
      <xdr:col>5</xdr:col>
      <xdr:colOff>600075</xdr:colOff>
      <xdr:row>80</xdr:row>
      <xdr:rowOff>50800</xdr:rowOff>
    </xdr:to>
    <xdr:sp macro="" textlink="">
      <xdr:nvSpPr>
        <xdr:cNvPr id="389" name="円/楕円 388"/>
        <xdr:cNvSpPr/>
      </xdr:nvSpPr>
      <xdr:spPr>
        <a:xfrm>
          <a:off x="3937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35577</xdr:rowOff>
    </xdr:from>
    <xdr:ext cx="736600" cy="259045"/>
    <xdr:sp macro="" textlink="">
      <xdr:nvSpPr>
        <xdr:cNvPr id="390" name="テキスト ボックス 389"/>
        <xdr:cNvSpPr txBox="1"/>
      </xdr:nvSpPr>
      <xdr:spPr>
        <a:xfrm>
          <a:off x="3606800" y="137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165100</xdr:rowOff>
    </xdr:from>
    <xdr:to>
      <xdr:col>4</xdr:col>
      <xdr:colOff>396875</xdr:colOff>
      <xdr:row>79</xdr:row>
      <xdr:rowOff>95250</xdr:rowOff>
    </xdr:to>
    <xdr:sp macro="" textlink="">
      <xdr:nvSpPr>
        <xdr:cNvPr id="391" name="円/楕円 390"/>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80027</xdr:rowOff>
    </xdr:from>
    <xdr:ext cx="762000" cy="259045"/>
    <xdr:sp macro="" textlink="">
      <xdr:nvSpPr>
        <xdr:cNvPr id="392" name="テキスト ボックス 391"/>
        <xdr:cNvSpPr txBox="1"/>
      </xdr:nvSpPr>
      <xdr:spPr>
        <a:xfrm>
          <a:off x="2717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6350</xdr:rowOff>
    </xdr:from>
    <xdr:to>
      <xdr:col>3</xdr:col>
      <xdr:colOff>193675</xdr:colOff>
      <xdr:row>79</xdr:row>
      <xdr:rowOff>107950</xdr:rowOff>
    </xdr:to>
    <xdr:sp macro="" textlink="">
      <xdr:nvSpPr>
        <xdr:cNvPr id="393" name="円/楕円 392"/>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92727</xdr:rowOff>
    </xdr:from>
    <xdr:ext cx="762000" cy="259045"/>
    <xdr:sp macro="" textlink="">
      <xdr:nvSpPr>
        <xdr:cNvPr id="394" name="テキスト ボックス 393"/>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88900</xdr:rowOff>
    </xdr:from>
    <xdr:to>
      <xdr:col>1</xdr:col>
      <xdr:colOff>676275</xdr:colOff>
      <xdr:row>79</xdr:row>
      <xdr:rowOff>19050</xdr:rowOff>
    </xdr:to>
    <xdr:sp macro="" textlink="">
      <xdr:nvSpPr>
        <xdr:cNvPr id="395" name="円/楕円 394"/>
        <xdr:cNvSpPr/>
      </xdr:nvSpPr>
      <xdr:spPr>
        <a:xfrm>
          <a:off x="1270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3827</xdr:rowOff>
    </xdr:from>
    <xdr:ext cx="762000" cy="259045"/>
    <xdr:sp macro="" textlink="">
      <xdr:nvSpPr>
        <xdr:cNvPr id="396" name="テキスト ボックス 395"/>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人件費の削減等の努力により、類似団体平均を</a:t>
          </a:r>
          <a:r>
            <a:rPr kumimoji="1" lang="en-US" altLang="ja-JP" sz="1300">
              <a:latin typeface="ＭＳ Ｐゴシック"/>
            </a:rPr>
            <a:t>4.8</a:t>
          </a:r>
          <a:r>
            <a:rPr kumimoji="1" lang="ja-JP" altLang="en-US" sz="1300">
              <a:latin typeface="ＭＳ Ｐゴシック"/>
            </a:rPr>
            <a:t>ポイントと大きく下回っている。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年度については、予防接種費の増に伴う物件費の増が主要因となり、</a:t>
          </a:r>
          <a:r>
            <a:rPr kumimoji="1" lang="en-US" altLang="ja-JP" sz="1300">
              <a:latin typeface="ＭＳ Ｐゴシック"/>
            </a:rPr>
            <a:t>0.6</a:t>
          </a:r>
          <a:r>
            <a:rPr kumimoji="1" lang="ja-JP" altLang="en-US" sz="1300">
              <a:latin typeface="ＭＳ Ｐゴシック"/>
            </a:rPr>
            <a:t>％の増となったが、今後も行財政改革の推進による財政運営のさらなる効率化を図り、健全な財政運営に努める。</a:t>
          </a: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100330</xdr:rowOff>
    </xdr:from>
    <xdr:to>
      <xdr:col>24</xdr:col>
      <xdr:colOff>31750</xdr:colOff>
      <xdr:row>73</xdr:row>
      <xdr:rowOff>146050</xdr:rowOff>
    </xdr:to>
    <xdr:cxnSp macro="">
      <xdr:nvCxnSpPr>
        <xdr:cNvPr id="429" name="直線コネクタ 428"/>
        <xdr:cNvCxnSpPr/>
      </xdr:nvCxnSpPr>
      <xdr:spPr>
        <a:xfrm>
          <a:off x="15671800" y="12616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0"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100330</xdr:rowOff>
    </xdr:from>
    <xdr:to>
      <xdr:col>22</xdr:col>
      <xdr:colOff>565150</xdr:colOff>
      <xdr:row>73</xdr:row>
      <xdr:rowOff>107950</xdr:rowOff>
    </xdr:to>
    <xdr:cxnSp macro="">
      <xdr:nvCxnSpPr>
        <xdr:cNvPr id="432" name="直線コネクタ 431"/>
        <xdr:cNvCxnSpPr/>
      </xdr:nvCxnSpPr>
      <xdr:spPr>
        <a:xfrm flipV="1">
          <a:off x="14782800" y="1261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34" name="テキスト ボックス 433"/>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107950</xdr:rowOff>
    </xdr:from>
    <xdr:to>
      <xdr:col>21</xdr:col>
      <xdr:colOff>361950</xdr:colOff>
      <xdr:row>74</xdr:row>
      <xdr:rowOff>142240</xdr:rowOff>
    </xdr:to>
    <xdr:cxnSp macro="">
      <xdr:nvCxnSpPr>
        <xdr:cNvPr id="435" name="直線コネクタ 434"/>
        <xdr:cNvCxnSpPr/>
      </xdr:nvCxnSpPr>
      <xdr:spPr>
        <a:xfrm flipV="1">
          <a:off x="13893800" y="12623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37" name="テキスト ボックス 436"/>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142240</xdr:rowOff>
    </xdr:from>
    <xdr:to>
      <xdr:col>20</xdr:col>
      <xdr:colOff>158750</xdr:colOff>
      <xdr:row>74</xdr:row>
      <xdr:rowOff>157480</xdr:rowOff>
    </xdr:to>
    <xdr:cxnSp macro="">
      <xdr:nvCxnSpPr>
        <xdr:cNvPr id="438" name="直線コネクタ 437"/>
        <xdr:cNvCxnSpPr/>
      </xdr:nvCxnSpPr>
      <xdr:spPr>
        <a:xfrm flipV="1">
          <a:off x="13004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42" name="テキスト ボックス 441"/>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95250</xdr:rowOff>
    </xdr:from>
    <xdr:to>
      <xdr:col>24</xdr:col>
      <xdr:colOff>82550</xdr:colOff>
      <xdr:row>74</xdr:row>
      <xdr:rowOff>25400</xdr:rowOff>
    </xdr:to>
    <xdr:sp macro="" textlink="">
      <xdr:nvSpPr>
        <xdr:cNvPr id="448" name="円/楕円 447"/>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3827</xdr:rowOff>
    </xdr:from>
    <xdr:ext cx="762000" cy="259045"/>
    <xdr:sp macro="" textlink="">
      <xdr:nvSpPr>
        <xdr:cNvPr id="449" name="公債費以外該当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49530</xdr:rowOff>
    </xdr:from>
    <xdr:to>
      <xdr:col>22</xdr:col>
      <xdr:colOff>615950</xdr:colOff>
      <xdr:row>73</xdr:row>
      <xdr:rowOff>151130</xdr:rowOff>
    </xdr:to>
    <xdr:sp macro="" textlink="">
      <xdr:nvSpPr>
        <xdr:cNvPr id="450" name="円/楕円 449"/>
        <xdr:cNvSpPr/>
      </xdr:nvSpPr>
      <xdr:spPr>
        <a:xfrm>
          <a:off x="15621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161307</xdr:rowOff>
    </xdr:from>
    <xdr:ext cx="736600" cy="259045"/>
    <xdr:sp macro="" textlink="">
      <xdr:nvSpPr>
        <xdr:cNvPr id="451" name="テキスト ボックス 450"/>
        <xdr:cNvSpPr txBox="1"/>
      </xdr:nvSpPr>
      <xdr:spPr>
        <a:xfrm>
          <a:off x="15290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57150</xdr:rowOff>
    </xdr:from>
    <xdr:to>
      <xdr:col>21</xdr:col>
      <xdr:colOff>412750</xdr:colOff>
      <xdr:row>73</xdr:row>
      <xdr:rowOff>158750</xdr:rowOff>
    </xdr:to>
    <xdr:sp macro="" textlink="">
      <xdr:nvSpPr>
        <xdr:cNvPr id="452" name="円/楕円 451"/>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168927</xdr:rowOff>
    </xdr:from>
    <xdr:ext cx="762000" cy="259045"/>
    <xdr:sp macro="" textlink="">
      <xdr:nvSpPr>
        <xdr:cNvPr id="453" name="テキスト ボックス 452"/>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91440</xdr:rowOff>
    </xdr:from>
    <xdr:to>
      <xdr:col>20</xdr:col>
      <xdr:colOff>209550</xdr:colOff>
      <xdr:row>75</xdr:row>
      <xdr:rowOff>21590</xdr:rowOff>
    </xdr:to>
    <xdr:sp macro="" textlink="">
      <xdr:nvSpPr>
        <xdr:cNvPr id="454" name="円/楕円 453"/>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31767</xdr:rowOff>
    </xdr:from>
    <xdr:ext cx="762000" cy="259045"/>
    <xdr:sp macro="" textlink="">
      <xdr:nvSpPr>
        <xdr:cNvPr id="455" name="テキスト ボックス 454"/>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106680</xdr:rowOff>
    </xdr:from>
    <xdr:to>
      <xdr:col>19</xdr:col>
      <xdr:colOff>6350</xdr:colOff>
      <xdr:row>75</xdr:row>
      <xdr:rowOff>36830</xdr:rowOff>
    </xdr:to>
    <xdr:sp macro="" textlink="">
      <xdr:nvSpPr>
        <xdr:cNvPr id="456" name="円/楕円 455"/>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47007</xdr:rowOff>
    </xdr:from>
    <xdr:ext cx="762000" cy="259045"/>
    <xdr:sp macro="" textlink="">
      <xdr:nvSpPr>
        <xdr:cNvPr id="457" name="テキスト ボックス 456"/>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富山県射水市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107683</xdr:rowOff>
    </xdr:from>
    <xdr:to>
      <xdr:col>4</xdr:col>
      <xdr:colOff>1117600</xdr:colOff>
      <xdr:row>19</xdr:row>
      <xdr:rowOff>32741</xdr:rowOff>
    </xdr:to>
    <xdr:cxnSp macro="">
      <xdr:nvCxnSpPr>
        <xdr:cNvPr id="50" name="直線コネクタ 49"/>
        <xdr:cNvCxnSpPr/>
      </xdr:nvCxnSpPr>
      <xdr:spPr bwMode="auto">
        <a:xfrm>
          <a:off x="5003800" y="3241408"/>
          <a:ext cx="647700" cy="9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143895</xdr:rowOff>
    </xdr:from>
    <xdr:ext cx="762000" cy="259045"/>
    <xdr:sp macro="" textlink="">
      <xdr:nvSpPr>
        <xdr:cNvPr id="51" name="人口1人当たり決算額の推移平均値テキスト130"/>
        <xdr:cNvSpPr txBox="1"/>
      </xdr:nvSpPr>
      <xdr:spPr>
        <a:xfrm>
          <a:off x="5740400" y="259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146240</xdr:rowOff>
    </xdr:from>
    <xdr:to>
      <xdr:col>4</xdr:col>
      <xdr:colOff>469900</xdr:colOff>
      <xdr:row>18</xdr:row>
      <xdr:rowOff>107683</xdr:rowOff>
    </xdr:to>
    <xdr:cxnSp macro="">
      <xdr:nvCxnSpPr>
        <xdr:cNvPr id="53" name="直線コネクタ 52"/>
        <xdr:cNvCxnSpPr/>
      </xdr:nvCxnSpPr>
      <xdr:spPr bwMode="auto">
        <a:xfrm>
          <a:off x="4305300" y="3108515"/>
          <a:ext cx="698500" cy="13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8335</xdr:rowOff>
    </xdr:from>
    <xdr:ext cx="736600" cy="259045"/>
    <xdr:sp macro="" textlink="">
      <xdr:nvSpPr>
        <xdr:cNvPr id="55" name="テキスト ボックス 54"/>
        <xdr:cNvSpPr txBox="1"/>
      </xdr:nvSpPr>
      <xdr:spPr>
        <a:xfrm>
          <a:off x="4622800" y="245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109550</xdr:rowOff>
    </xdr:from>
    <xdr:to>
      <xdr:col>3</xdr:col>
      <xdr:colOff>904875</xdr:colOff>
      <xdr:row>17</xdr:row>
      <xdr:rowOff>146240</xdr:rowOff>
    </xdr:to>
    <xdr:cxnSp macro="">
      <xdr:nvCxnSpPr>
        <xdr:cNvPr id="56" name="直線コネクタ 55"/>
        <xdr:cNvCxnSpPr/>
      </xdr:nvCxnSpPr>
      <xdr:spPr bwMode="auto">
        <a:xfrm>
          <a:off x="3606800" y="307182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79430</xdr:rowOff>
    </xdr:from>
    <xdr:ext cx="762000" cy="259045"/>
    <xdr:sp macro="" textlink="">
      <xdr:nvSpPr>
        <xdr:cNvPr id="58" name="テキスト ボックス 57"/>
        <xdr:cNvSpPr txBox="1"/>
      </xdr:nvSpPr>
      <xdr:spPr>
        <a:xfrm>
          <a:off x="39243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169672</xdr:rowOff>
    </xdr:from>
    <xdr:to>
      <xdr:col>3</xdr:col>
      <xdr:colOff>206375</xdr:colOff>
      <xdr:row>17</xdr:row>
      <xdr:rowOff>109550</xdr:rowOff>
    </xdr:to>
    <xdr:cxnSp macro="">
      <xdr:nvCxnSpPr>
        <xdr:cNvPr id="59" name="直線コネクタ 58"/>
        <xdr:cNvCxnSpPr/>
      </xdr:nvCxnSpPr>
      <xdr:spPr bwMode="auto">
        <a:xfrm>
          <a:off x="2908300" y="2960497"/>
          <a:ext cx="698500" cy="11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121988</xdr:rowOff>
    </xdr:from>
    <xdr:ext cx="762000" cy="259045"/>
    <xdr:sp macro="" textlink="">
      <xdr:nvSpPr>
        <xdr:cNvPr id="61" name="テキスト ボックス 60"/>
        <xdr:cNvSpPr txBox="1"/>
      </xdr:nvSpPr>
      <xdr:spPr>
        <a:xfrm>
          <a:off x="32258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78744</xdr:rowOff>
    </xdr:from>
    <xdr:ext cx="762000" cy="259045"/>
    <xdr:sp macro="" textlink="">
      <xdr:nvSpPr>
        <xdr:cNvPr id="63" name="テキスト ボックス 62"/>
        <xdr:cNvSpPr txBox="1"/>
      </xdr:nvSpPr>
      <xdr:spPr>
        <a:xfrm>
          <a:off x="25273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153391</xdr:rowOff>
    </xdr:from>
    <xdr:to>
      <xdr:col>5</xdr:col>
      <xdr:colOff>34925</xdr:colOff>
      <xdr:row>19</xdr:row>
      <xdr:rowOff>83541</xdr:rowOff>
    </xdr:to>
    <xdr:sp macro="" textlink="">
      <xdr:nvSpPr>
        <xdr:cNvPr id="69" name="円/楕円 68"/>
        <xdr:cNvSpPr/>
      </xdr:nvSpPr>
      <xdr:spPr bwMode="auto">
        <a:xfrm>
          <a:off x="5600700" y="328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125468</xdr:rowOff>
    </xdr:from>
    <xdr:ext cx="762000" cy="259045"/>
    <xdr:sp macro="" textlink="">
      <xdr:nvSpPr>
        <xdr:cNvPr id="70" name="人口1人当たり決算額の推移該当値テキスト130"/>
        <xdr:cNvSpPr txBox="1"/>
      </xdr:nvSpPr>
      <xdr:spPr>
        <a:xfrm>
          <a:off x="5740400" y="325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56883</xdr:rowOff>
    </xdr:from>
    <xdr:to>
      <xdr:col>4</xdr:col>
      <xdr:colOff>520700</xdr:colOff>
      <xdr:row>18</xdr:row>
      <xdr:rowOff>158483</xdr:rowOff>
    </xdr:to>
    <xdr:sp macro="" textlink="">
      <xdr:nvSpPr>
        <xdr:cNvPr id="71" name="円/楕円 70"/>
        <xdr:cNvSpPr/>
      </xdr:nvSpPr>
      <xdr:spPr bwMode="auto">
        <a:xfrm>
          <a:off x="4953000" y="319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143260</xdr:rowOff>
    </xdr:from>
    <xdr:ext cx="736600" cy="259045"/>
    <xdr:sp macro="" textlink="">
      <xdr:nvSpPr>
        <xdr:cNvPr id="72" name="テキスト ボックス 71"/>
        <xdr:cNvSpPr txBox="1"/>
      </xdr:nvSpPr>
      <xdr:spPr>
        <a:xfrm>
          <a:off x="4622800" y="327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95440</xdr:rowOff>
    </xdr:from>
    <xdr:to>
      <xdr:col>3</xdr:col>
      <xdr:colOff>955675</xdr:colOff>
      <xdr:row>18</xdr:row>
      <xdr:rowOff>25590</xdr:rowOff>
    </xdr:to>
    <xdr:sp macro="" textlink="">
      <xdr:nvSpPr>
        <xdr:cNvPr id="73" name="円/楕円 72"/>
        <xdr:cNvSpPr/>
      </xdr:nvSpPr>
      <xdr:spPr bwMode="auto">
        <a:xfrm>
          <a:off x="42545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10367</xdr:rowOff>
    </xdr:from>
    <xdr:ext cx="762000" cy="259045"/>
    <xdr:sp macro="" textlink="">
      <xdr:nvSpPr>
        <xdr:cNvPr id="74" name="テキスト ボックス 73"/>
        <xdr:cNvSpPr txBox="1"/>
      </xdr:nvSpPr>
      <xdr:spPr>
        <a:xfrm>
          <a:off x="3924300" y="31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58750</xdr:rowOff>
    </xdr:from>
    <xdr:to>
      <xdr:col>3</xdr:col>
      <xdr:colOff>257175</xdr:colOff>
      <xdr:row>17</xdr:row>
      <xdr:rowOff>160350</xdr:rowOff>
    </xdr:to>
    <xdr:sp macro="" textlink="">
      <xdr:nvSpPr>
        <xdr:cNvPr id="75" name="円/楕円 74"/>
        <xdr:cNvSpPr/>
      </xdr:nvSpPr>
      <xdr:spPr bwMode="auto">
        <a:xfrm>
          <a:off x="3556000" y="302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145127</xdr:rowOff>
    </xdr:from>
    <xdr:ext cx="762000" cy="259045"/>
    <xdr:sp macro="" textlink="">
      <xdr:nvSpPr>
        <xdr:cNvPr id="76" name="テキスト ボックス 75"/>
        <xdr:cNvSpPr txBox="1"/>
      </xdr:nvSpPr>
      <xdr:spPr>
        <a:xfrm>
          <a:off x="3225800" y="31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118872</xdr:rowOff>
    </xdr:from>
    <xdr:to>
      <xdr:col>2</xdr:col>
      <xdr:colOff>692150</xdr:colOff>
      <xdr:row>17</xdr:row>
      <xdr:rowOff>49022</xdr:rowOff>
    </xdr:to>
    <xdr:sp macro="" textlink="">
      <xdr:nvSpPr>
        <xdr:cNvPr id="77" name="円/楕円 76"/>
        <xdr:cNvSpPr/>
      </xdr:nvSpPr>
      <xdr:spPr bwMode="auto">
        <a:xfrm>
          <a:off x="2857500" y="290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33799</xdr:rowOff>
    </xdr:from>
    <xdr:ext cx="762000" cy="259045"/>
    <xdr:sp macro="" textlink="">
      <xdr:nvSpPr>
        <xdr:cNvPr id="78" name="テキスト ボックス 77"/>
        <xdr:cNvSpPr txBox="1"/>
      </xdr:nvSpPr>
      <xdr:spPr>
        <a:xfrm>
          <a:off x="2527300" y="299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168529</xdr:rowOff>
    </xdr:from>
    <xdr:to>
      <xdr:col>4</xdr:col>
      <xdr:colOff>1117600</xdr:colOff>
      <xdr:row>34</xdr:row>
      <xdr:rowOff>222136</xdr:rowOff>
    </xdr:to>
    <xdr:cxnSp macro="">
      <xdr:nvCxnSpPr>
        <xdr:cNvPr id="112" name="直線コネクタ 111"/>
        <xdr:cNvCxnSpPr/>
      </xdr:nvCxnSpPr>
      <xdr:spPr bwMode="auto">
        <a:xfrm>
          <a:off x="5003800" y="6435979"/>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164406</xdr:rowOff>
    </xdr:from>
    <xdr:ext cx="762000" cy="259045"/>
    <xdr:sp macro="" textlink="">
      <xdr:nvSpPr>
        <xdr:cNvPr id="113" name="人口1人当たり決算額の推移平均値テキスト445"/>
        <xdr:cNvSpPr txBox="1"/>
      </xdr:nvSpPr>
      <xdr:spPr>
        <a:xfrm>
          <a:off x="5740400" y="6774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21501</xdr:rowOff>
    </xdr:from>
    <xdr:to>
      <xdr:col>4</xdr:col>
      <xdr:colOff>469900</xdr:colOff>
      <xdr:row>34</xdr:row>
      <xdr:rowOff>168529</xdr:rowOff>
    </xdr:to>
    <xdr:cxnSp macro="">
      <xdr:nvCxnSpPr>
        <xdr:cNvPr id="115" name="直線コネクタ 114"/>
        <xdr:cNvCxnSpPr/>
      </xdr:nvCxnSpPr>
      <xdr:spPr bwMode="auto">
        <a:xfrm>
          <a:off x="4305300" y="6288951"/>
          <a:ext cx="698500" cy="147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213669</xdr:rowOff>
    </xdr:from>
    <xdr:ext cx="736600" cy="259045"/>
    <xdr:sp macro="" textlink="">
      <xdr:nvSpPr>
        <xdr:cNvPr id="117" name="テキスト ボックス 116"/>
        <xdr:cNvSpPr txBox="1"/>
      </xdr:nvSpPr>
      <xdr:spPr>
        <a:xfrm>
          <a:off x="4622800" y="682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21501</xdr:rowOff>
    </xdr:from>
    <xdr:to>
      <xdr:col>3</xdr:col>
      <xdr:colOff>904875</xdr:colOff>
      <xdr:row>34</xdr:row>
      <xdr:rowOff>29045</xdr:rowOff>
    </xdr:to>
    <xdr:cxnSp macro="">
      <xdr:nvCxnSpPr>
        <xdr:cNvPr id="118" name="直線コネクタ 117"/>
        <xdr:cNvCxnSpPr/>
      </xdr:nvCxnSpPr>
      <xdr:spPr bwMode="auto">
        <a:xfrm flipV="1">
          <a:off x="3606800" y="6288951"/>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117162</xdr:rowOff>
    </xdr:from>
    <xdr:ext cx="762000" cy="259045"/>
    <xdr:sp macro="" textlink="">
      <xdr:nvSpPr>
        <xdr:cNvPr id="120" name="テキスト ボックス 119"/>
        <xdr:cNvSpPr txBox="1"/>
      </xdr:nvSpPr>
      <xdr:spPr>
        <a:xfrm>
          <a:off x="3924300" y="6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29045</xdr:rowOff>
    </xdr:from>
    <xdr:to>
      <xdr:col>3</xdr:col>
      <xdr:colOff>206375</xdr:colOff>
      <xdr:row>34</xdr:row>
      <xdr:rowOff>96710</xdr:rowOff>
    </xdr:to>
    <xdr:cxnSp macro="">
      <xdr:nvCxnSpPr>
        <xdr:cNvPr id="121" name="直線コネクタ 120"/>
        <xdr:cNvCxnSpPr/>
      </xdr:nvCxnSpPr>
      <xdr:spPr bwMode="auto">
        <a:xfrm flipV="1">
          <a:off x="2908300" y="6296495"/>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323702</xdr:rowOff>
    </xdr:from>
    <xdr:ext cx="762000" cy="259045"/>
    <xdr:sp macro="" textlink="">
      <xdr:nvSpPr>
        <xdr:cNvPr id="123" name="テキスト ボックス 122"/>
        <xdr:cNvSpPr txBox="1"/>
      </xdr:nvSpPr>
      <xdr:spPr>
        <a:xfrm>
          <a:off x="32258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171336</xdr:rowOff>
    </xdr:from>
    <xdr:to>
      <xdr:col>5</xdr:col>
      <xdr:colOff>34925</xdr:colOff>
      <xdr:row>34</xdr:row>
      <xdr:rowOff>272935</xdr:rowOff>
    </xdr:to>
    <xdr:sp macro="" textlink="">
      <xdr:nvSpPr>
        <xdr:cNvPr id="131" name="円/楕円 130"/>
        <xdr:cNvSpPr/>
      </xdr:nvSpPr>
      <xdr:spPr bwMode="auto">
        <a:xfrm>
          <a:off x="5600700" y="64387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16413</xdr:rowOff>
    </xdr:from>
    <xdr:ext cx="762000" cy="259045"/>
    <xdr:sp macro="" textlink="">
      <xdr:nvSpPr>
        <xdr:cNvPr id="132" name="人口1人当たり決算額の推移該当値テキスト445"/>
        <xdr:cNvSpPr txBox="1"/>
      </xdr:nvSpPr>
      <xdr:spPr>
        <a:xfrm>
          <a:off x="5740400" y="62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117729</xdr:rowOff>
    </xdr:from>
    <xdr:to>
      <xdr:col>4</xdr:col>
      <xdr:colOff>520700</xdr:colOff>
      <xdr:row>34</xdr:row>
      <xdr:rowOff>219329</xdr:rowOff>
    </xdr:to>
    <xdr:sp macro="" textlink="">
      <xdr:nvSpPr>
        <xdr:cNvPr id="133" name="円/楕円 132"/>
        <xdr:cNvSpPr/>
      </xdr:nvSpPr>
      <xdr:spPr bwMode="auto">
        <a:xfrm>
          <a:off x="4953000" y="638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229506</xdr:rowOff>
    </xdr:from>
    <xdr:ext cx="736600" cy="259045"/>
    <xdr:sp macro="" textlink="">
      <xdr:nvSpPr>
        <xdr:cNvPr id="134" name="テキスト ボックス 133"/>
        <xdr:cNvSpPr txBox="1"/>
      </xdr:nvSpPr>
      <xdr:spPr>
        <a:xfrm>
          <a:off x="4622800" y="615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313601</xdr:rowOff>
    </xdr:from>
    <xdr:to>
      <xdr:col>3</xdr:col>
      <xdr:colOff>955675</xdr:colOff>
      <xdr:row>34</xdr:row>
      <xdr:rowOff>72301</xdr:rowOff>
    </xdr:to>
    <xdr:sp macro="" textlink="">
      <xdr:nvSpPr>
        <xdr:cNvPr id="135" name="円/楕円 134"/>
        <xdr:cNvSpPr/>
      </xdr:nvSpPr>
      <xdr:spPr bwMode="auto">
        <a:xfrm>
          <a:off x="4254500" y="623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82478</xdr:rowOff>
    </xdr:from>
    <xdr:ext cx="762000" cy="259045"/>
    <xdr:sp macro="" textlink="">
      <xdr:nvSpPr>
        <xdr:cNvPr id="136" name="テキスト ボックス 135"/>
        <xdr:cNvSpPr txBox="1"/>
      </xdr:nvSpPr>
      <xdr:spPr>
        <a:xfrm>
          <a:off x="3924300" y="60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321145</xdr:rowOff>
    </xdr:from>
    <xdr:to>
      <xdr:col>3</xdr:col>
      <xdr:colOff>257175</xdr:colOff>
      <xdr:row>34</xdr:row>
      <xdr:rowOff>79845</xdr:rowOff>
    </xdr:to>
    <xdr:sp macro="" textlink="">
      <xdr:nvSpPr>
        <xdr:cNvPr id="137" name="円/楕円 136"/>
        <xdr:cNvSpPr/>
      </xdr:nvSpPr>
      <xdr:spPr bwMode="auto">
        <a:xfrm>
          <a:off x="3556000" y="6245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90022</xdr:rowOff>
    </xdr:from>
    <xdr:ext cx="762000" cy="259045"/>
    <xdr:sp macro="" textlink="">
      <xdr:nvSpPr>
        <xdr:cNvPr id="138" name="テキスト ボックス 137"/>
        <xdr:cNvSpPr txBox="1"/>
      </xdr:nvSpPr>
      <xdr:spPr>
        <a:xfrm>
          <a:off x="3225800" y="60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45910</xdr:rowOff>
    </xdr:from>
    <xdr:to>
      <xdr:col>2</xdr:col>
      <xdr:colOff>692150</xdr:colOff>
      <xdr:row>34</xdr:row>
      <xdr:rowOff>147510</xdr:rowOff>
    </xdr:to>
    <xdr:sp macro="" textlink="">
      <xdr:nvSpPr>
        <xdr:cNvPr id="139" name="円/楕円 138"/>
        <xdr:cNvSpPr/>
      </xdr:nvSpPr>
      <xdr:spPr bwMode="auto">
        <a:xfrm>
          <a:off x="2857500" y="631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157687</xdr:rowOff>
    </xdr:from>
    <xdr:ext cx="762000" cy="259045"/>
    <xdr:sp macro="" textlink="">
      <xdr:nvSpPr>
        <xdr:cNvPr id="140" name="テキスト ボックス 139"/>
        <xdr:cNvSpPr txBox="1"/>
      </xdr:nvSpPr>
      <xdr:spPr>
        <a:xfrm>
          <a:off x="2527300" y="608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FF0000"/>
              </a:solidFill>
              <a:latin typeface="ＭＳ ゴシック" pitchFamily="49" charset="-128"/>
              <a:ea typeface="ＭＳ ゴシック" pitchFamily="49" charset="-128"/>
            </a:rPr>
            <a:t>　</a:t>
          </a:r>
          <a:r>
            <a:rPr kumimoji="1" lang="ja-JP" altLang="en-US" sz="1250">
              <a:latin typeface="ＭＳ ゴシック" pitchFamily="49" charset="-128"/>
              <a:ea typeface="ＭＳ ゴシック" pitchFamily="49" charset="-128"/>
            </a:rPr>
            <a:t>市税等の歳入の上振れや、経常的な歳出削減の結果等により、実質収支は黒字を維持している。これに伴い、財政調整基金残高は年々増加している。</a:t>
          </a:r>
        </a:p>
        <a:p>
          <a:r>
            <a:rPr kumimoji="1" lang="ja-JP" altLang="en-US" sz="1250">
              <a:latin typeface="ＭＳ ゴシック" pitchFamily="49" charset="-128"/>
              <a:ea typeface="ＭＳ ゴシック" pitchFamily="49" charset="-128"/>
            </a:rPr>
            <a:t>　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については、冬期の降雪が少なかったことにより、特別交付税の交付額が大幅に減少し、実質収支の減少につながった。一方、除雪経費の減少は、財政調整基金の取崩しの大幅な減につながることから、結果的に実質単年度収支及び財政調整基金残高は増となった。今後も財政規律を堅持し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全会計において実質収支が黒字であり、健全性が保たれているといえる。特に、病院事業、下水道事業においては、収支状況が改善してきており、今後も一層の経営の健全化に努める。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の増加、臨時財政対策債償還金の増により増加傾向にあるが、近年の借入起債のほとんどが合併特例債、緊急防災・減災事業債、臨時財政対策債といった交付税措置が極めて高いものに限られていることから、算入公債費等が大幅に増加しており、結果的に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今後についても、計画的な市債の繰上償還の実施により実質公債費比率の上昇抑制に努める。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一般会計等に係る地方債の現在高は、合併後の大型事業等の実施により年々増加している。</a:t>
          </a:r>
        </a:p>
        <a:p>
          <a:r>
            <a:rPr kumimoji="1" lang="ja-JP" altLang="en-US" sz="1400">
              <a:latin typeface="ＭＳ ゴシック" pitchFamily="49" charset="-128"/>
              <a:ea typeface="ＭＳ ゴシック" pitchFamily="49" charset="-128"/>
            </a:rPr>
            <a:t>　公営企業債等繰入見込額については、下水道事業や病院事業に係る大型事業の償還終了に伴い、減少している。</a:t>
          </a:r>
        </a:p>
        <a:p>
          <a:r>
            <a:rPr kumimoji="1" lang="ja-JP" altLang="en-US" sz="1400">
              <a:latin typeface="ＭＳ ゴシック" pitchFamily="49" charset="-128"/>
              <a:ea typeface="ＭＳ ゴシック" pitchFamily="49" charset="-128"/>
            </a:rPr>
            <a:t>　充当可能財源等については、財政調整基金等の積立により着実に増加している。</a:t>
          </a:r>
        </a:p>
        <a:p>
          <a:r>
            <a:rPr kumimoji="1" lang="ja-JP" altLang="en-US" sz="1400">
              <a:latin typeface="ＭＳ ゴシック" pitchFamily="49" charset="-128"/>
              <a:ea typeface="ＭＳ ゴシック" pitchFamily="49" charset="-128"/>
            </a:rPr>
            <a:t>　合併特例債、緊急防災・減災事業債、臨時財政対策債といった交付税措置が極めて高い起債の活用、起債の計画的な繰上償還等により、将来負担比率の分子は年々減少しており、今後も低減していく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定員適正化計画等の行財政改革を推進し、さらに健全な財政基盤の確立に努める。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43501065</v>
      </c>
      <c r="BO4" s="379"/>
      <c r="BP4" s="379"/>
      <c r="BQ4" s="379"/>
      <c r="BR4" s="379"/>
      <c r="BS4" s="379"/>
      <c r="BT4" s="379"/>
      <c r="BU4" s="380"/>
      <c r="BV4" s="378">
        <v>41320047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2.5</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42760641</v>
      </c>
      <c r="BO5" s="384"/>
      <c r="BP5" s="384"/>
      <c r="BQ5" s="384"/>
      <c r="BR5" s="384"/>
      <c r="BS5" s="384"/>
      <c r="BT5" s="384"/>
      <c r="BU5" s="385"/>
      <c r="BV5" s="383">
        <v>40231702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88.6</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740424</v>
      </c>
      <c r="BO6" s="384"/>
      <c r="BP6" s="384"/>
      <c r="BQ6" s="384"/>
      <c r="BR6" s="384"/>
      <c r="BS6" s="384"/>
      <c r="BT6" s="384"/>
      <c r="BU6" s="385"/>
      <c r="BV6" s="383">
        <v>1088345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v>
      </c>
      <c r="CU6" s="528"/>
      <c r="CV6" s="528"/>
      <c r="CW6" s="528"/>
      <c r="CX6" s="528"/>
      <c r="CY6" s="528"/>
      <c r="CZ6" s="528"/>
      <c r="DA6" s="529"/>
      <c r="DB6" s="527">
        <v>96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131088</v>
      </c>
      <c r="BO7" s="384"/>
      <c r="BP7" s="384"/>
      <c r="BQ7" s="384"/>
      <c r="BR7" s="384"/>
      <c r="BS7" s="384"/>
      <c r="BT7" s="384"/>
      <c r="BU7" s="385"/>
      <c r="BV7" s="383">
        <v>175967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24058599</v>
      </c>
      <c r="CU7" s="384"/>
      <c r="CV7" s="384"/>
      <c r="CW7" s="384"/>
      <c r="CX7" s="384"/>
      <c r="CY7" s="384"/>
      <c r="CZ7" s="384"/>
      <c r="DA7" s="385"/>
      <c r="DB7" s="383">
        <v>23828515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609336</v>
      </c>
      <c r="BO8" s="384"/>
      <c r="BP8" s="384"/>
      <c r="BQ8" s="384"/>
      <c r="BR8" s="384"/>
      <c r="BS8" s="384"/>
      <c r="BT8" s="384"/>
      <c r="BU8" s="385"/>
      <c r="BV8" s="383">
        <v>912378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0.66</v>
      </c>
      <c r="CU8" s="491"/>
      <c r="CV8" s="491"/>
      <c r="CW8" s="491"/>
      <c r="CX8" s="491"/>
      <c r="CY8" s="491"/>
      <c r="CZ8" s="491"/>
      <c r="DA8" s="492"/>
      <c r="DB8" s="490">
        <v>0.66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93588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-303042</v>
      </c>
      <c r="BO9" s="384"/>
      <c r="BP9" s="384"/>
      <c r="BQ9" s="384"/>
      <c r="BR9" s="384"/>
      <c r="BS9" s="384"/>
      <c r="BT9" s="384"/>
      <c r="BU9" s="385"/>
      <c r="BV9" s="383">
        <v>-139992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19.899999999999999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94209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796027</v>
      </c>
      <c r="BO10" s="384"/>
      <c r="BP10" s="384"/>
      <c r="BQ10" s="384"/>
      <c r="BR10" s="384"/>
      <c r="BS10" s="384"/>
      <c r="BT10" s="384"/>
      <c r="BU10" s="385"/>
      <c r="BV10" s="383">
        <v>537855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229320</v>
      </c>
      <c r="BO11" s="384"/>
      <c r="BP11" s="384"/>
      <c r="BQ11" s="384"/>
      <c r="BR11" s="384"/>
      <c r="BS11" s="384"/>
      <c r="BT11" s="384"/>
      <c r="BU11" s="385"/>
      <c r="BV11" s="383">
        <v>230596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94981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51556</v>
      </c>
      <c r="BO12" s="384"/>
      <c r="BP12" s="384"/>
      <c r="BQ12" s="384"/>
      <c r="BR12" s="384"/>
      <c r="BS12" s="384"/>
      <c r="BT12" s="384"/>
      <c r="BU12" s="385"/>
      <c r="BV12" s="383">
        <v>312000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93165</v>
      </c>
      <c r="S13" s="483"/>
      <c r="T13" s="483"/>
      <c r="U13" s="483"/>
      <c r="V13" s="484"/>
      <c r="W13" s="470" t="s">
        <v>124</v>
      </c>
      <c r="X13" s="396"/>
      <c r="Y13" s="396"/>
      <c r="Z13" s="396"/>
      <c r="AA13" s="396"/>
      <c r="AB13" s="397"/>
      <c r="AC13" s="359">
        <v>1134</v>
      </c>
      <c r="AD13" s="360"/>
      <c r="AE13" s="360"/>
      <c r="AF13" s="360"/>
      <c r="AG13" s="361"/>
      <c r="AH13" s="359">
        <v>1483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670749</v>
      </c>
      <c r="BO13" s="384"/>
      <c r="BP13" s="384"/>
      <c r="BQ13" s="384"/>
      <c r="BR13" s="384"/>
      <c r="BS13" s="384"/>
      <c r="BT13" s="384"/>
      <c r="BU13" s="385"/>
      <c r="BV13" s="383">
        <v>316459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14.9</v>
      </c>
      <c r="CU13" s="354"/>
      <c r="CV13" s="354"/>
      <c r="CW13" s="354"/>
      <c r="CX13" s="354"/>
      <c r="CY13" s="354"/>
      <c r="CZ13" s="354"/>
      <c r="DA13" s="355"/>
      <c r="DB13" s="353">
        <v>15.6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95186</v>
      </c>
      <c r="S14" s="483"/>
      <c r="T14" s="483"/>
      <c r="U14" s="483"/>
      <c r="V14" s="484"/>
      <c r="W14" s="485"/>
      <c r="X14" s="399"/>
      <c r="Y14" s="399"/>
      <c r="Z14" s="399"/>
      <c r="AA14" s="399"/>
      <c r="AB14" s="400"/>
      <c r="AC14" s="475">
        <v>2.5</v>
      </c>
      <c r="AD14" s="476"/>
      <c r="AE14" s="476"/>
      <c r="AF14" s="476"/>
      <c r="AG14" s="477"/>
      <c r="AH14" s="475">
        <v>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122.1</v>
      </c>
      <c r="CU14" s="454"/>
      <c r="CV14" s="454"/>
      <c r="CW14" s="454"/>
      <c r="CX14" s="454"/>
      <c r="CY14" s="454"/>
      <c r="CZ14" s="454"/>
      <c r="DA14" s="455"/>
      <c r="DB14" s="486">
        <v>128.1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93415</v>
      </c>
      <c r="S15" s="483"/>
      <c r="T15" s="483"/>
      <c r="U15" s="483"/>
      <c r="V15" s="484"/>
      <c r="W15" s="470" t="s">
        <v>131</v>
      </c>
      <c r="X15" s="396"/>
      <c r="Y15" s="396"/>
      <c r="Z15" s="396"/>
      <c r="AA15" s="396"/>
      <c r="AB15" s="397"/>
      <c r="AC15" s="359">
        <v>14900</v>
      </c>
      <c r="AD15" s="360"/>
      <c r="AE15" s="360"/>
      <c r="AF15" s="360"/>
      <c r="AG15" s="361"/>
      <c r="AH15" s="359">
        <v>16685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10964130</v>
      </c>
      <c r="BO15" s="379"/>
      <c r="BP15" s="379"/>
      <c r="BQ15" s="379"/>
      <c r="BR15" s="379"/>
      <c r="BS15" s="379"/>
      <c r="BT15" s="379"/>
      <c r="BU15" s="380"/>
      <c r="BV15" s="378">
        <v>10708996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32.4</v>
      </c>
      <c r="AD16" s="476"/>
      <c r="AE16" s="476"/>
      <c r="AF16" s="476"/>
      <c r="AG16" s="477"/>
      <c r="AH16" s="475">
        <v>33.9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16373302</v>
      </c>
      <c r="BO16" s="384"/>
      <c r="BP16" s="384"/>
      <c r="BQ16" s="384"/>
      <c r="BR16" s="384"/>
      <c r="BS16" s="384"/>
      <c r="BT16" s="384"/>
      <c r="BU16" s="385"/>
      <c r="BV16" s="383">
        <v>16317170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30021</v>
      </c>
      <c r="AD17" s="360"/>
      <c r="AE17" s="360"/>
      <c r="AF17" s="360"/>
      <c r="AG17" s="361"/>
      <c r="AH17" s="359">
        <v>30825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14171116</v>
      </c>
      <c r="BO17" s="384"/>
      <c r="BP17" s="384"/>
      <c r="BQ17" s="384"/>
      <c r="BR17" s="384"/>
      <c r="BS17" s="384"/>
      <c r="BT17" s="384"/>
      <c r="BU17" s="385"/>
      <c r="BV17" s="383">
        <v>13793331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109.18</v>
      </c>
      <c r="M18" s="446"/>
      <c r="N18" s="446"/>
      <c r="O18" s="446"/>
      <c r="P18" s="446"/>
      <c r="Q18" s="446"/>
      <c r="R18" s="447"/>
      <c r="S18" s="447"/>
      <c r="T18" s="447"/>
      <c r="U18" s="447"/>
      <c r="V18" s="448"/>
      <c r="W18" s="462"/>
      <c r="X18" s="463"/>
      <c r="Y18" s="463"/>
      <c r="Z18" s="463"/>
      <c r="AA18" s="463"/>
      <c r="AB18" s="471"/>
      <c r="AC18" s="347">
        <v>65.2</v>
      </c>
      <c r="AD18" s="348"/>
      <c r="AE18" s="348"/>
      <c r="AF18" s="348"/>
      <c r="AG18" s="449"/>
      <c r="AH18" s="347">
        <v>62.7</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21760845</v>
      </c>
      <c r="BO18" s="384"/>
      <c r="BP18" s="384"/>
      <c r="BQ18" s="384"/>
      <c r="BR18" s="384"/>
      <c r="BS18" s="384"/>
      <c r="BT18" s="384"/>
      <c r="BU18" s="385"/>
      <c r="BV18" s="383">
        <v>21819448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857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27645407</v>
      </c>
      <c r="BO19" s="384"/>
      <c r="BP19" s="384"/>
      <c r="BQ19" s="384"/>
      <c r="BR19" s="384"/>
      <c r="BS19" s="384"/>
      <c r="BT19" s="384"/>
      <c r="BU19" s="385"/>
      <c r="BV19" s="383">
        <v>27984698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31246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56294696</v>
      </c>
      <c r="BO23" s="384"/>
      <c r="BP23" s="384"/>
      <c r="BQ23" s="384"/>
      <c r="BR23" s="384"/>
      <c r="BS23" s="384"/>
      <c r="BT23" s="384"/>
      <c r="BU23" s="385"/>
      <c r="BV23" s="383">
        <v>53857918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9260</v>
      </c>
      <c r="R24" s="360"/>
      <c r="S24" s="360"/>
      <c r="T24" s="360"/>
      <c r="U24" s="360"/>
      <c r="V24" s="361"/>
      <c r="W24" s="425"/>
      <c r="X24" s="416"/>
      <c r="Y24" s="417"/>
      <c r="Z24" s="356" t="s">
        <v>155</v>
      </c>
      <c r="AA24" s="357"/>
      <c r="AB24" s="357"/>
      <c r="AC24" s="357"/>
      <c r="AD24" s="357"/>
      <c r="AE24" s="357"/>
      <c r="AF24" s="357"/>
      <c r="AG24" s="358"/>
      <c r="AH24" s="359">
        <v>682</v>
      </c>
      <c r="AI24" s="360"/>
      <c r="AJ24" s="360"/>
      <c r="AK24" s="360"/>
      <c r="AL24" s="361"/>
      <c r="AM24" s="359">
        <v>2168078</v>
      </c>
      <c r="AN24" s="360"/>
      <c r="AO24" s="360"/>
      <c r="AP24" s="360"/>
      <c r="AQ24" s="360"/>
      <c r="AR24" s="361"/>
      <c r="AS24" s="359">
        <v>3179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44438372</v>
      </c>
      <c r="BO24" s="384"/>
      <c r="BP24" s="384"/>
      <c r="BQ24" s="384"/>
      <c r="BR24" s="384"/>
      <c r="BS24" s="384"/>
      <c r="BT24" s="384"/>
      <c r="BU24" s="385"/>
      <c r="BV24" s="383">
        <v>41359930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7540</v>
      </c>
      <c r="R25" s="360"/>
      <c r="S25" s="360"/>
      <c r="T25" s="360"/>
      <c r="U25" s="360"/>
      <c r="V25" s="361"/>
      <c r="W25" s="425"/>
      <c r="X25" s="416"/>
      <c r="Y25" s="417"/>
      <c r="Z25" s="356" t="s">
        <v>158</v>
      </c>
      <c r="AA25" s="357"/>
      <c r="AB25" s="357"/>
      <c r="AC25" s="357"/>
      <c r="AD25" s="357"/>
      <c r="AE25" s="357"/>
      <c r="AF25" s="357"/>
      <c r="AG25" s="358"/>
      <c r="AH25" s="359">
        <v>113</v>
      </c>
      <c r="AI25" s="360"/>
      <c r="AJ25" s="360"/>
      <c r="AK25" s="360"/>
      <c r="AL25" s="361"/>
      <c r="AM25" s="359">
        <v>333463</v>
      </c>
      <c r="AN25" s="360"/>
      <c r="AO25" s="360"/>
      <c r="AP25" s="360"/>
      <c r="AQ25" s="360"/>
      <c r="AR25" s="361"/>
      <c r="AS25" s="359">
        <v>2951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6800607</v>
      </c>
      <c r="BO25" s="379"/>
      <c r="BP25" s="379"/>
      <c r="BQ25" s="379"/>
      <c r="BR25" s="379"/>
      <c r="BS25" s="379"/>
      <c r="BT25" s="379"/>
      <c r="BU25" s="380"/>
      <c r="BV25" s="378">
        <v>7684848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6400</v>
      </c>
      <c r="R26" s="360"/>
      <c r="S26" s="360"/>
      <c r="T26" s="360"/>
      <c r="U26" s="360"/>
      <c r="V26" s="361"/>
      <c r="W26" s="425"/>
      <c r="X26" s="416"/>
      <c r="Y26" s="417"/>
      <c r="Z26" s="356" t="s">
        <v>161</v>
      </c>
      <c r="AA26" s="436"/>
      <c r="AB26" s="436"/>
      <c r="AC26" s="436"/>
      <c r="AD26" s="436"/>
      <c r="AE26" s="436"/>
      <c r="AF26" s="436"/>
      <c r="AG26" s="437"/>
      <c r="AH26" s="359">
        <v>46</v>
      </c>
      <c r="AI26" s="360"/>
      <c r="AJ26" s="360"/>
      <c r="AK26" s="360"/>
      <c r="AL26" s="361"/>
      <c r="AM26" s="359">
        <v>134734</v>
      </c>
      <c r="AN26" s="360"/>
      <c r="AO26" s="360"/>
      <c r="AP26" s="360"/>
      <c r="AQ26" s="360"/>
      <c r="AR26" s="361"/>
      <c r="AS26" s="359">
        <v>2929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5150</v>
      </c>
      <c r="R27" s="360"/>
      <c r="S27" s="360"/>
      <c r="T27" s="360"/>
      <c r="U27" s="360"/>
      <c r="V27" s="361"/>
      <c r="W27" s="425"/>
      <c r="X27" s="416"/>
      <c r="Y27" s="417"/>
      <c r="Z27" s="356" t="s">
        <v>164</v>
      </c>
      <c r="AA27" s="357"/>
      <c r="AB27" s="357"/>
      <c r="AC27" s="357"/>
      <c r="AD27" s="357"/>
      <c r="AE27" s="357"/>
      <c r="AF27" s="357"/>
      <c r="AG27" s="358"/>
      <c r="AH27" s="359">
        <v>12</v>
      </c>
      <c r="AI27" s="360"/>
      <c r="AJ27" s="360"/>
      <c r="AK27" s="360"/>
      <c r="AL27" s="361"/>
      <c r="AM27" s="359">
        <v>41997</v>
      </c>
      <c r="AN27" s="360"/>
      <c r="AO27" s="360"/>
      <c r="AP27" s="360"/>
      <c r="AQ27" s="360"/>
      <c r="AR27" s="361"/>
      <c r="AS27" s="359">
        <v>3500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1487871</v>
      </c>
      <c r="BO27" s="387"/>
      <c r="BP27" s="387"/>
      <c r="BQ27" s="387"/>
      <c r="BR27" s="387"/>
      <c r="BS27" s="387"/>
      <c r="BT27" s="387"/>
      <c r="BU27" s="388"/>
      <c r="BV27" s="386">
        <v>1484780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4560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3932575</v>
      </c>
      <c r="BO28" s="379"/>
      <c r="BP28" s="379"/>
      <c r="BQ28" s="379"/>
      <c r="BR28" s="379"/>
      <c r="BS28" s="379"/>
      <c r="BT28" s="379"/>
      <c r="BU28" s="380"/>
      <c r="BV28" s="378">
        <v>3188104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20</v>
      </c>
      <c r="M29" s="360"/>
      <c r="N29" s="360"/>
      <c r="O29" s="360"/>
      <c r="P29" s="361"/>
      <c r="Q29" s="359">
        <v>4270</v>
      </c>
      <c r="R29" s="360"/>
      <c r="S29" s="360"/>
      <c r="T29" s="360"/>
      <c r="U29" s="360"/>
      <c r="V29" s="361"/>
      <c r="W29" s="425"/>
      <c r="X29" s="416"/>
      <c r="Y29" s="417"/>
      <c r="Z29" s="356" t="s">
        <v>171</v>
      </c>
      <c r="AA29" s="357"/>
      <c r="AB29" s="357"/>
      <c r="AC29" s="357"/>
      <c r="AD29" s="357"/>
      <c r="AE29" s="357"/>
      <c r="AF29" s="357"/>
      <c r="AG29" s="358"/>
      <c r="AH29" s="359">
        <v>694</v>
      </c>
      <c r="AI29" s="360"/>
      <c r="AJ29" s="360"/>
      <c r="AK29" s="360"/>
      <c r="AL29" s="361"/>
      <c r="AM29" s="359">
        <v>2210075</v>
      </c>
      <c r="AN29" s="360"/>
      <c r="AO29" s="360"/>
      <c r="AP29" s="360"/>
      <c r="AQ29" s="360"/>
      <c r="AR29" s="361"/>
      <c r="AS29" s="359">
        <v>3185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290622</v>
      </c>
      <c r="BO29" s="384"/>
      <c r="BP29" s="384"/>
      <c r="BQ29" s="384"/>
      <c r="BR29" s="384"/>
      <c r="BS29" s="384"/>
      <c r="BT29" s="384"/>
      <c r="BU29" s="385"/>
      <c r="BV29" s="383">
        <v>681535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94.4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4941622</v>
      </c>
      <c r="BO30" s="387"/>
      <c r="BP30" s="387"/>
      <c r="BQ30" s="387"/>
      <c r="BR30" s="387"/>
      <c r="BS30" s="387"/>
      <c r="BT30" s="387"/>
      <c r="BU30" s="388"/>
      <c r="BV30" s="386">
        <v>4132000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企業団地造成事業</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富山県市町村会館管理組合（一般会計）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（公財）射水市体育協会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墓苑事業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富山県市町村総合事務組合（一般会計）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射水市土地開発公社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下水道事業</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庄川右岸水害予防組合（一般会計）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（一財）射水市公園等管理業務公社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庄川左岸水害予防組合（一般会計）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（公財）射水市絵本文化振興財団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富山県後期高齢者医療広域連合（一般会計）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（公財）射水市文化振興財団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富山県後期高齢者医療広域連合（特別会計）</v>
      </c>
      <c r="BZ39" s="342"/>
      <c r="CA39" s="342"/>
      <c r="CB39" s="342"/>
      <c r="CC39" s="342"/>
      <c r="CD39" s="342"/>
      <c r="CE39" s="342"/>
      <c r="CF39" s="342"/>
      <c r="CG39" s="342"/>
      <c r="CH39" s="342"/>
      <c r="CI39" s="342"/>
      <c r="CJ39" s="342"/>
      <c r="CK39" s="342"/>
      <c r="CL39" s="342"/>
      <c r="CM39" s="342"/>
      <c r="CN39" s="165"/>
      <c r="CO39" s="343">
        <f t="shared" si="3"/>
        <v>21</v>
      </c>
      <c r="CP39" s="343"/>
      <c r="CQ39" s="342" t="str">
        <f>IF('各会計、関係団体の財政状況及び健全化判断比率'!BS12="","",'各会計、関係団体の財政状況及び健全化判断比率'!BS12)</f>
        <v>（公財）とやま国際センター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22</v>
      </c>
      <c r="CP40" s="343"/>
      <c r="CQ40" s="342" t="str">
        <f>IF('各会計、関係団体の財政状況及び健全化判断比率'!BS13="","",'各会計、関係団体の財政状況及び健全化判断比率'!BS13)</f>
        <v>（公財）伏木富山港・海王丸財団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23</v>
      </c>
      <c r="CP41" s="343"/>
      <c r="CQ41" s="342" t="str">
        <f>IF('各会計、関係団体の財政状況及び健全化判断比率'!BS14="","",'各会計、関係団体の財政状況及び健全化判断比率'!BS14)</f>
        <v>万葉線（株）</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24</v>
      </c>
      <c r="CP42" s="343"/>
      <c r="CQ42" s="342" t="str">
        <f>IF('各会計、関係団体の財政状況及び健全化判断比率'!BS15="","",'各会計、関係団体の財政状況及び健全化判断比率'!BS15)</f>
        <v>（福）小杉福祉会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12971789</v>
      </c>
      <c r="S5" s="637"/>
      <c r="T5" s="637"/>
      <c r="U5" s="637"/>
      <c r="V5" s="637"/>
      <c r="W5" s="637"/>
      <c r="X5" s="637"/>
      <c r="Y5" s="684"/>
      <c r="Z5" s="697">
        <v>29.8</v>
      </c>
      <c r="AA5" s="697"/>
      <c r="AB5" s="697"/>
      <c r="AC5" s="697"/>
      <c r="AD5" s="698">
        <v>12971789</v>
      </c>
      <c r="AE5" s="698"/>
      <c r="AF5" s="698"/>
      <c r="AG5" s="698"/>
      <c r="AH5" s="698"/>
      <c r="AI5" s="698"/>
      <c r="AJ5" s="698"/>
      <c r="AK5" s="698"/>
      <c r="AL5" s="685">
        <v>57.8</v>
      </c>
      <c r="AM5" s="654"/>
      <c r="AN5" s="654"/>
      <c r="AO5" s="686"/>
      <c r="AP5" s="673" t="s">
        <v>209</v>
      </c>
      <c r="AQ5" s="674"/>
      <c r="AR5" s="674"/>
      <c r="AS5" s="674"/>
      <c r="AT5" s="674"/>
      <c r="AU5" s="674"/>
      <c r="AV5" s="674"/>
      <c r="AW5" s="674"/>
      <c r="AX5" s="674"/>
      <c r="AY5" s="674"/>
      <c r="AZ5" s="674"/>
      <c r="BA5" s="674"/>
      <c r="BB5" s="674"/>
      <c r="BC5" s="674"/>
      <c r="BD5" s="674"/>
      <c r="BE5" s="674"/>
      <c r="BF5" s="675"/>
      <c r="BG5" s="586">
        <v>12947419</v>
      </c>
      <c r="BH5" s="587"/>
      <c r="BI5" s="587"/>
      <c r="BJ5" s="587"/>
      <c r="BK5" s="587"/>
      <c r="BL5" s="587"/>
      <c r="BM5" s="587"/>
      <c r="BN5" s="588"/>
      <c r="BO5" s="639">
        <v>99.8</v>
      </c>
      <c r="BP5" s="639"/>
      <c r="BQ5" s="639"/>
      <c r="BR5" s="639"/>
      <c r="BS5" s="640">
        <v>559032</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361157</v>
      </c>
      <c r="S6" s="587"/>
      <c r="T6" s="587"/>
      <c r="U6" s="587"/>
      <c r="V6" s="587"/>
      <c r="W6" s="587"/>
      <c r="X6" s="587"/>
      <c r="Y6" s="588"/>
      <c r="Z6" s="639">
        <v>0.8</v>
      </c>
      <c r="AA6" s="639"/>
      <c r="AB6" s="639"/>
      <c r="AC6" s="639"/>
      <c r="AD6" s="640">
        <v>361157</v>
      </c>
      <c r="AE6" s="640"/>
      <c r="AF6" s="640"/>
      <c r="AG6" s="640"/>
      <c r="AH6" s="640"/>
      <c r="AI6" s="640"/>
      <c r="AJ6" s="640"/>
      <c r="AK6" s="640"/>
      <c r="AL6" s="609">
        <v>1.6</v>
      </c>
      <c r="AM6" s="641"/>
      <c r="AN6" s="641"/>
      <c r="AO6" s="642"/>
      <c r="AP6" s="583" t="s">
        <v>214</v>
      </c>
      <c r="AQ6" s="584"/>
      <c r="AR6" s="584"/>
      <c r="AS6" s="584"/>
      <c r="AT6" s="584"/>
      <c r="AU6" s="584"/>
      <c r="AV6" s="584"/>
      <c r="AW6" s="584"/>
      <c r="AX6" s="584"/>
      <c r="AY6" s="584"/>
      <c r="AZ6" s="584"/>
      <c r="BA6" s="584"/>
      <c r="BB6" s="584"/>
      <c r="BC6" s="584"/>
      <c r="BD6" s="584"/>
      <c r="BE6" s="584"/>
      <c r="BF6" s="585"/>
      <c r="BG6" s="586">
        <v>12947419</v>
      </c>
      <c r="BH6" s="587"/>
      <c r="BI6" s="587"/>
      <c r="BJ6" s="587"/>
      <c r="BK6" s="587"/>
      <c r="BL6" s="587"/>
      <c r="BM6" s="587"/>
      <c r="BN6" s="588"/>
      <c r="BO6" s="639">
        <v>99.8</v>
      </c>
      <c r="BP6" s="639"/>
      <c r="BQ6" s="639"/>
      <c r="BR6" s="639"/>
      <c r="BS6" s="640">
        <v>559032</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319599</v>
      </c>
      <c r="CS6" s="587"/>
      <c r="CT6" s="587"/>
      <c r="CU6" s="587"/>
      <c r="CV6" s="587"/>
      <c r="CW6" s="587"/>
      <c r="CX6" s="587"/>
      <c r="CY6" s="588"/>
      <c r="CZ6" s="639">
        <v>0.7</v>
      </c>
      <c r="DA6" s="639"/>
      <c r="DB6" s="639"/>
      <c r="DC6" s="639"/>
      <c r="DD6" s="592" t="s">
        <v>216</v>
      </c>
      <c r="DE6" s="587"/>
      <c r="DF6" s="587"/>
      <c r="DG6" s="587"/>
      <c r="DH6" s="587"/>
      <c r="DI6" s="587"/>
      <c r="DJ6" s="587"/>
      <c r="DK6" s="587"/>
      <c r="DL6" s="587"/>
      <c r="DM6" s="587"/>
      <c r="DN6" s="587"/>
      <c r="DO6" s="587"/>
      <c r="DP6" s="588"/>
      <c r="DQ6" s="592">
        <v>319599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34631</v>
      </c>
      <c r="S7" s="587"/>
      <c r="T7" s="587"/>
      <c r="U7" s="587"/>
      <c r="V7" s="587"/>
      <c r="W7" s="587"/>
      <c r="X7" s="587"/>
      <c r="Y7" s="588"/>
      <c r="Z7" s="639">
        <v>0.1</v>
      </c>
      <c r="AA7" s="639"/>
      <c r="AB7" s="639"/>
      <c r="AC7" s="639"/>
      <c r="AD7" s="640">
        <v>34631</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5469916</v>
      </c>
      <c r="BH7" s="587"/>
      <c r="BI7" s="587"/>
      <c r="BJ7" s="587"/>
      <c r="BK7" s="587"/>
      <c r="BL7" s="587"/>
      <c r="BM7" s="587"/>
      <c r="BN7" s="588"/>
      <c r="BO7" s="639">
        <v>42.2</v>
      </c>
      <c r="BP7" s="639"/>
      <c r="BQ7" s="639"/>
      <c r="BR7" s="639"/>
      <c r="BS7" s="640">
        <v>120084</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5706243</v>
      </c>
      <c r="CS7" s="587"/>
      <c r="CT7" s="587"/>
      <c r="CU7" s="587"/>
      <c r="CV7" s="587"/>
      <c r="CW7" s="587"/>
      <c r="CX7" s="587"/>
      <c r="CY7" s="588"/>
      <c r="CZ7" s="639">
        <v>13.3</v>
      </c>
      <c r="DA7" s="639"/>
      <c r="DB7" s="639"/>
      <c r="DC7" s="639"/>
      <c r="DD7" s="592">
        <v>365917</v>
      </c>
      <c r="DE7" s="587"/>
      <c r="DF7" s="587"/>
      <c r="DG7" s="587"/>
      <c r="DH7" s="587"/>
      <c r="DI7" s="587"/>
      <c r="DJ7" s="587"/>
      <c r="DK7" s="587"/>
      <c r="DL7" s="587"/>
      <c r="DM7" s="587"/>
      <c r="DN7" s="587"/>
      <c r="DO7" s="587"/>
      <c r="DP7" s="588"/>
      <c r="DQ7" s="592">
        <v>4151070</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56840</v>
      </c>
      <c r="S8" s="587"/>
      <c r="T8" s="587"/>
      <c r="U8" s="587"/>
      <c r="V8" s="587"/>
      <c r="W8" s="587"/>
      <c r="X8" s="587"/>
      <c r="Y8" s="588"/>
      <c r="Z8" s="639">
        <v>0.1</v>
      </c>
      <c r="AA8" s="639"/>
      <c r="AB8" s="639"/>
      <c r="AC8" s="639"/>
      <c r="AD8" s="640">
        <v>56840</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144417</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11193128</v>
      </c>
      <c r="CS8" s="587"/>
      <c r="CT8" s="587"/>
      <c r="CU8" s="587"/>
      <c r="CV8" s="587"/>
      <c r="CW8" s="587"/>
      <c r="CX8" s="587"/>
      <c r="CY8" s="588"/>
      <c r="CZ8" s="639">
        <v>26.2</v>
      </c>
      <c r="DA8" s="639"/>
      <c r="DB8" s="639"/>
      <c r="DC8" s="639"/>
      <c r="DD8" s="592">
        <v>523432</v>
      </c>
      <c r="DE8" s="587"/>
      <c r="DF8" s="587"/>
      <c r="DG8" s="587"/>
      <c r="DH8" s="587"/>
      <c r="DI8" s="587"/>
      <c r="DJ8" s="587"/>
      <c r="DK8" s="587"/>
      <c r="DL8" s="587"/>
      <c r="DM8" s="587"/>
      <c r="DN8" s="587"/>
      <c r="DO8" s="587"/>
      <c r="DP8" s="588"/>
      <c r="DQ8" s="592">
        <v>6199602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76992</v>
      </c>
      <c r="S9" s="587"/>
      <c r="T9" s="587"/>
      <c r="U9" s="587"/>
      <c r="V9" s="587"/>
      <c r="W9" s="587"/>
      <c r="X9" s="587"/>
      <c r="Y9" s="588"/>
      <c r="Z9" s="639">
        <v>0.2</v>
      </c>
      <c r="AA9" s="639"/>
      <c r="AB9" s="639"/>
      <c r="AC9" s="639"/>
      <c r="AD9" s="640">
        <v>76992</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4333218</v>
      </c>
      <c r="BH9" s="587"/>
      <c r="BI9" s="587"/>
      <c r="BJ9" s="587"/>
      <c r="BK9" s="587"/>
      <c r="BL9" s="587"/>
      <c r="BM9" s="587"/>
      <c r="BN9" s="588"/>
      <c r="BO9" s="639">
        <v>33.4</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2820242</v>
      </c>
      <c r="CS9" s="587"/>
      <c r="CT9" s="587"/>
      <c r="CU9" s="587"/>
      <c r="CV9" s="587"/>
      <c r="CW9" s="587"/>
      <c r="CX9" s="587"/>
      <c r="CY9" s="588"/>
      <c r="CZ9" s="639">
        <v>6.6</v>
      </c>
      <c r="DA9" s="639"/>
      <c r="DB9" s="639"/>
      <c r="DC9" s="639"/>
      <c r="DD9" s="592">
        <v>150604</v>
      </c>
      <c r="DE9" s="587"/>
      <c r="DF9" s="587"/>
      <c r="DG9" s="587"/>
      <c r="DH9" s="587"/>
      <c r="DI9" s="587"/>
      <c r="DJ9" s="587"/>
      <c r="DK9" s="587"/>
      <c r="DL9" s="587"/>
      <c r="DM9" s="587"/>
      <c r="DN9" s="587"/>
      <c r="DO9" s="587"/>
      <c r="DP9" s="588"/>
      <c r="DQ9" s="592">
        <v>2470856</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876000</v>
      </c>
      <c r="S10" s="587"/>
      <c r="T10" s="587"/>
      <c r="U10" s="587"/>
      <c r="V10" s="587"/>
      <c r="W10" s="587"/>
      <c r="X10" s="587"/>
      <c r="Y10" s="588"/>
      <c r="Z10" s="639">
        <v>2</v>
      </c>
      <c r="AA10" s="639"/>
      <c r="AB10" s="639"/>
      <c r="AC10" s="639"/>
      <c r="AD10" s="640">
        <v>876000</v>
      </c>
      <c r="AE10" s="640"/>
      <c r="AF10" s="640"/>
      <c r="AG10" s="640"/>
      <c r="AH10" s="640"/>
      <c r="AI10" s="640"/>
      <c r="AJ10" s="640"/>
      <c r="AK10" s="640"/>
      <c r="AL10" s="609">
        <v>3.9</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255924</v>
      </c>
      <c r="BH10" s="587"/>
      <c r="BI10" s="587"/>
      <c r="BJ10" s="587"/>
      <c r="BK10" s="587"/>
      <c r="BL10" s="587"/>
      <c r="BM10" s="587"/>
      <c r="BN10" s="588"/>
      <c r="BO10" s="639">
        <v>2</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251158</v>
      </c>
      <c r="CS10" s="587"/>
      <c r="CT10" s="587"/>
      <c r="CU10" s="587"/>
      <c r="CV10" s="587"/>
      <c r="CW10" s="587"/>
      <c r="CX10" s="587"/>
      <c r="CY10" s="588"/>
      <c r="CZ10" s="639">
        <v>0.6</v>
      </c>
      <c r="DA10" s="639"/>
      <c r="DB10" s="639"/>
      <c r="DC10" s="639"/>
      <c r="DD10" s="592" t="s">
        <v>113</v>
      </c>
      <c r="DE10" s="587"/>
      <c r="DF10" s="587"/>
      <c r="DG10" s="587"/>
      <c r="DH10" s="587"/>
      <c r="DI10" s="587"/>
      <c r="DJ10" s="587"/>
      <c r="DK10" s="587"/>
      <c r="DL10" s="587"/>
      <c r="DM10" s="587"/>
      <c r="DN10" s="587"/>
      <c r="DO10" s="587"/>
      <c r="DP10" s="588"/>
      <c r="DQ10" s="592">
        <v>16832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64837</v>
      </c>
      <c r="S11" s="587"/>
      <c r="T11" s="587"/>
      <c r="U11" s="587"/>
      <c r="V11" s="587"/>
      <c r="W11" s="587"/>
      <c r="X11" s="587"/>
      <c r="Y11" s="588"/>
      <c r="Z11" s="639">
        <v>0.1</v>
      </c>
      <c r="AA11" s="639"/>
      <c r="AB11" s="639"/>
      <c r="AC11" s="639"/>
      <c r="AD11" s="640">
        <v>64837</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736357</v>
      </c>
      <c r="BH11" s="587"/>
      <c r="BI11" s="587"/>
      <c r="BJ11" s="587"/>
      <c r="BK11" s="587"/>
      <c r="BL11" s="587"/>
      <c r="BM11" s="587"/>
      <c r="BN11" s="588"/>
      <c r="BO11" s="639">
        <v>5.7</v>
      </c>
      <c r="BP11" s="639"/>
      <c r="BQ11" s="639"/>
      <c r="BR11" s="639"/>
      <c r="BS11" s="592">
        <v>120084</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1150440</v>
      </c>
      <c r="CS11" s="587"/>
      <c r="CT11" s="587"/>
      <c r="CU11" s="587"/>
      <c r="CV11" s="587"/>
      <c r="CW11" s="587"/>
      <c r="CX11" s="587"/>
      <c r="CY11" s="588"/>
      <c r="CZ11" s="639">
        <v>2.7</v>
      </c>
      <c r="DA11" s="639"/>
      <c r="DB11" s="639"/>
      <c r="DC11" s="639"/>
      <c r="DD11" s="592">
        <v>635156</v>
      </c>
      <c r="DE11" s="587"/>
      <c r="DF11" s="587"/>
      <c r="DG11" s="587"/>
      <c r="DH11" s="587"/>
      <c r="DI11" s="587"/>
      <c r="DJ11" s="587"/>
      <c r="DK11" s="587"/>
      <c r="DL11" s="587"/>
      <c r="DM11" s="587"/>
      <c r="DN11" s="587"/>
      <c r="DO11" s="587"/>
      <c r="DP11" s="588"/>
      <c r="DQ11" s="592">
        <v>506837</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6628972</v>
      </c>
      <c r="BH12" s="587"/>
      <c r="BI12" s="587"/>
      <c r="BJ12" s="587"/>
      <c r="BK12" s="587"/>
      <c r="BL12" s="587"/>
      <c r="BM12" s="587"/>
      <c r="BN12" s="588"/>
      <c r="BO12" s="639">
        <v>51.1</v>
      </c>
      <c r="BP12" s="639"/>
      <c r="BQ12" s="639"/>
      <c r="BR12" s="639"/>
      <c r="BS12" s="592">
        <v>438948</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1965724</v>
      </c>
      <c r="CS12" s="587"/>
      <c r="CT12" s="587"/>
      <c r="CU12" s="587"/>
      <c r="CV12" s="587"/>
      <c r="CW12" s="587"/>
      <c r="CX12" s="587"/>
      <c r="CY12" s="588"/>
      <c r="CZ12" s="639">
        <v>4.5999999999999996</v>
      </c>
      <c r="DA12" s="639"/>
      <c r="DB12" s="639"/>
      <c r="DC12" s="639"/>
      <c r="DD12" s="592">
        <v>6289</v>
      </c>
      <c r="DE12" s="587"/>
      <c r="DF12" s="587"/>
      <c r="DG12" s="587"/>
      <c r="DH12" s="587"/>
      <c r="DI12" s="587"/>
      <c r="DJ12" s="587"/>
      <c r="DK12" s="587"/>
      <c r="DL12" s="587"/>
      <c r="DM12" s="587"/>
      <c r="DN12" s="587"/>
      <c r="DO12" s="587"/>
      <c r="DP12" s="588"/>
      <c r="DQ12" s="592">
        <v>843421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101179</v>
      </c>
      <c r="S13" s="587"/>
      <c r="T13" s="587"/>
      <c r="U13" s="587"/>
      <c r="V13" s="587"/>
      <c r="W13" s="587"/>
      <c r="X13" s="587"/>
      <c r="Y13" s="588"/>
      <c r="Z13" s="639">
        <v>0.2</v>
      </c>
      <c r="AA13" s="639"/>
      <c r="AB13" s="639"/>
      <c r="AC13" s="639"/>
      <c r="AD13" s="640">
        <v>101179</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6597857</v>
      </c>
      <c r="BH13" s="587"/>
      <c r="BI13" s="587"/>
      <c r="BJ13" s="587"/>
      <c r="BK13" s="587"/>
      <c r="BL13" s="587"/>
      <c r="BM13" s="587"/>
      <c r="BN13" s="588"/>
      <c r="BO13" s="639">
        <v>50.9</v>
      </c>
      <c r="BP13" s="639"/>
      <c r="BQ13" s="639"/>
      <c r="BR13" s="639"/>
      <c r="BS13" s="592">
        <v>438948</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5914363</v>
      </c>
      <c r="CS13" s="587"/>
      <c r="CT13" s="587"/>
      <c r="CU13" s="587"/>
      <c r="CV13" s="587"/>
      <c r="CW13" s="587"/>
      <c r="CX13" s="587"/>
      <c r="CY13" s="588"/>
      <c r="CZ13" s="639">
        <v>13.8</v>
      </c>
      <c r="DA13" s="639"/>
      <c r="DB13" s="639"/>
      <c r="DC13" s="639"/>
      <c r="DD13" s="592">
        <v>2614715</v>
      </c>
      <c r="DE13" s="587"/>
      <c r="DF13" s="587"/>
      <c r="DG13" s="587"/>
      <c r="DH13" s="587"/>
      <c r="DI13" s="587"/>
      <c r="DJ13" s="587"/>
      <c r="DK13" s="587"/>
      <c r="DL13" s="587"/>
      <c r="DM13" s="587"/>
      <c r="DN13" s="587"/>
      <c r="DO13" s="587"/>
      <c r="DP13" s="588"/>
      <c r="DQ13" s="592">
        <v>3496120</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203300</v>
      </c>
      <c r="BH14" s="587"/>
      <c r="BI14" s="587"/>
      <c r="BJ14" s="587"/>
      <c r="BK14" s="587"/>
      <c r="BL14" s="587"/>
      <c r="BM14" s="587"/>
      <c r="BN14" s="588"/>
      <c r="BO14" s="639">
        <v>1.6</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1072593</v>
      </c>
      <c r="CS14" s="587"/>
      <c r="CT14" s="587"/>
      <c r="CU14" s="587"/>
      <c r="CV14" s="587"/>
      <c r="CW14" s="587"/>
      <c r="CX14" s="587"/>
      <c r="CY14" s="588"/>
      <c r="CZ14" s="639">
        <v>2.5</v>
      </c>
      <c r="DA14" s="639"/>
      <c r="DB14" s="639"/>
      <c r="DC14" s="639"/>
      <c r="DD14" s="592">
        <v>75896</v>
      </c>
      <c r="DE14" s="587"/>
      <c r="DF14" s="587"/>
      <c r="DG14" s="587"/>
      <c r="DH14" s="587"/>
      <c r="DI14" s="587"/>
      <c r="DJ14" s="587"/>
      <c r="DK14" s="587"/>
      <c r="DL14" s="587"/>
      <c r="DM14" s="587"/>
      <c r="DN14" s="587"/>
      <c r="DO14" s="587"/>
      <c r="DP14" s="588"/>
      <c r="DQ14" s="592">
        <v>982896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58512</v>
      </c>
      <c r="S15" s="587"/>
      <c r="T15" s="587"/>
      <c r="U15" s="587"/>
      <c r="V15" s="587"/>
      <c r="W15" s="587"/>
      <c r="X15" s="587"/>
      <c r="Y15" s="588"/>
      <c r="Z15" s="639">
        <v>0.1</v>
      </c>
      <c r="AA15" s="639"/>
      <c r="AB15" s="639"/>
      <c r="AC15" s="639"/>
      <c r="AD15" s="640">
        <v>58512</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645231</v>
      </c>
      <c r="BH15" s="587"/>
      <c r="BI15" s="587"/>
      <c r="BJ15" s="587"/>
      <c r="BK15" s="587"/>
      <c r="BL15" s="587"/>
      <c r="BM15" s="587"/>
      <c r="BN15" s="588"/>
      <c r="BO15" s="639">
        <v>5</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6710309</v>
      </c>
      <c r="CS15" s="587"/>
      <c r="CT15" s="587"/>
      <c r="CU15" s="587"/>
      <c r="CV15" s="587"/>
      <c r="CW15" s="587"/>
      <c r="CX15" s="587"/>
      <c r="CY15" s="588"/>
      <c r="CZ15" s="639">
        <v>15.7</v>
      </c>
      <c r="DA15" s="639"/>
      <c r="DB15" s="639"/>
      <c r="DC15" s="639"/>
      <c r="DD15" s="592">
        <v>4591281</v>
      </c>
      <c r="DE15" s="587"/>
      <c r="DF15" s="587"/>
      <c r="DG15" s="587"/>
      <c r="DH15" s="587"/>
      <c r="DI15" s="587"/>
      <c r="DJ15" s="587"/>
      <c r="DK15" s="587"/>
      <c r="DL15" s="587"/>
      <c r="DM15" s="587"/>
      <c r="DN15" s="587"/>
      <c r="DO15" s="587"/>
      <c r="DP15" s="588"/>
      <c r="DQ15" s="592">
        <v>2376244</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9083659</v>
      </c>
      <c r="S16" s="587"/>
      <c r="T16" s="587"/>
      <c r="U16" s="587"/>
      <c r="V16" s="587"/>
      <c r="W16" s="587"/>
      <c r="X16" s="587"/>
      <c r="Y16" s="588"/>
      <c r="Z16" s="639">
        <v>20.9</v>
      </c>
      <c r="AA16" s="639"/>
      <c r="AB16" s="639"/>
      <c r="AC16" s="639"/>
      <c r="AD16" s="640">
        <v>7766984</v>
      </c>
      <c r="AE16" s="640"/>
      <c r="AF16" s="640"/>
      <c r="AG16" s="640"/>
      <c r="AH16" s="640"/>
      <c r="AI16" s="640"/>
      <c r="AJ16" s="640"/>
      <c r="AK16" s="640"/>
      <c r="AL16" s="609">
        <v>34.6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12903</v>
      </c>
      <c r="CS16" s="587"/>
      <c r="CT16" s="587"/>
      <c r="CU16" s="587"/>
      <c r="CV16" s="587"/>
      <c r="CW16" s="587"/>
      <c r="CX16" s="587"/>
      <c r="CY16" s="588"/>
      <c r="CZ16" s="639">
        <v>0</v>
      </c>
      <c r="DA16" s="639"/>
      <c r="DB16" s="639"/>
      <c r="DC16" s="639"/>
      <c r="DD16" s="592" t="s">
        <v>113</v>
      </c>
      <c r="DE16" s="587"/>
      <c r="DF16" s="587"/>
      <c r="DG16" s="587"/>
      <c r="DH16" s="587"/>
      <c r="DI16" s="587"/>
      <c r="DJ16" s="587"/>
      <c r="DK16" s="587"/>
      <c r="DL16" s="587"/>
      <c r="DM16" s="587"/>
      <c r="DN16" s="587"/>
      <c r="DO16" s="587"/>
      <c r="DP16" s="588"/>
      <c r="DQ16" s="592">
        <v>444</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7766984</v>
      </c>
      <c r="S17" s="587"/>
      <c r="T17" s="587"/>
      <c r="U17" s="587"/>
      <c r="V17" s="587"/>
      <c r="W17" s="587"/>
      <c r="X17" s="587"/>
      <c r="Y17" s="588"/>
      <c r="Z17" s="639">
        <v>17.899999999999999</v>
      </c>
      <c r="AA17" s="639"/>
      <c r="AB17" s="639"/>
      <c r="AC17" s="639"/>
      <c r="AD17" s="640">
        <v>7766984</v>
      </c>
      <c r="AE17" s="640"/>
      <c r="AF17" s="640"/>
      <c r="AG17" s="640"/>
      <c r="AH17" s="640"/>
      <c r="AI17" s="640"/>
      <c r="AJ17" s="640"/>
      <c r="AK17" s="640"/>
      <c r="AL17" s="609">
        <v>34.6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5643939</v>
      </c>
      <c r="CS17" s="587"/>
      <c r="CT17" s="587"/>
      <c r="CU17" s="587"/>
      <c r="CV17" s="587"/>
      <c r="CW17" s="587"/>
      <c r="CX17" s="587"/>
      <c r="CY17" s="588"/>
      <c r="CZ17" s="639">
        <v>13.2</v>
      </c>
      <c r="DA17" s="639"/>
      <c r="DB17" s="639"/>
      <c r="DC17" s="639"/>
      <c r="DD17" s="592" t="s">
        <v>113</v>
      </c>
      <c r="DE17" s="587"/>
      <c r="DF17" s="587"/>
      <c r="DG17" s="587"/>
      <c r="DH17" s="587"/>
      <c r="DI17" s="587"/>
      <c r="DJ17" s="587"/>
      <c r="DK17" s="587"/>
      <c r="DL17" s="587"/>
      <c r="DM17" s="587"/>
      <c r="DN17" s="587"/>
      <c r="DO17" s="587"/>
      <c r="DP17" s="588"/>
      <c r="DQ17" s="592">
        <v>5541062</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1316653</v>
      </c>
      <c r="S18" s="587"/>
      <c r="T18" s="587"/>
      <c r="U18" s="587"/>
      <c r="V18" s="587"/>
      <c r="W18" s="587"/>
      <c r="X18" s="587"/>
      <c r="Y18" s="588"/>
      <c r="Z18" s="639">
        <v>3</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22</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24370</v>
      </c>
      <c r="BH19" s="587"/>
      <c r="BI19" s="587"/>
      <c r="BJ19" s="587"/>
      <c r="BK19" s="587"/>
      <c r="BL19" s="587"/>
      <c r="BM19" s="587"/>
      <c r="BN19" s="588"/>
      <c r="BO19" s="639">
        <v>0.2</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23685596</v>
      </c>
      <c r="S20" s="587"/>
      <c r="T20" s="587"/>
      <c r="U20" s="587"/>
      <c r="V20" s="587"/>
      <c r="W20" s="587"/>
      <c r="X20" s="587"/>
      <c r="Y20" s="588"/>
      <c r="Z20" s="639">
        <v>54.4</v>
      </c>
      <c r="AA20" s="639"/>
      <c r="AB20" s="639"/>
      <c r="AC20" s="639"/>
      <c r="AD20" s="640">
        <v>22368921</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24370</v>
      </c>
      <c r="BH20" s="587"/>
      <c r="BI20" s="587"/>
      <c r="BJ20" s="587"/>
      <c r="BK20" s="587"/>
      <c r="BL20" s="587"/>
      <c r="BM20" s="587"/>
      <c r="BN20" s="588"/>
      <c r="BO20" s="639">
        <v>0.2</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42760641</v>
      </c>
      <c r="CS20" s="587"/>
      <c r="CT20" s="587"/>
      <c r="CU20" s="587"/>
      <c r="CV20" s="587"/>
      <c r="CW20" s="587"/>
      <c r="CX20" s="587"/>
      <c r="CY20" s="588"/>
      <c r="CZ20" s="639">
        <v>100</v>
      </c>
      <c r="DA20" s="639"/>
      <c r="DB20" s="639"/>
      <c r="DC20" s="639"/>
      <c r="DD20" s="592">
        <v>8963290</v>
      </c>
      <c r="DE20" s="587"/>
      <c r="DF20" s="587"/>
      <c r="DG20" s="587"/>
      <c r="DH20" s="587"/>
      <c r="DI20" s="587"/>
      <c r="DJ20" s="587"/>
      <c r="DK20" s="587"/>
      <c r="DL20" s="587"/>
      <c r="DM20" s="587"/>
      <c r="DN20" s="587"/>
      <c r="DO20" s="587"/>
      <c r="DP20" s="588"/>
      <c r="DQ20" s="592">
        <v>26904983</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16926</v>
      </c>
      <c r="S21" s="587"/>
      <c r="T21" s="587"/>
      <c r="U21" s="587"/>
      <c r="V21" s="587"/>
      <c r="W21" s="587"/>
      <c r="X21" s="587"/>
      <c r="Y21" s="588"/>
      <c r="Z21" s="639">
        <v>0</v>
      </c>
      <c r="AA21" s="639"/>
      <c r="AB21" s="639"/>
      <c r="AC21" s="639"/>
      <c r="AD21" s="640">
        <v>16926</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24370</v>
      </c>
      <c r="BH21" s="587"/>
      <c r="BI21" s="587"/>
      <c r="BJ21" s="587"/>
      <c r="BK21" s="587"/>
      <c r="BL21" s="587"/>
      <c r="BM21" s="587"/>
      <c r="BN21" s="588"/>
      <c r="BO21" s="639">
        <v>0.2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382248</v>
      </c>
      <c r="S22" s="587"/>
      <c r="T22" s="587"/>
      <c r="U22" s="587"/>
      <c r="V22" s="587"/>
      <c r="W22" s="587"/>
      <c r="X22" s="587"/>
      <c r="Y22" s="588"/>
      <c r="Z22" s="639">
        <v>0.9</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514585</v>
      </c>
      <c r="S23" s="587"/>
      <c r="T23" s="587"/>
      <c r="U23" s="587"/>
      <c r="V23" s="587"/>
      <c r="W23" s="587"/>
      <c r="X23" s="587"/>
      <c r="Y23" s="588"/>
      <c r="Z23" s="639">
        <v>1.2</v>
      </c>
      <c r="AA23" s="639"/>
      <c r="AB23" s="639"/>
      <c r="AC23" s="639"/>
      <c r="AD23" s="640">
        <v>44430</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306421</v>
      </c>
      <c r="S24" s="587"/>
      <c r="T24" s="587"/>
      <c r="U24" s="587"/>
      <c r="V24" s="587"/>
      <c r="W24" s="587"/>
      <c r="X24" s="587"/>
      <c r="Y24" s="588"/>
      <c r="Z24" s="639">
        <v>0.7</v>
      </c>
      <c r="AA24" s="639"/>
      <c r="AB24" s="639"/>
      <c r="AC24" s="639"/>
      <c r="AD24" s="640">
        <v>265</v>
      </c>
      <c r="AE24" s="640"/>
      <c r="AF24" s="640"/>
      <c r="AG24" s="640"/>
      <c r="AH24" s="640"/>
      <c r="AI24" s="640"/>
      <c r="AJ24" s="640"/>
      <c r="AK24" s="640"/>
      <c r="AL24" s="609">
        <v>0</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17065564</v>
      </c>
      <c r="CS24" s="637"/>
      <c r="CT24" s="637"/>
      <c r="CU24" s="637"/>
      <c r="CV24" s="637"/>
      <c r="CW24" s="637"/>
      <c r="CX24" s="637"/>
      <c r="CY24" s="684"/>
      <c r="CZ24" s="688">
        <v>39.9</v>
      </c>
      <c r="DA24" s="689"/>
      <c r="DB24" s="689"/>
      <c r="DC24" s="690"/>
      <c r="DD24" s="683">
        <v>12631340</v>
      </c>
      <c r="DE24" s="637"/>
      <c r="DF24" s="637"/>
      <c r="DG24" s="637"/>
      <c r="DH24" s="637"/>
      <c r="DI24" s="637"/>
      <c r="DJ24" s="637"/>
      <c r="DK24" s="684"/>
      <c r="DL24" s="683">
        <v>12293100</v>
      </c>
      <c r="DM24" s="637"/>
      <c r="DN24" s="637"/>
      <c r="DO24" s="637"/>
      <c r="DP24" s="637"/>
      <c r="DQ24" s="637"/>
      <c r="DR24" s="637"/>
      <c r="DS24" s="637"/>
      <c r="DT24" s="637"/>
      <c r="DU24" s="637"/>
      <c r="DV24" s="684"/>
      <c r="DW24" s="685">
        <v>50.1</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5075204</v>
      </c>
      <c r="S25" s="587"/>
      <c r="T25" s="587"/>
      <c r="U25" s="587"/>
      <c r="V25" s="587"/>
      <c r="W25" s="587"/>
      <c r="X25" s="587"/>
      <c r="Y25" s="588"/>
      <c r="Z25" s="639">
        <v>11.7</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5355440</v>
      </c>
      <c r="CS25" s="605"/>
      <c r="CT25" s="605"/>
      <c r="CU25" s="605"/>
      <c r="CV25" s="605"/>
      <c r="CW25" s="605"/>
      <c r="CX25" s="605"/>
      <c r="CY25" s="606"/>
      <c r="CZ25" s="589">
        <v>12.5</v>
      </c>
      <c r="DA25" s="607"/>
      <c r="DB25" s="607"/>
      <c r="DC25" s="608"/>
      <c r="DD25" s="592">
        <v>4914884</v>
      </c>
      <c r="DE25" s="605"/>
      <c r="DF25" s="605"/>
      <c r="DG25" s="605"/>
      <c r="DH25" s="605"/>
      <c r="DI25" s="605"/>
      <c r="DJ25" s="605"/>
      <c r="DK25" s="606"/>
      <c r="DL25" s="592">
        <v>4805966</v>
      </c>
      <c r="DM25" s="605"/>
      <c r="DN25" s="605"/>
      <c r="DO25" s="605"/>
      <c r="DP25" s="605"/>
      <c r="DQ25" s="605"/>
      <c r="DR25" s="605"/>
      <c r="DS25" s="605"/>
      <c r="DT25" s="605"/>
      <c r="DU25" s="605"/>
      <c r="DV25" s="606"/>
      <c r="DW25" s="609">
        <v>19.600000000000001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3557809</v>
      </c>
      <c r="CS26" s="587"/>
      <c r="CT26" s="587"/>
      <c r="CU26" s="587"/>
      <c r="CV26" s="587"/>
      <c r="CW26" s="587"/>
      <c r="CX26" s="587"/>
      <c r="CY26" s="588"/>
      <c r="CZ26" s="589">
        <v>8.3000000000000007</v>
      </c>
      <c r="DA26" s="607"/>
      <c r="DB26" s="607"/>
      <c r="DC26" s="608"/>
      <c r="DD26" s="592">
        <v>3156519</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2462312</v>
      </c>
      <c r="S27" s="587"/>
      <c r="T27" s="587"/>
      <c r="U27" s="587"/>
      <c r="V27" s="587"/>
      <c r="W27" s="587"/>
      <c r="X27" s="587"/>
      <c r="Y27" s="588"/>
      <c r="Z27" s="639">
        <v>5.7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12971789</v>
      </c>
      <c r="BH27" s="587"/>
      <c r="BI27" s="587"/>
      <c r="BJ27" s="587"/>
      <c r="BK27" s="587"/>
      <c r="BL27" s="587"/>
      <c r="BM27" s="587"/>
      <c r="BN27" s="588"/>
      <c r="BO27" s="639">
        <v>100</v>
      </c>
      <c r="BP27" s="639"/>
      <c r="BQ27" s="639"/>
      <c r="BR27" s="639"/>
      <c r="BS27" s="592">
        <v>559032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6066185</v>
      </c>
      <c r="CS27" s="605"/>
      <c r="CT27" s="605"/>
      <c r="CU27" s="605"/>
      <c r="CV27" s="605"/>
      <c r="CW27" s="605"/>
      <c r="CX27" s="605"/>
      <c r="CY27" s="606"/>
      <c r="CZ27" s="589">
        <v>14.2</v>
      </c>
      <c r="DA27" s="607"/>
      <c r="DB27" s="607"/>
      <c r="DC27" s="608"/>
      <c r="DD27" s="592">
        <v>2175394</v>
      </c>
      <c r="DE27" s="605"/>
      <c r="DF27" s="605"/>
      <c r="DG27" s="605"/>
      <c r="DH27" s="605"/>
      <c r="DI27" s="605"/>
      <c r="DJ27" s="605"/>
      <c r="DK27" s="606"/>
      <c r="DL27" s="592">
        <v>2175392</v>
      </c>
      <c r="DM27" s="605"/>
      <c r="DN27" s="605"/>
      <c r="DO27" s="605"/>
      <c r="DP27" s="605"/>
      <c r="DQ27" s="605"/>
      <c r="DR27" s="605"/>
      <c r="DS27" s="605"/>
      <c r="DT27" s="605"/>
      <c r="DU27" s="605"/>
      <c r="DV27" s="606"/>
      <c r="DW27" s="609">
        <v>8.9</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83758</v>
      </c>
      <c r="S28" s="587"/>
      <c r="T28" s="587"/>
      <c r="U28" s="587"/>
      <c r="V28" s="587"/>
      <c r="W28" s="587"/>
      <c r="X28" s="587"/>
      <c r="Y28" s="588"/>
      <c r="Z28" s="639">
        <v>0.2</v>
      </c>
      <c r="AA28" s="639"/>
      <c r="AB28" s="639"/>
      <c r="AC28" s="639"/>
      <c r="AD28" s="640">
        <v>8501</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5643939</v>
      </c>
      <c r="CS28" s="587"/>
      <c r="CT28" s="587"/>
      <c r="CU28" s="587"/>
      <c r="CV28" s="587"/>
      <c r="CW28" s="587"/>
      <c r="CX28" s="587"/>
      <c r="CY28" s="588"/>
      <c r="CZ28" s="589">
        <v>13.2</v>
      </c>
      <c r="DA28" s="607"/>
      <c r="DB28" s="607"/>
      <c r="DC28" s="608"/>
      <c r="DD28" s="592">
        <v>5541062</v>
      </c>
      <c r="DE28" s="587"/>
      <c r="DF28" s="587"/>
      <c r="DG28" s="587"/>
      <c r="DH28" s="587"/>
      <c r="DI28" s="587"/>
      <c r="DJ28" s="587"/>
      <c r="DK28" s="588"/>
      <c r="DL28" s="592">
        <v>5311742</v>
      </c>
      <c r="DM28" s="587"/>
      <c r="DN28" s="587"/>
      <c r="DO28" s="587"/>
      <c r="DP28" s="587"/>
      <c r="DQ28" s="587"/>
      <c r="DR28" s="587"/>
      <c r="DS28" s="587"/>
      <c r="DT28" s="587"/>
      <c r="DU28" s="587"/>
      <c r="DV28" s="588"/>
      <c r="DW28" s="609">
        <v>21.6</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22736</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5638147</v>
      </c>
      <c r="CS29" s="605"/>
      <c r="CT29" s="605"/>
      <c r="CU29" s="605"/>
      <c r="CV29" s="605"/>
      <c r="CW29" s="605"/>
      <c r="CX29" s="605"/>
      <c r="CY29" s="606"/>
      <c r="CZ29" s="589">
        <v>13.2</v>
      </c>
      <c r="DA29" s="607"/>
      <c r="DB29" s="607"/>
      <c r="DC29" s="608"/>
      <c r="DD29" s="592">
        <v>5535270</v>
      </c>
      <c r="DE29" s="605"/>
      <c r="DF29" s="605"/>
      <c r="DG29" s="605"/>
      <c r="DH29" s="605"/>
      <c r="DI29" s="605"/>
      <c r="DJ29" s="605"/>
      <c r="DK29" s="606"/>
      <c r="DL29" s="592">
        <v>5305950</v>
      </c>
      <c r="DM29" s="605"/>
      <c r="DN29" s="605"/>
      <c r="DO29" s="605"/>
      <c r="DP29" s="605"/>
      <c r="DQ29" s="605"/>
      <c r="DR29" s="605"/>
      <c r="DS29" s="605"/>
      <c r="DT29" s="605"/>
      <c r="DU29" s="605"/>
      <c r="DV29" s="606"/>
      <c r="DW29" s="609">
        <v>21.6</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775198</v>
      </c>
      <c r="S30" s="587"/>
      <c r="T30" s="587"/>
      <c r="U30" s="587"/>
      <c r="V30" s="587"/>
      <c r="W30" s="587"/>
      <c r="X30" s="587"/>
      <c r="Y30" s="588"/>
      <c r="Z30" s="639">
        <v>1.8</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99.3</v>
      </c>
      <c r="BH30" s="653"/>
      <c r="BI30" s="653"/>
      <c r="BJ30" s="653"/>
      <c r="BK30" s="653"/>
      <c r="BL30" s="653"/>
      <c r="BM30" s="654">
        <v>95.4</v>
      </c>
      <c r="BN30" s="653"/>
      <c r="BO30" s="653"/>
      <c r="BP30" s="653"/>
      <c r="BQ30" s="655"/>
      <c r="BR30" s="652">
        <v>99.2</v>
      </c>
      <c r="BS30" s="653"/>
      <c r="BT30" s="653"/>
      <c r="BU30" s="653"/>
      <c r="BV30" s="653"/>
      <c r="BW30" s="653"/>
      <c r="BX30" s="654">
        <v>95.2</v>
      </c>
      <c r="BY30" s="653"/>
      <c r="BZ30" s="653"/>
      <c r="CA30" s="653"/>
      <c r="CB30" s="655"/>
      <c r="CD30" s="658"/>
      <c r="CE30" s="659"/>
      <c r="CF30" s="623" t="s">
        <v>293</v>
      </c>
      <c r="CG30" s="620"/>
      <c r="CH30" s="620"/>
      <c r="CI30" s="620"/>
      <c r="CJ30" s="620"/>
      <c r="CK30" s="620"/>
      <c r="CL30" s="620"/>
      <c r="CM30" s="620"/>
      <c r="CN30" s="620"/>
      <c r="CO30" s="620"/>
      <c r="CP30" s="620"/>
      <c r="CQ30" s="621"/>
      <c r="CR30" s="586">
        <v>4903622</v>
      </c>
      <c r="CS30" s="587"/>
      <c r="CT30" s="587"/>
      <c r="CU30" s="587"/>
      <c r="CV30" s="587"/>
      <c r="CW30" s="587"/>
      <c r="CX30" s="587"/>
      <c r="CY30" s="588"/>
      <c r="CZ30" s="589">
        <v>11.5</v>
      </c>
      <c r="DA30" s="607"/>
      <c r="DB30" s="607"/>
      <c r="DC30" s="608"/>
      <c r="DD30" s="592">
        <v>4802151</v>
      </c>
      <c r="DE30" s="587"/>
      <c r="DF30" s="587"/>
      <c r="DG30" s="587"/>
      <c r="DH30" s="587"/>
      <c r="DI30" s="587"/>
      <c r="DJ30" s="587"/>
      <c r="DK30" s="588"/>
      <c r="DL30" s="592">
        <v>4572831</v>
      </c>
      <c r="DM30" s="587"/>
      <c r="DN30" s="587"/>
      <c r="DO30" s="587"/>
      <c r="DP30" s="587"/>
      <c r="DQ30" s="587"/>
      <c r="DR30" s="587"/>
      <c r="DS30" s="587"/>
      <c r="DT30" s="587"/>
      <c r="DU30" s="587"/>
      <c r="DV30" s="588"/>
      <c r="DW30" s="609">
        <v>18.600000000000001</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1088345</v>
      </c>
      <c r="S31" s="587"/>
      <c r="T31" s="587"/>
      <c r="U31" s="587"/>
      <c r="V31" s="587"/>
      <c r="W31" s="587"/>
      <c r="X31" s="587"/>
      <c r="Y31" s="588"/>
      <c r="Z31" s="639">
        <v>2.5</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99.3</v>
      </c>
      <c r="BH31" s="605"/>
      <c r="BI31" s="605"/>
      <c r="BJ31" s="605"/>
      <c r="BK31" s="605"/>
      <c r="BL31" s="605"/>
      <c r="BM31" s="641">
        <v>96.1</v>
      </c>
      <c r="BN31" s="651"/>
      <c r="BO31" s="651"/>
      <c r="BP31" s="651"/>
      <c r="BQ31" s="615"/>
      <c r="BR31" s="650">
        <v>99.2</v>
      </c>
      <c r="BS31" s="605"/>
      <c r="BT31" s="605"/>
      <c r="BU31" s="605"/>
      <c r="BV31" s="605"/>
      <c r="BW31" s="605"/>
      <c r="BX31" s="641">
        <v>95.8</v>
      </c>
      <c r="BY31" s="651"/>
      <c r="BZ31" s="651"/>
      <c r="CA31" s="651"/>
      <c r="CB31" s="615"/>
      <c r="CD31" s="658"/>
      <c r="CE31" s="659"/>
      <c r="CF31" s="623" t="s">
        <v>297</v>
      </c>
      <c r="CG31" s="620"/>
      <c r="CH31" s="620"/>
      <c r="CI31" s="620"/>
      <c r="CJ31" s="620"/>
      <c r="CK31" s="620"/>
      <c r="CL31" s="620"/>
      <c r="CM31" s="620"/>
      <c r="CN31" s="620"/>
      <c r="CO31" s="620"/>
      <c r="CP31" s="620"/>
      <c r="CQ31" s="621"/>
      <c r="CR31" s="586">
        <v>734525</v>
      </c>
      <c r="CS31" s="605"/>
      <c r="CT31" s="605"/>
      <c r="CU31" s="605"/>
      <c r="CV31" s="605"/>
      <c r="CW31" s="605"/>
      <c r="CX31" s="605"/>
      <c r="CY31" s="606"/>
      <c r="CZ31" s="589">
        <v>1.7</v>
      </c>
      <c r="DA31" s="607"/>
      <c r="DB31" s="607"/>
      <c r="DC31" s="608"/>
      <c r="DD31" s="592">
        <v>733119</v>
      </c>
      <c r="DE31" s="605"/>
      <c r="DF31" s="605"/>
      <c r="DG31" s="605"/>
      <c r="DH31" s="605"/>
      <c r="DI31" s="605"/>
      <c r="DJ31" s="605"/>
      <c r="DK31" s="606"/>
      <c r="DL31" s="592">
        <v>733119</v>
      </c>
      <c r="DM31" s="605"/>
      <c r="DN31" s="605"/>
      <c r="DO31" s="605"/>
      <c r="DP31" s="605"/>
      <c r="DQ31" s="605"/>
      <c r="DR31" s="605"/>
      <c r="DS31" s="605"/>
      <c r="DT31" s="605"/>
      <c r="DU31" s="605"/>
      <c r="DV31" s="606"/>
      <c r="DW31" s="609">
        <v>3</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1747336</v>
      </c>
      <c r="S32" s="587"/>
      <c r="T32" s="587"/>
      <c r="U32" s="587"/>
      <c r="V32" s="587"/>
      <c r="W32" s="587"/>
      <c r="X32" s="587"/>
      <c r="Y32" s="588"/>
      <c r="Z32" s="639">
        <v>4</v>
      </c>
      <c r="AA32" s="639"/>
      <c r="AB32" s="639"/>
      <c r="AC32" s="639"/>
      <c r="AD32" s="640">
        <v>1743</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99.2</v>
      </c>
      <c r="BH32" s="571"/>
      <c r="BI32" s="571"/>
      <c r="BJ32" s="571"/>
      <c r="BK32" s="571"/>
      <c r="BL32" s="571"/>
      <c r="BM32" s="634">
        <v>94.4</v>
      </c>
      <c r="BN32" s="571"/>
      <c r="BO32" s="571"/>
      <c r="BP32" s="571"/>
      <c r="BQ32" s="628"/>
      <c r="BR32" s="649">
        <v>99.1</v>
      </c>
      <c r="BS32" s="571"/>
      <c r="BT32" s="571"/>
      <c r="BU32" s="571"/>
      <c r="BV32" s="571"/>
      <c r="BW32" s="571"/>
      <c r="BX32" s="634">
        <v>94.4</v>
      </c>
      <c r="BY32" s="571"/>
      <c r="BZ32" s="571"/>
      <c r="CA32" s="571"/>
      <c r="CB32" s="628"/>
      <c r="CD32" s="660"/>
      <c r="CE32" s="661"/>
      <c r="CF32" s="623" t="s">
        <v>300</v>
      </c>
      <c r="CG32" s="620"/>
      <c r="CH32" s="620"/>
      <c r="CI32" s="620"/>
      <c r="CJ32" s="620"/>
      <c r="CK32" s="620"/>
      <c r="CL32" s="620"/>
      <c r="CM32" s="620"/>
      <c r="CN32" s="620"/>
      <c r="CO32" s="620"/>
      <c r="CP32" s="620"/>
      <c r="CQ32" s="621"/>
      <c r="CR32" s="586">
        <v>5792</v>
      </c>
      <c r="CS32" s="587"/>
      <c r="CT32" s="587"/>
      <c r="CU32" s="587"/>
      <c r="CV32" s="587"/>
      <c r="CW32" s="587"/>
      <c r="CX32" s="587"/>
      <c r="CY32" s="588"/>
      <c r="CZ32" s="589">
        <v>0</v>
      </c>
      <c r="DA32" s="607"/>
      <c r="DB32" s="607"/>
      <c r="DC32" s="608"/>
      <c r="DD32" s="592">
        <v>5792</v>
      </c>
      <c r="DE32" s="587"/>
      <c r="DF32" s="587"/>
      <c r="DG32" s="587"/>
      <c r="DH32" s="587"/>
      <c r="DI32" s="587"/>
      <c r="DJ32" s="587"/>
      <c r="DK32" s="588"/>
      <c r="DL32" s="592">
        <v>5792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7340400</v>
      </c>
      <c r="S33" s="587"/>
      <c r="T33" s="587"/>
      <c r="U33" s="587"/>
      <c r="V33" s="587"/>
      <c r="W33" s="587"/>
      <c r="X33" s="587"/>
      <c r="Y33" s="588"/>
      <c r="Z33" s="639">
        <v>16.899999999999999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16718884</v>
      </c>
      <c r="CS33" s="605"/>
      <c r="CT33" s="605"/>
      <c r="CU33" s="605"/>
      <c r="CV33" s="605"/>
      <c r="CW33" s="605"/>
      <c r="CX33" s="605"/>
      <c r="CY33" s="606"/>
      <c r="CZ33" s="589">
        <v>39.1</v>
      </c>
      <c r="DA33" s="607"/>
      <c r="DB33" s="607"/>
      <c r="DC33" s="608"/>
      <c r="DD33" s="592">
        <v>12904148</v>
      </c>
      <c r="DE33" s="605"/>
      <c r="DF33" s="605"/>
      <c r="DG33" s="605"/>
      <c r="DH33" s="605"/>
      <c r="DI33" s="605"/>
      <c r="DJ33" s="605"/>
      <c r="DK33" s="606"/>
      <c r="DL33" s="592">
        <v>9467745</v>
      </c>
      <c r="DM33" s="605"/>
      <c r="DN33" s="605"/>
      <c r="DO33" s="605"/>
      <c r="DP33" s="605"/>
      <c r="DQ33" s="605"/>
      <c r="DR33" s="605"/>
      <c r="DS33" s="605"/>
      <c r="DT33" s="605"/>
      <c r="DU33" s="605"/>
      <c r="DV33" s="606"/>
      <c r="DW33" s="609">
        <v>38.5</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5092228</v>
      </c>
      <c r="CS34" s="587"/>
      <c r="CT34" s="587"/>
      <c r="CU34" s="587"/>
      <c r="CV34" s="587"/>
      <c r="CW34" s="587"/>
      <c r="CX34" s="587"/>
      <c r="CY34" s="588"/>
      <c r="CZ34" s="589">
        <v>11.9</v>
      </c>
      <c r="DA34" s="607"/>
      <c r="DB34" s="607"/>
      <c r="DC34" s="608"/>
      <c r="DD34" s="592">
        <v>4343839</v>
      </c>
      <c r="DE34" s="587"/>
      <c r="DF34" s="587"/>
      <c r="DG34" s="587"/>
      <c r="DH34" s="587"/>
      <c r="DI34" s="587"/>
      <c r="DJ34" s="587"/>
      <c r="DK34" s="588"/>
      <c r="DL34" s="592">
        <v>3621021</v>
      </c>
      <c r="DM34" s="587"/>
      <c r="DN34" s="587"/>
      <c r="DO34" s="587"/>
      <c r="DP34" s="587"/>
      <c r="DQ34" s="587"/>
      <c r="DR34" s="587"/>
      <c r="DS34" s="587"/>
      <c r="DT34" s="587"/>
      <c r="DU34" s="587"/>
      <c r="DV34" s="588"/>
      <c r="DW34" s="609">
        <v>14.7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2120400</v>
      </c>
      <c r="S35" s="587"/>
      <c r="T35" s="587"/>
      <c r="U35" s="587"/>
      <c r="V35" s="587"/>
      <c r="W35" s="587"/>
      <c r="X35" s="587"/>
      <c r="Y35" s="588"/>
      <c r="Z35" s="639">
        <v>4.9000000000000004</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5988680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182387</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491093</v>
      </c>
      <c r="CS35" s="605"/>
      <c r="CT35" s="605"/>
      <c r="CU35" s="605"/>
      <c r="CV35" s="605"/>
      <c r="CW35" s="605"/>
      <c r="CX35" s="605"/>
      <c r="CY35" s="606"/>
      <c r="CZ35" s="589">
        <v>1.1000000000000001</v>
      </c>
      <c r="DA35" s="607"/>
      <c r="DB35" s="607"/>
      <c r="DC35" s="608"/>
      <c r="DD35" s="592">
        <v>416593</v>
      </c>
      <c r="DE35" s="605"/>
      <c r="DF35" s="605"/>
      <c r="DG35" s="605"/>
      <c r="DH35" s="605"/>
      <c r="DI35" s="605"/>
      <c r="DJ35" s="605"/>
      <c r="DK35" s="606"/>
      <c r="DL35" s="592">
        <v>339407</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43501065</v>
      </c>
      <c r="S36" s="627"/>
      <c r="T36" s="627"/>
      <c r="U36" s="627"/>
      <c r="V36" s="627"/>
      <c r="W36" s="627"/>
      <c r="X36" s="627"/>
      <c r="Y36" s="630"/>
      <c r="Z36" s="631">
        <v>100</v>
      </c>
      <c r="AA36" s="631"/>
      <c r="AB36" s="631"/>
      <c r="AC36" s="631"/>
      <c r="AD36" s="632">
        <v>22440786</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2195951</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126018</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4039828</v>
      </c>
      <c r="CS36" s="587"/>
      <c r="CT36" s="587"/>
      <c r="CU36" s="587"/>
      <c r="CV36" s="587"/>
      <c r="CW36" s="587"/>
      <c r="CX36" s="587"/>
      <c r="CY36" s="588"/>
      <c r="CZ36" s="589">
        <v>9.4</v>
      </c>
      <c r="DA36" s="607"/>
      <c r="DB36" s="607"/>
      <c r="DC36" s="608"/>
      <c r="DD36" s="592">
        <v>3698888</v>
      </c>
      <c r="DE36" s="587"/>
      <c r="DF36" s="587"/>
      <c r="DG36" s="587"/>
      <c r="DH36" s="587"/>
      <c r="DI36" s="587"/>
      <c r="DJ36" s="587"/>
      <c r="DK36" s="588"/>
      <c r="DL36" s="592">
        <v>3281104</v>
      </c>
      <c r="DM36" s="587"/>
      <c r="DN36" s="587"/>
      <c r="DO36" s="587"/>
      <c r="DP36" s="587"/>
      <c r="DQ36" s="587"/>
      <c r="DR36" s="587"/>
      <c r="DS36" s="587"/>
      <c r="DT36" s="587"/>
      <c r="DU36" s="587"/>
      <c r="DV36" s="588"/>
      <c r="DW36" s="609">
        <v>13.4</v>
      </c>
      <c r="DX36" s="610"/>
      <c r="DY36" s="610"/>
      <c r="DZ36" s="610"/>
      <c r="EA36" s="610"/>
      <c r="EB36" s="610"/>
      <c r="EC36" s="611"/>
    </row>
    <row r="37" spans="2:133" ht="11.25" customHeight="1">
      <c r="AQ37" s="612" t="s">
        <v>315</v>
      </c>
      <c r="AR37" s="613"/>
      <c r="AS37" s="613"/>
      <c r="AT37" s="613"/>
      <c r="AU37" s="613"/>
      <c r="AV37" s="613"/>
      <c r="AW37" s="613"/>
      <c r="AX37" s="613"/>
      <c r="AY37" s="614"/>
      <c r="AZ37" s="586">
        <v>615615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12292</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25937</v>
      </c>
      <c r="CS37" s="605"/>
      <c r="CT37" s="605"/>
      <c r="CU37" s="605"/>
      <c r="CV37" s="605"/>
      <c r="CW37" s="605"/>
      <c r="CX37" s="605"/>
      <c r="CY37" s="606"/>
      <c r="CZ37" s="589">
        <v>0.1</v>
      </c>
      <c r="DA37" s="607"/>
      <c r="DB37" s="607"/>
      <c r="DC37" s="608"/>
      <c r="DD37" s="592">
        <v>25937</v>
      </c>
      <c r="DE37" s="605"/>
      <c r="DF37" s="605"/>
      <c r="DG37" s="605"/>
      <c r="DH37" s="605"/>
      <c r="DI37" s="605"/>
      <c r="DJ37" s="605"/>
      <c r="DK37" s="606"/>
      <c r="DL37" s="592">
        <v>25856</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318</v>
      </c>
      <c r="AR38" s="613"/>
      <c r="AS38" s="613"/>
      <c r="AT38" s="613"/>
      <c r="AU38" s="613"/>
      <c r="AV38" s="613"/>
      <c r="AW38" s="613"/>
      <c r="AX38" s="613"/>
      <c r="AY38" s="614"/>
      <c r="AZ38" s="586">
        <v>522637</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20716</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3131327</v>
      </c>
      <c r="CS38" s="587"/>
      <c r="CT38" s="587"/>
      <c r="CU38" s="587"/>
      <c r="CV38" s="587"/>
      <c r="CW38" s="587"/>
      <c r="CX38" s="587"/>
      <c r="CY38" s="588"/>
      <c r="CZ38" s="589">
        <v>7.3</v>
      </c>
      <c r="DA38" s="607"/>
      <c r="DB38" s="607"/>
      <c r="DC38" s="608"/>
      <c r="DD38" s="592">
        <v>2817893</v>
      </c>
      <c r="DE38" s="587"/>
      <c r="DF38" s="587"/>
      <c r="DG38" s="587"/>
      <c r="DH38" s="587"/>
      <c r="DI38" s="587"/>
      <c r="DJ38" s="587"/>
      <c r="DK38" s="588"/>
      <c r="DL38" s="592">
        <v>2225963</v>
      </c>
      <c r="DM38" s="587"/>
      <c r="DN38" s="587"/>
      <c r="DO38" s="587"/>
      <c r="DP38" s="587"/>
      <c r="DQ38" s="587"/>
      <c r="DR38" s="587"/>
      <c r="DS38" s="587"/>
      <c r="DT38" s="587"/>
      <c r="DU38" s="587"/>
      <c r="DV38" s="588"/>
      <c r="DW38" s="609">
        <v>9.1</v>
      </c>
      <c r="DX38" s="610"/>
      <c r="DY38" s="610"/>
      <c r="DZ38" s="610"/>
      <c r="EA38" s="610"/>
      <c r="EB38" s="610"/>
      <c r="EC38" s="611"/>
    </row>
    <row r="39" spans="2:133" ht="11.25" customHeight="1">
      <c r="AQ39" s="612" t="s">
        <v>321</v>
      </c>
      <c r="AR39" s="613"/>
      <c r="AS39" s="613"/>
      <c r="AT39" s="613"/>
      <c r="AU39" s="613"/>
      <c r="AV39" s="613"/>
      <c r="AW39" s="613"/>
      <c r="AX39" s="613"/>
      <c r="AY39" s="614"/>
      <c r="AZ39" s="586">
        <v>45787</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1938378</v>
      </c>
      <c r="CS39" s="605"/>
      <c r="CT39" s="605"/>
      <c r="CU39" s="605"/>
      <c r="CV39" s="605"/>
      <c r="CW39" s="605"/>
      <c r="CX39" s="605"/>
      <c r="CY39" s="606"/>
      <c r="CZ39" s="589">
        <v>4.5</v>
      </c>
      <c r="DA39" s="607"/>
      <c r="DB39" s="607"/>
      <c r="DC39" s="608"/>
      <c r="DD39" s="592">
        <v>937449</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390319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81</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2026030</v>
      </c>
      <c r="CS40" s="587"/>
      <c r="CT40" s="587"/>
      <c r="CU40" s="587"/>
      <c r="CV40" s="587"/>
      <c r="CW40" s="587"/>
      <c r="CX40" s="587"/>
      <c r="CY40" s="588"/>
      <c r="CZ40" s="589">
        <v>4.7</v>
      </c>
      <c r="DA40" s="607"/>
      <c r="DB40" s="607"/>
      <c r="DC40" s="608"/>
      <c r="DD40" s="592">
        <v>689486</v>
      </c>
      <c r="DE40" s="587"/>
      <c r="DF40" s="587"/>
      <c r="DG40" s="587"/>
      <c r="DH40" s="587"/>
      <c r="DI40" s="587"/>
      <c r="DJ40" s="587"/>
      <c r="DK40" s="588"/>
      <c r="DL40" s="592">
        <v>250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2218371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216</v>
      </c>
      <c r="CS41" s="605"/>
      <c r="CT41" s="605"/>
      <c r="CU41" s="605"/>
      <c r="CV41" s="605"/>
      <c r="CW41" s="605"/>
      <c r="CX41" s="605"/>
      <c r="CY41" s="606"/>
      <c r="CZ41" s="589" t="s">
        <v>216</v>
      </c>
      <c r="DA41" s="607"/>
      <c r="DB41" s="607"/>
      <c r="DC41" s="608"/>
      <c r="DD41" s="592" t="s">
        <v>216</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8976193</v>
      </c>
      <c r="CS42" s="587"/>
      <c r="CT42" s="587"/>
      <c r="CU42" s="587"/>
      <c r="CV42" s="587"/>
      <c r="CW42" s="587"/>
      <c r="CX42" s="587"/>
      <c r="CY42" s="588"/>
      <c r="CZ42" s="589">
        <v>21</v>
      </c>
      <c r="DA42" s="590"/>
      <c r="DB42" s="590"/>
      <c r="DC42" s="591"/>
      <c r="DD42" s="592">
        <v>1369495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216191</v>
      </c>
      <c r="CS43" s="605"/>
      <c r="CT43" s="605"/>
      <c r="CU43" s="605"/>
      <c r="CV43" s="605"/>
      <c r="CW43" s="605"/>
      <c r="CX43" s="605"/>
      <c r="CY43" s="606"/>
      <c r="CZ43" s="589">
        <v>0.5</v>
      </c>
      <c r="DA43" s="607"/>
      <c r="DB43" s="607"/>
      <c r="DC43" s="608"/>
      <c r="DD43" s="592">
        <v>216191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288</v>
      </c>
      <c r="CE44" s="600"/>
      <c r="CF44" s="583" t="s">
        <v>336</v>
      </c>
      <c r="CG44" s="584"/>
      <c r="CH44" s="584"/>
      <c r="CI44" s="584"/>
      <c r="CJ44" s="584"/>
      <c r="CK44" s="584"/>
      <c r="CL44" s="584"/>
      <c r="CM44" s="584"/>
      <c r="CN44" s="584"/>
      <c r="CO44" s="584"/>
      <c r="CP44" s="584"/>
      <c r="CQ44" s="585"/>
      <c r="CR44" s="586">
        <v>8963290</v>
      </c>
      <c r="CS44" s="587"/>
      <c r="CT44" s="587"/>
      <c r="CU44" s="587"/>
      <c r="CV44" s="587"/>
      <c r="CW44" s="587"/>
      <c r="CX44" s="587"/>
      <c r="CY44" s="588"/>
      <c r="CZ44" s="589">
        <v>21</v>
      </c>
      <c r="DA44" s="590"/>
      <c r="DB44" s="590"/>
      <c r="DC44" s="591"/>
      <c r="DD44" s="592">
        <v>1369051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5003292</v>
      </c>
      <c r="CS45" s="605"/>
      <c r="CT45" s="605"/>
      <c r="CU45" s="605"/>
      <c r="CV45" s="605"/>
      <c r="CW45" s="605"/>
      <c r="CX45" s="605"/>
      <c r="CY45" s="606"/>
      <c r="CZ45" s="589">
        <v>11.7</v>
      </c>
      <c r="DA45" s="607"/>
      <c r="DB45" s="607"/>
      <c r="DC45" s="608"/>
      <c r="DD45" s="592">
        <v>315628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3805325</v>
      </c>
      <c r="CS46" s="587"/>
      <c r="CT46" s="587"/>
      <c r="CU46" s="587"/>
      <c r="CV46" s="587"/>
      <c r="CW46" s="587"/>
      <c r="CX46" s="587"/>
      <c r="CY46" s="588"/>
      <c r="CZ46" s="589">
        <v>8.9</v>
      </c>
      <c r="DA46" s="590"/>
      <c r="DB46" s="590"/>
      <c r="DC46" s="591"/>
      <c r="DD46" s="592">
        <v>993615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12903</v>
      </c>
      <c r="CS47" s="605"/>
      <c r="CT47" s="605"/>
      <c r="CU47" s="605"/>
      <c r="CV47" s="605"/>
      <c r="CW47" s="605"/>
      <c r="CX47" s="605"/>
      <c r="CY47" s="606"/>
      <c r="CZ47" s="589">
        <v>0</v>
      </c>
      <c r="DA47" s="607"/>
      <c r="DB47" s="607"/>
      <c r="DC47" s="608"/>
      <c r="DD47" s="592">
        <v>444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42760641</v>
      </c>
      <c r="CS49" s="571"/>
      <c r="CT49" s="571"/>
      <c r="CU49" s="571"/>
      <c r="CV49" s="571"/>
      <c r="CW49" s="571"/>
      <c r="CX49" s="571"/>
      <c r="CY49" s="572"/>
      <c r="CZ49" s="573">
        <v>100</v>
      </c>
      <c r="DA49" s="574"/>
      <c r="DB49" s="574"/>
      <c r="DC49" s="575"/>
      <c r="DD49" s="576">
        <v>26904983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8"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344</v>
      </c>
      <c r="DK2" s="1104"/>
      <c r="DL2" s="1104"/>
      <c r="DM2" s="1104"/>
      <c r="DN2" s="1104"/>
      <c r="DO2" s="1105"/>
      <c r="DP2" s="200"/>
      <c r="DQ2" s="1103" t="s">
        <v>345</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6"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1" t="s">
        <v>362</v>
      </c>
      <c r="DH5" s="1092"/>
      <c r="DI5" s="1092"/>
      <c r="DJ5" s="1092"/>
      <c r="DK5" s="1093"/>
      <c r="DL5" s="1091" t="s">
        <v>363</v>
      </c>
      <c r="DM5" s="1092"/>
      <c r="DN5" s="1092"/>
      <c r="DO5" s="1092"/>
      <c r="DP5" s="1093"/>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3" t="s">
        <v>365</v>
      </c>
      <c r="C7" s="1044"/>
      <c r="D7" s="1044"/>
      <c r="E7" s="1044"/>
      <c r="F7" s="1044"/>
      <c r="G7" s="1044"/>
      <c r="H7" s="1044"/>
      <c r="I7" s="1044"/>
      <c r="J7" s="1044"/>
      <c r="K7" s="1044"/>
      <c r="L7" s="1044"/>
      <c r="M7" s="1044"/>
      <c r="N7" s="1044"/>
      <c r="O7" s="1044"/>
      <c r="P7" s="1045"/>
      <c r="Q7" s="1097">
        <v>43479</v>
      </c>
      <c r="R7" s="1098"/>
      <c r="S7" s="1098"/>
      <c r="T7" s="1098"/>
      <c r="U7" s="1098"/>
      <c r="V7" s="1098">
        <v>42738</v>
      </c>
      <c r="W7" s="1098"/>
      <c r="X7" s="1098"/>
      <c r="Y7" s="1098"/>
      <c r="Z7" s="1098"/>
      <c r="AA7" s="1098">
        <v>740</v>
      </c>
      <c r="AB7" s="1098"/>
      <c r="AC7" s="1098"/>
      <c r="AD7" s="1098"/>
      <c r="AE7" s="1099"/>
      <c r="AF7" s="1100">
        <v>609</v>
      </c>
      <c r="AG7" s="1101"/>
      <c r="AH7" s="1101"/>
      <c r="AI7" s="1101"/>
      <c r="AJ7" s="1102"/>
      <c r="AK7" s="1084">
        <v>771</v>
      </c>
      <c r="AL7" s="1085"/>
      <c r="AM7" s="1085"/>
      <c r="AN7" s="1085"/>
      <c r="AO7" s="1085"/>
      <c r="AP7" s="1085">
        <v>56250</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534</v>
      </c>
      <c r="BT7" s="1089"/>
      <c r="BU7" s="1089"/>
      <c r="BV7" s="1089"/>
      <c r="BW7" s="1089"/>
      <c r="BX7" s="1089"/>
      <c r="BY7" s="1089"/>
      <c r="BZ7" s="1089"/>
      <c r="CA7" s="1089"/>
      <c r="CB7" s="1089"/>
      <c r="CC7" s="1089"/>
      <c r="CD7" s="1089"/>
      <c r="CE7" s="1089"/>
      <c r="CF7" s="1089"/>
      <c r="CG7" s="1090"/>
      <c r="CH7" s="1081">
        <v>-7</v>
      </c>
      <c r="CI7" s="1082"/>
      <c r="CJ7" s="1082"/>
      <c r="CK7" s="1082"/>
      <c r="CL7" s="1083"/>
      <c r="CM7" s="1081">
        <v>112</v>
      </c>
      <c r="CN7" s="1082"/>
      <c r="CO7" s="1082"/>
      <c r="CP7" s="1082"/>
      <c r="CQ7" s="1083"/>
      <c r="CR7" s="1081">
        <v>66</v>
      </c>
      <c r="CS7" s="1082"/>
      <c r="CT7" s="1082"/>
      <c r="CU7" s="1082"/>
      <c r="CV7" s="1083"/>
      <c r="CW7" s="1081">
        <v>23</v>
      </c>
      <c r="CX7" s="1082"/>
      <c r="CY7" s="1082"/>
      <c r="CZ7" s="1082"/>
      <c r="DA7" s="1083"/>
      <c r="DB7" s="1081" t="s">
        <v>543</v>
      </c>
      <c r="DC7" s="1082"/>
      <c r="DD7" s="1082"/>
      <c r="DE7" s="1082"/>
      <c r="DF7" s="1083"/>
      <c r="DG7" s="1081" t="s">
        <v>543</v>
      </c>
      <c r="DH7" s="1082"/>
      <c r="DI7" s="1082"/>
      <c r="DJ7" s="1082"/>
      <c r="DK7" s="1083"/>
      <c r="DL7" s="1081" t="s">
        <v>543</v>
      </c>
      <c r="DM7" s="1082"/>
      <c r="DN7" s="1082"/>
      <c r="DO7" s="1082"/>
      <c r="DP7" s="1083"/>
      <c r="DQ7" s="1081" t="s">
        <v>543</v>
      </c>
      <c r="DR7" s="1082"/>
      <c r="DS7" s="1082"/>
      <c r="DT7" s="1082"/>
      <c r="DU7" s="1083"/>
      <c r="DV7" s="1108"/>
      <c r="DW7" s="1109"/>
      <c r="DX7" s="1109"/>
      <c r="DY7" s="1109"/>
      <c r="DZ7" s="1110"/>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31</v>
      </c>
      <c r="R8" s="1038"/>
      <c r="S8" s="1038"/>
      <c r="T8" s="1038"/>
      <c r="U8" s="1038"/>
      <c r="V8" s="1038">
        <v>31</v>
      </c>
      <c r="W8" s="1038"/>
      <c r="X8" s="1038"/>
      <c r="Y8" s="1038"/>
      <c r="Z8" s="1038"/>
      <c r="AA8" s="1038" t="s">
        <v>477</v>
      </c>
      <c r="AB8" s="1038"/>
      <c r="AC8" s="1038"/>
      <c r="AD8" s="1038"/>
      <c r="AE8" s="1039"/>
      <c r="AF8" s="1013" t="s">
        <v>113</v>
      </c>
      <c r="AG8" s="1014"/>
      <c r="AH8" s="1014"/>
      <c r="AI8" s="1014"/>
      <c r="AJ8" s="1015"/>
      <c r="AK8" s="1079">
        <v>13</v>
      </c>
      <c r="AL8" s="1080"/>
      <c r="AM8" s="1080"/>
      <c r="AN8" s="1080"/>
      <c r="AO8" s="1080"/>
      <c r="AP8" s="1080">
        <v>72</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t="s">
        <v>547</v>
      </c>
      <c r="BS8" s="1008" t="s">
        <v>535</v>
      </c>
      <c r="BT8" s="1009"/>
      <c r="BU8" s="1009"/>
      <c r="BV8" s="1009"/>
      <c r="BW8" s="1009"/>
      <c r="BX8" s="1009"/>
      <c r="BY8" s="1009"/>
      <c r="BZ8" s="1009"/>
      <c r="CA8" s="1009"/>
      <c r="CB8" s="1009"/>
      <c r="CC8" s="1009"/>
      <c r="CD8" s="1009"/>
      <c r="CE8" s="1009"/>
      <c r="CF8" s="1009"/>
      <c r="CG8" s="1010"/>
      <c r="CH8" s="983">
        <v>0</v>
      </c>
      <c r="CI8" s="984"/>
      <c r="CJ8" s="984"/>
      <c r="CK8" s="984"/>
      <c r="CL8" s="985"/>
      <c r="CM8" s="983">
        <v>-64</v>
      </c>
      <c r="CN8" s="984"/>
      <c r="CO8" s="984"/>
      <c r="CP8" s="984"/>
      <c r="CQ8" s="985"/>
      <c r="CR8" s="983">
        <v>8</v>
      </c>
      <c r="CS8" s="984"/>
      <c r="CT8" s="984"/>
      <c r="CU8" s="984"/>
      <c r="CV8" s="985"/>
      <c r="CW8" s="983">
        <v>14</v>
      </c>
      <c r="CX8" s="984"/>
      <c r="CY8" s="984"/>
      <c r="CZ8" s="984"/>
      <c r="DA8" s="985"/>
      <c r="DB8" s="983" t="s">
        <v>543</v>
      </c>
      <c r="DC8" s="984"/>
      <c r="DD8" s="984"/>
      <c r="DE8" s="984"/>
      <c r="DF8" s="985"/>
      <c r="DG8" s="983">
        <v>1776</v>
      </c>
      <c r="DH8" s="984"/>
      <c r="DI8" s="984"/>
      <c r="DJ8" s="984"/>
      <c r="DK8" s="985"/>
      <c r="DL8" s="983" t="s">
        <v>543</v>
      </c>
      <c r="DM8" s="984"/>
      <c r="DN8" s="984"/>
      <c r="DO8" s="984"/>
      <c r="DP8" s="985"/>
      <c r="DQ8" s="983">
        <v>795</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t="s">
        <v>536</v>
      </c>
      <c r="BT9" s="1009"/>
      <c r="BU9" s="1009"/>
      <c r="BV9" s="1009"/>
      <c r="BW9" s="1009"/>
      <c r="BX9" s="1009"/>
      <c r="BY9" s="1009"/>
      <c r="BZ9" s="1009"/>
      <c r="CA9" s="1009"/>
      <c r="CB9" s="1009"/>
      <c r="CC9" s="1009"/>
      <c r="CD9" s="1009"/>
      <c r="CE9" s="1009"/>
      <c r="CF9" s="1009"/>
      <c r="CG9" s="1010"/>
      <c r="CH9" s="983">
        <v>-2</v>
      </c>
      <c r="CI9" s="984"/>
      <c r="CJ9" s="984"/>
      <c r="CK9" s="984"/>
      <c r="CL9" s="985"/>
      <c r="CM9" s="983">
        <v>36</v>
      </c>
      <c r="CN9" s="984"/>
      <c r="CO9" s="984"/>
      <c r="CP9" s="984"/>
      <c r="CQ9" s="985"/>
      <c r="CR9" s="983">
        <v>5</v>
      </c>
      <c r="CS9" s="984"/>
      <c r="CT9" s="984"/>
      <c r="CU9" s="984"/>
      <c r="CV9" s="985"/>
      <c r="CW9" s="983" t="s">
        <v>543</v>
      </c>
      <c r="CX9" s="984"/>
      <c r="CY9" s="984"/>
      <c r="CZ9" s="984"/>
      <c r="DA9" s="985"/>
      <c r="DB9" s="983" t="s">
        <v>543</v>
      </c>
      <c r="DC9" s="984"/>
      <c r="DD9" s="984"/>
      <c r="DE9" s="984"/>
      <c r="DF9" s="985"/>
      <c r="DG9" s="983" t="s">
        <v>543</v>
      </c>
      <c r="DH9" s="984"/>
      <c r="DI9" s="984"/>
      <c r="DJ9" s="984"/>
      <c r="DK9" s="985"/>
      <c r="DL9" s="983" t="s">
        <v>543</v>
      </c>
      <c r="DM9" s="984"/>
      <c r="DN9" s="984"/>
      <c r="DO9" s="984"/>
      <c r="DP9" s="985"/>
      <c r="DQ9" s="983" t="s">
        <v>543</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t="s">
        <v>537</v>
      </c>
      <c r="BT10" s="1009"/>
      <c r="BU10" s="1009"/>
      <c r="BV10" s="1009"/>
      <c r="BW10" s="1009"/>
      <c r="BX10" s="1009"/>
      <c r="BY10" s="1009"/>
      <c r="BZ10" s="1009"/>
      <c r="CA10" s="1009"/>
      <c r="CB10" s="1009"/>
      <c r="CC10" s="1009"/>
      <c r="CD10" s="1009"/>
      <c r="CE10" s="1009"/>
      <c r="CF10" s="1009"/>
      <c r="CG10" s="1010"/>
      <c r="CH10" s="983">
        <v>-2</v>
      </c>
      <c r="CI10" s="984"/>
      <c r="CJ10" s="984"/>
      <c r="CK10" s="984"/>
      <c r="CL10" s="985"/>
      <c r="CM10" s="983">
        <v>95</v>
      </c>
      <c r="CN10" s="984"/>
      <c r="CO10" s="984"/>
      <c r="CP10" s="984"/>
      <c r="CQ10" s="985"/>
      <c r="CR10" s="983">
        <v>77</v>
      </c>
      <c r="CS10" s="984"/>
      <c r="CT10" s="984"/>
      <c r="CU10" s="984"/>
      <c r="CV10" s="985"/>
      <c r="CW10" s="983" t="s">
        <v>543</v>
      </c>
      <c r="CX10" s="984"/>
      <c r="CY10" s="984"/>
      <c r="CZ10" s="984"/>
      <c r="DA10" s="985"/>
      <c r="DB10" s="983" t="s">
        <v>543</v>
      </c>
      <c r="DC10" s="984"/>
      <c r="DD10" s="984"/>
      <c r="DE10" s="984"/>
      <c r="DF10" s="985"/>
      <c r="DG10" s="983" t="s">
        <v>543</v>
      </c>
      <c r="DH10" s="984"/>
      <c r="DI10" s="984"/>
      <c r="DJ10" s="984"/>
      <c r="DK10" s="985"/>
      <c r="DL10" s="983" t="s">
        <v>543</v>
      </c>
      <c r="DM10" s="984"/>
      <c r="DN10" s="984"/>
      <c r="DO10" s="984"/>
      <c r="DP10" s="985"/>
      <c r="DQ10" s="983" t="s">
        <v>543</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t="s">
        <v>538</v>
      </c>
      <c r="BT11" s="1009"/>
      <c r="BU11" s="1009"/>
      <c r="BV11" s="1009"/>
      <c r="BW11" s="1009"/>
      <c r="BX11" s="1009"/>
      <c r="BY11" s="1009"/>
      <c r="BZ11" s="1009"/>
      <c r="CA11" s="1009"/>
      <c r="CB11" s="1009"/>
      <c r="CC11" s="1009"/>
      <c r="CD11" s="1009"/>
      <c r="CE11" s="1009"/>
      <c r="CF11" s="1009"/>
      <c r="CG11" s="1010"/>
      <c r="CH11" s="983">
        <v>1</v>
      </c>
      <c r="CI11" s="984"/>
      <c r="CJ11" s="984"/>
      <c r="CK11" s="984"/>
      <c r="CL11" s="985"/>
      <c r="CM11" s="983">
        <v>75</v>
      </c>
      <c r="CN11" s="984"/>
      <c r="CO11" s="984"/>
      <c r="CP11" s="984"/>
      <c r="CQ11" s="985"/>
      <c r="CR11" s="983">
        <v>46</v>
      </c>
      <c r="CS11" s="984"/>
      <c r="CT11" s="984"/>
      <c r="CU11" s="984"/>
      <c r="CV11" s="985"/>
      <c r="CW11" s="983" t="s">
        <v>544</v>
      </c>
      <c r="CX11" s="984"/>
      <c r="CY11" s="984"/>
      <c r="CZ11" s="984"/>
      <c r="DA11" s="985"/>
      <c r="DB11" s="983" t="s">
        <v>544</v>
      </c>
      <c r="DC11" s="984"/>
      <c r="DD11" s="984"/>
      <c r="DE11" s="984"/>
      <c r="DF11" s="985"/>
      <c r="DG11" s="983" t="s">
        <v>543</v>
      </c>
      <c r="DH11" s="984"/>
      <c r="DI11" s="984"/>
      <c r="DJ11" s="984"/>
      <c r="DK11" s="985"/>
      <c r="DL11" s="983" t="s">
        <v>543</v>
      </c>
      <c r="DM11" s="984"/>
      <c r="DN11" s="984"/>
      <c r="DO11" s="984"/>
      <c r="DP11" s="985"/>
      <c r="DQ11" s="983" t="s">
        <v>545</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t="s">
        <v>539</v>
      </c>
      <c r="BT12" s="1009"/>
      <c r="BU12" s="1009"/>
      <c r="BV12" s="1009"/>
      <c r="BW12" s="1009"/>
      <c r="BX12" s="1009"/>
      <c r="BY12" s="1009"/>
      <c r="BZ12" s="1009"/>
      <c r="CA12" s="1009"/>
      <c r="CB12" s="1009"/>
      <c r="CC12" s="1009"/>
      <c r="CD12" s="1009"/>
      <c r="CE12" s="1009"/>
      <c r="CF12" s="1009"/>
      <c r="CG12" s="1010"/>
      <c r="CH12" s="983">
        <v>2</v>
      </c>
      <c r="CI12" s="984"/>
      <c r="CJ12" s="984"/>
      <c r="CK12" s="984"/>
      <c r="CL12" s="985"/>
      <c r="CM12" s="983">
        <v>882</v>
      </c>
      <c r="CN12" s="984"/>
      <c r="CO12" s="984"/>
      <c r="CP12" s="984"/>
      <c r="CQ12" s="985"/>
      <c r="CR12" s="983">
        <v>14</v>
      </c>
      <c r="CS12" s="984"/>
      <c r="CT12" s="984"/>
      <c r="CU12" s="984"/>
      <c r="CV12" s="985"/>
      <c r="CW12" s="983">
        <v>0</v>
      </c>
      <c r="CX12" s="984"/>
      <c r="CY12" s="984"/>
      <c r="CZ12" s="984"/>
      <c r="DA12" s="985"/>
      <c r="DB12" s="983" t="s">
        <v>544</v>
      </c>
      <c r="DC12" s="984"/>
      <c r="DD12" s="984"/>
      <c r="DE12" s="984"/>
      <c r="DF12" s="985"/>
      <c r="DG12" s="983" t="s">
        <v>545</v>
      </c>
      <c r="DH12" s="984"/>
      <c r="DI12" s="984"/>
      <c r="DJ12" s="984"/>
      <c r="DK12" s="985"/>
      <c r="DL12" s="983" t="s">
        <v>543</v>
      </c>
      <c r="DM12" s="984"/>
      <c r="DN12" s="984"/>
      <c r="DO12" s="984"/>
      <c r="DP12" s="985"/>
      <c r="DQ12" s="983" t="s">
        <v>546</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t="s">
        <v>540</v>
      </c>
      <c r="BT13" s="1009"/>
      <c r="BU13" s="1009"/>
      <c r="BV13" s="1009"/>
      <c r="BW13" s="1009"/>
      <c r="BX13" s="1009"/>
      <c r="BY13" s="1009"/>
      <c r="BZ13" s="1009"/>
      <c r="CA13" s="1009"/>
      <c r="CB13" s="1009"/>
      <c r="CC13" s="1009"/>
      <c r="CD13" s="1009"/>
      <c r="CE13" s="1009"/>
      <c r="CF13" s="1009"/>
      <c r="CG13" s="1010"/>
      <c r="CH13" s="983">
        <v>7</v>
      </c>
      <c r="CI13" s="984"/>
      <c r="CJ13" s="984"/>
      <c r="CK13" s="984"/>
      <c r="CL13" s="985"/>
      <c r="CM13" s="983">
        <v>903</v>
      </c>
      <c r="CN13" s="984"/>
      <c r="CO13" s="984"/>
      <c r="CP13" s="984"/>
      <c r="CQ13" s="985"/>
      <c r="CR13" s="983">
        <v>5</v>
      </c>
      <c r="CS13" s="984"/>
      <c r="CT13" s="984"/>
      <c r="CU13" s="984"/>
      <c r="CV13" s="985"/>
      <c r="CW13" s="983">
        <v>38</v>
      </c>
      <c r="CX13" s="984"/>
      <c r="CY13" s="984"/>
      <c r="CZ13" s="984"/>
      <c r="DA13" s="985"/>
      <c r="DB13" s="983" t="s">
        <v>544</v>
      </c>
      <c r="DC13" s="984"/>
      <c r="DD13" s="984"/>
      <c r="DE13" s="984"/>
      <c r="DF13" s="985"/>
      <c r="DG13" s="983" t="s">
        <v>544</v>
      </c>
      <c r="DH13" s="984"/>
      <c r="DI13" s="984"/>
      <c r="DJ13" s="984"/>
      <c r="DK13" s="985"/>
      <c r="DL13" s="983" t="s">
        <v>544</v>
      </c>
      <c r="DM13" s="984"/>
      <c r="DN13" s="984"/>
      <c r="DO13" s="984"/>
      <c r="DP13" s="985"/>
      <c r="DQ13" s="983" t="s">
        <v>543</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t="s">
        <v>541</v>
      </c>
      <c r="BT14" s="1009"/>
      <c r="BU14" s="1009"/>
      <c r="BV14" s="1009"/>
      <c r="BW14" s="1009"/>
      <c r="BX14" s="1009"/>
      <c r="BY14" s="1009"/>
      <c r="BZ14" s="1009"/>
      <c r="CA14" s="1009"/>
      <c r="CB14" s="1009"/>
      <c r="CC14" s="1009"/>
      <c r="CD14" s="1009"/>
      <c r="CE14" s="1009"/>
      <c r="CF14" s="1009"/>
      <c r="CG14" s="1010"/>
      <c r="CH14" s="983">
        <v>-80</v>
      </c>
      <c r="CI14" s="984"/>
      <c r="CJ14" s="984"/>
      <c r="CK14" s="984"/>
      <c r="CL14" s="985"/>
      <c r="CM14" s="983">
        <v>484</v>
      </c>
      <c r="CN14" s="984"/>
      <c r="CO14" s="984"/>
      <c r="CP14" s="984"/>
      <c r="CQ14" s="985"/>
      <c r="CR14" s="983">
        <v>150</v>
      </c>
      <c r="CS14" s="984"/>
      <c r="CT14" s="984"/>
      <c r="CU14" s="984"/>
      <c r="CV14" s="985"/>
      <c r="CW14" s="983">
        <v>49</v>
      </c>
      <c r="CX14" s="984"/>
      <c r="CY14" s="984"/>
      <c r="CZ14" s="984"/>
      <c r="DA14" s="985"/>
      <c r="DB14" s="983">
        <v>53</v>
      </c>
      <c r="DC14" s="984"/>
      <c r="DD14" s="984"/>
      <c r="DE14" s="984"/>
      <c r="DF14" s="985"/>
      <c r="DG14" s="983" t="s">
        <v>543</v>
      </c>
      <c r="DH14" s="984"/>
      <c r="DI14" s="984"/>
      <c r="DJ14" s="984"/>
      <c r="DK14" s="985"/>
      <c r="DL14" s="983" t="s">
        <v>543</v>
      </c>
      <c r="DM14" s="984"/>
      <c r="DN14" s="984"/>
      <c r="DO14" s="984"/>
      <c r="DP14" s="985"/>
      <c r="DQ14" s="983" t="s">
        <v>543</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t="s">
        <v>548</v>
      </c>
      <c r="BS15" s="1008" t="s">
        <v>542</v>
      </c>
      <c r="BT15" s="1009"/>
      <c r="BU15" s="1009"/>
      <c r="BV15" s="1009"/>
      <c r="BW15" s="1009"/>
      <c r="BX15" s="1009"/>
      <c r="BY15" s="1009"/>
      <c r="BZ15" s="1009"/>
      <c r="CA15" s="1009"/>
      <c r="CB15" s="1009"/>
      <c r="CC15" s="1009"/>
      <c r="CD15" s="1009"/>
      <c r="CE15" s="1009"/>
      <c r="CF15" s="1009"/>
      <c r="CG15" s="1010"/>
      <c r="CH15" s="983">
        <v>-11</v>
      </c>
      <c r="CI15" s="984"/>
      <c r="CJ15" s="984"/>
      <c r="CK15" s="984"/>
      <c r="CL15" s="985"/>
      <c r="CM15" s="983">
        <v>2845</v>
      </c>
      <c r="CN15" s="984"/>
      <c r="CO15" s="984"/>
      <c r="CP15" s="984"/>
      <c r="CQ15" s="985"/>
      <c r="CR15" s="983" t="s">
        <v>543</v>
      </c>
      <c r="CS15" s="984"/>
      <c r="CT15" s="984"/>
      <c r="CU15" s="984"/>
      <c r="CV15" s="985"/>
      <c r="CW15" s="983">
        <v>51</v>
      </c>
      <c r="CX15" s="984"/>
      <c r="CY15" s="984"/>
      <c r="CZ15" s="984"/>
      <c r="DA15" s="985"/>
      <c r="DB15" s="983" t="s">
        <v>543</v>
      </c>
      <c r="DC15" s="984"/>
      <c r="DD15" s="984"/>
      <c r="DE15" s="984"/>
      <c r="DF15" s="985"/>
      <c r="DG15" s="983" t="s">
        <v>543</v>
      </c>
      <c r="DH15" s="984"/>
      <c r="DI15" s="984"/>
      <c r="DJ15" s="984"/>
      <c r="DK15" s="985"/>
      <c r="DL15" s="983">
        <v>150</v>
      </c>
      <c r="DM15" s="984"/>
      <c r="DN15" s="984"/>
      <c r="DO15" s="984"/>
      <c r="DP15" s="985"/>
      <c r="DQ15" s="983">
        <v>15</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1">
        <v>43501</v>
      </c>
      <c r="R23" s="1062"/>
      <c r="S23" s="1062"/>
      <c r="T23" s="1062"/>
      <c r="U23" s="1062"/>
      <c r="V23" s="1062">
        <v>42761</v>
      </c>
      <c r="W23" s="1062"/>
      <c r="X23" s="1062"/>
      <c r="Y23" s="1062"/>
      <c r="Z23" s="1062"/>
      <c r="AA23" s="1062">
        <v>740</v>
      </c>
      <c r="AB23" s="1062"/>
      <c r="AC23" s="1062"/>
      <c r="AD23" s="1062"/>
      <c r="AE23" s="1063"/>
      <c r="AF23" s="1064">
        <v>609</v>
      </c>
      <c r="AG23" s="1062"/>
      <c r="AH23" s="1062"/>
      <c r="AI23" s="1062"/>
      <c r="AJ23" s="1065"/>
      <c r="AK23" s="1066"/>
      <c r="AL23" s="1067"/>
      <c r="AM23" s="1067"/>
      <c r="AN23" s="1067"/>
      <c r="AO23" s="1067"/>
      <c r="AP23" s="1062">
        <v>56322</v>
      </c>
      <c r="AQ23" s="1062"/>
      <c r="AR23" s="1062"/>
      <c r="AS23" s="1062"/>
      <c r="AT23" s="1062"/>
      <c r="AU23" s="1068"/>
      <c r="AV23" s="1068"/>
      <c r="AW23" s="1068"/>
      <c r="AX23" s="1068"/>
      <c r="AY23" s="1069"/>
      <c r="AZ23" s="1058" t="s">
        <v>113</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7" t="s">
        <v>370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6" t="s">
        <v>371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2" t="s">
        <v>375</v>
      </c>
      <c r="AG26" s="1002"/>
      <c r="AH26" s="1002"/>
      <c r="AI26" s="1002"/>
      <c r="AJ26" s="1053"/>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380</v>
      </c>
      <c r="C28" s="1044"/>
      <c r="D28" s="1044"/>
      <c r="E28" s="1044"/>
      <c r="F28" s="1044"/>
      <c r="G28" s="1044"/>
      <c r="H28" s="1044"/>
      <c r="I28" s="1044"/>
      <c r="J28" s="1044"/>
      <c r="K28" s="1044"/>
      <c r="L28" s="1044"/>
      <c r="M28" s="1044"/>
      <c r="N28" s="1044"/>
      <c r="O28" s="1044"/>
      <c r="P28" s="1045"/>
      <c r="Q28" s="1046">
        <v>8909</v>
      </c>
      <c r="R28" s="1047"/>
      <c r="S28" s="1047"/>
      <c r="T28" s="1047"/>
      <c r="U28" s="1047"/>
      <c r="V28" s="1047">
        <v>8727</v>
      </c>
      <c r="W28" s="1047"/>
      <c r="X28" s="1047"/>
      <c r="Y28" s="1047"/>
      <c r="Z28" s="1047"/>
      <c r="AA28" s="1047">
        <v>182</v>
      </c>
      <c r="AB28" s="1047"/>
      <c r="AC28" s="1047"/>
      <c r="AD28" s="1047"/>
      <c r="AE28" s="1048"/>
      <c r="AF28" s="1049">
        <v>182</v>
      </c>
      <c r="AG28" s="1047"/>
      <c r="AH28" s="1047"/>
      <c r="AI28" s="1047"/>
      <c r="AJ28" s="1050"/>
      <c r="AK28" s="1051">
        <v>390</v>
      </c>
      <c r="AL28" s="1040"/>
      <c r="AM28" s="1040"/>
      <c r="AN28" s="1040"/>
      <c r="AO28" s="1040"/>
      <c r="AP28" s="1040" t="s">
        <v>533</v>
      </c>
      <c r="AQ28" s="1040"/>
      <c r="AR28" s="1040"/>
      <c r="AS28" s="1040"/>
      <c r="AT28" s="1040"/>
      <c r="AU28" s="1040" t="s">
        <v>533</v>
      </c>
      <c r="AV28" s="1040"/>
      <c r="AW28" s="1040"/>
      <c r="AX28" s="1040"/>
      <c r="AY28" s="1040"/>
      <c r="AZ28" s="1040" t="s">
        <v>533</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1820</v>
      </c>
      <c r="R29" s="1038"/>
      <c r="S29" s="1038"/>
      <c r="T29" s="1038"/>
      <c r="U29" s="1038"/>
      <c r="V29" s="1038">
        <v>1820</v>
      </c>
      <c r="W29" s="1038"/>
      <c r="X29" s="1038"/>
      <c r="Y29" s="1038"/>
      <c r="Z29" s="1038"/>
      <c r="AA29" s="1038">
        <v>1</v>
      </c>
      <c r="AB29" s="1038"/>
      <c r="AC29" s="1038"/>
      <c r="AD29" s="1038"/>
      <c r="AE29" s="1039"/>
      <c r="AF29" s="1013">
        <v>1</v>
      </c>
      <c r="AG29" s="1014"/>
      <c r="AH29" s="1014"/>
      <c r="AI29" s="1014"/>
      <c r="AJ29" s="1015"/>
      <c r="AK29" s="974">
        <v>1050</v>
      </c>
      <c r="AL29" s="965"/>
      <c r="AM29" s="965"/>
      <c r="AN29" s="965"/>
      <c r="AO29" s="965"/>
      <c r="AP29" s="965" t="s">
        <v>533</v>
      </c>
      <c r="AQ29" s="965"/>
      <c r="AR29" s="965"/>
      <c r="AS29" s="965"/>
      <c r="AT29" s="965"/>
      <c r="AU29" s="965" t="s">
        <v>533</v>
      </c>
      <c r="AV29" s="965"/>
      <c r="AW29" s="965"/>
      <c r="AX29" s="965"/>
      <c r="AY29" s="965"/>
      <c r="AZ29" s="965" t="s">
        <v>533</v>
      </c>
      <c r="BA29" s="965"/>
      <c r="BB29" s="965"/>
      <c r="BC29" s="965"/>
      <c r="BD29" s="965"/>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8049</v>
      </c>
      <c r="R30" s="1038"/>
      <c r="S30" s="1038"/>
      <c r="T30" s="1038"/>
      <c r="U30" s="1038"/>
      <c r="V30" s="1038">
        <v>7987</v>
      </c>
      <c r="W30" s="1038"/>
      <c r="X30" s="1038"/>
      <c r="Y30" s="1038"/>
      <c r="Z30" s="1038"/>
      <c r="AA30" s="1038">
        <v>62</v>
      </c>
      <c r="AB30" s="1038"/>
      <c r="AC30" s="1038"/>
      <c r="AD30" s="1038"/>
      <c r="AE30" s="1039"/>
      <c r="AF30" s="1013">
        <v>62</v>
      </c>
      <c r="AG30" s="1014"/>
      <c r="AH30" s="1014"/>
      <c r="AI30" s="1014"/>
      <c r="AJ30" s="1015"/>
      <c r="AK30" s="974">
        <v>1161</v>
      </c>
      <c r="AL30" s="965"/>
      <c r="AM30" s="965"/>
      <c r="AN30" s="965"/>
      <c r="AO30" s="965"/>
      <c r="AP30" s="965" t="s">
        <v>533</v>
      </c>
      <c r="AQ30" s="965"/>
      <c r="AR30" s="965"/>
      <c r="AS30" s="965"/>
      <c r="AT30" s="965"/>
      <c r="AU30" s="965" t="s">
        <v>533</v>
      </c>
      <c r="AV30" s="965"/>
      <c r="AW30" s="965"/>
      <c r="AX30" s="965"/>
      <c r="AY30" s="965"/>
      <c r="AZ30" s="965" t="s">
        <v>533</v>
      </c>
      <c r="BA30" s="965"/>
      <c r="BB30" s="965"/>
      <c r="BC30" s="965"/>
      <c r="BD30" s="965"/>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2037</v>
      </c>
      <c r="R31" s="1038"/>
      <c r="S31" s="1038"/>
      <c r="T31" s="1038"/>
      <c r="U31" s="1038"/>
      <c r="V31" s="1038">
        <v>1877</v>
      </c>
      <c r="W31" s="1038"/>
      <c r="X31" s="1038"/>
      <c r="Y31" s="1038"/>
      <c r="Z31" s="1038"/>
      <c r="AA31" s="1038">
        <v>160</v>
      </c>
      <c r="AB31" s="1038"/>
      <c r="AC31" s="1038"/>
      <c r="AD31" s="1038"/>
      <c r="AE31" s="1039"/>
      <c r="AF31" s="1013">
        <v>829</v>
      </c>
      <c r="AG31" s="1014"/>
      <c r="AH31" s="1014"/>
      <c r="AI31" s="1014"/>
      <c r="AJ31" s="1015"/>
      <c r="AK31" s="974">
        <v>46</v>
      </c>
      <c r="AL31" s="965"/>
      <c r="AM31" s="965"/>
      <c r="AN31" s="965"/>
      <c r="AO31" s="965"/>
      <c r="AP31" s="965">
        <v>7871</v>
      </c>
      <c r="AQ31" s="965"/>
      <c r="AR31" s="965"/>
      <c r="AS31" s="965"/>
      <c r="AT31" s="965"/>
      <c r="AU31" s="965">
        <v>32</v>
      </c>
      <c r="AV31" s="965"/>
      <c r="AW31" s="965"/>
      <c r="AX31" s="965"/>
      <c r="AY31" s="965"/>
      <c r="AZ31" s="965" t="s">
        <v>533</v>
      </c>
      <c r="BA31" s="965"/>
      <c r="BB31" s="965"/>
      <c r="BC31" s="965"/>
      <c r="BD31" s="965"/>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3804</v>
      </c>
      <c r="R32" s="1038"/>
      <c r="S32" s="1038"/>
      <c r="T32" s="1038"/>
      <c r="U32" s="1038"/>
      <c r="V32" s="1038">
        <v>3792</v>
      </c>
      <c r="W32" s="1038"/>
      <c r="X32" s="1038"/>
      <c r="Y32" s="1038"/>
      <c r="Z32" s="1038"/>
      <c r="AA32" s="1038">
        <v>12</v>
      </c>
      <c r="AB32" s="1038"/>
      <c r="AC32" s="1038"/>
      <c r="AD32" s="1038"/>
      <c r="AE32" s="1039"/>
      <c r="AF32" s="1013">
        <v>731</v>
      </c>
      <c r="AG32" s="1014"/>
      <c r="AH32" s="1014"/>
      <c r="AI32" s="1014"/>
      <c r="AJ32" s="1015"/>
      <c r="AK32" s="974">
        <v>616</v>
      </c>
      <c r="AL32" s="965"/>
      <c r="AM32" s="965"/>
      <c r="AN32" s="965"/>
      <c r="AO32" s="965"/>
      <c r="AP32" s="965">
        <v>3801</v>
      </c>
      <c r="AQ32" s="965"/>
      <c r="AR32" s="965"/>
      <c r="AS32" s="965"/>
      <c r="AT32" s="965"/>
      <c r="AU32" s="965">
        <v>2462</v>
      </c>
      <c r="AV32" s="965"/>
      <c r="AW32" s="965"/>
      <c r="AX32" s="965"/>
      <c r="AY32" s="965"/>
      <c r="AZ32" s="965" t="s">
        <v>533</v>
      </c>
      <c r="BA32" s="965"/>
      <c r="BB32" s="965"/>
      <c r="BC32" s="965"/>
      <c r="BD32" s="965"/>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3277</v>
      </c>
      <c r="R33" s="1038"/>
      <c r="S33" s="1038"/>
      <c r="T33" s="1038"/>
      <c r="U33" s="1038"/>
      <c r="V33" s="1038">
        <v>3116</v>
      </c>
      <c r="W33" s="1038"/>
      <c r="X33" s="1038"/>
      <c r="Y33" s="1038"/>
      <c r="Z33" s="1038"/>
      <c r="AA33" s="1038">
        <v>161</v>
      </c>
      <c r="AB33" s="1038"/>
      <c r="AC33" s="1038"/>
      <c r="AD33" s="1038"/>
      <c r="AE33" s="1039"/>
      <c r="AF33" s="1013">
        <v>644</v>
      </c>
      <c r="AG33" s="1014"/>
      <c r="AH33" s="1014"/>
      <c r="AI33" s="1014"/>
      <c r="AJ33" s="1015"/>
      <c r="AK33" s="974">
        <v>2196</v>
      </c>
      <c r="AL33" s="965"/>
      <c r="AM33" s="965"/>
      <c r="AN33" s="965"/>
      <c r="AO33" s="965"/>
      <c r="AP33" s="965">
        <v>33309</v>
      </c>
      <c r="AQ33" s="965"/>
      <c r="AR33" s="965"/>
      <c r="AS33" s="965"/>
      <c r="AT33" s="965"/>
      <c r="AU33" s="965">
        <v>24419</v>
      </c>
      <c r="AV33" s="965"/>
      <c r="AW33" s="965"/>
      <c r="AX33" s="965"/>
      <c r="AY33" s="965"/>
      <c r="AZ33" s="965" t="s">
        <v>533</v>
      </c>
      <c r="BA33" s="965"/>
      <c r="BB33" s="965"/>
      <c r="BC33" s="965"/>
      <c r="BD33" s="965"/>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524</v>
      </c>
      <c r="R34" s="1038"/>
      <c r="S34" s="1038"/>
      <c r="T34" s="1038"/>
      <c r="U34" s="1038"/>
      <c r="V34" s="1038">
        <v>524</v>
      </c>
      <c r="W34" s="1038"/>
      <c r="X34" s="1038"/>
      <c r="Y34" s="1038"/>
      <c r="Z34" s="1038"/>
      <c r="AA34" s="1038" t="s">
        <v>533</v>
      </c>
      <c r="AB34" s="1038"/>
      <c r="AC34" s="1038"/>
      <c r="AD34" s="1038"/>
      <c r="AE34" s="1039"/>
      <c r="AF34" s="1013" t="s">
        <v>113</v>
      </c>
      <c r="AG34" s="1014"/>
      <c r="AH34" s="1014"/>
      <c r="AI34" s="1014"/>
      <c r="AJ34" s="1015"/>
      <c r="AK34" s="974">
        <v>523</v>
      </c>
      <c r="AL34" s="965"/>
      <c r="AM34" s="965"/>
      <c r="AN34" s="965"/>
      <c r="AO34" s="965"/>
      <c r="AP34" s="965" t="s">
        <v>533</v>
      </c>
      <c r="AQ34" s="965"/>
      <c r="AR34" s="965"/>
      <c r="AS34" s="965"/>
      <c r="AT34" s="965"/>
      <c r="AU34" s="965" t="s">
        <v>533</v>
      </c>
      <c r="AV34" s="965"/>
      <c r="AW34" s="965"/>
      <c r="AX34" s="965"/>
      <c r="AY34" s="965"/>
      <c r="AZ34" s="965" t="s">
        <v>533</v>
      </c>
      <c r="BA34" s="965"/>
      <c r="BB34" s="965"/>
      <c r="BC34" s="965"/>
      <c r="BD34" s="965"/>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2449</v>
      </c>
      <c r="AG63" s="953"/>
      <c r="AH63" s="953"/>
      <c r="AI63" s="953"/>
      <c r="AJ63" s="1024"/>
      <c r="AK63" s="1025"/>
      <c r="AL63" s="957"/>
      <c r="AM63" s="957"/>
      <c r="AN63" s="957"/>
      <c r="AO63" s="957"/>
      <c r="AP63" s="953">
        <f>SUM(AP31:AP62)</f>
        <v>44981</v>
      </c>
      <c r="AQ63" s="953"/>
      <c r="AR63" s="953"/>
      <c r="AS63" s="953"/>
      <c r="AT63" s="953"/>
      <c r="AU63" s="953">
        <f>SUM(AU31:AU62)</f>
        <v>26913</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549</v>
      </c>
      <c r="C68" s="980"/>
      <c r="D68" s="980"/>
      <c r="E68" s="980"/>
      <c r="F68" s="980"/>
      <c r="G68" s="980"/>
      <c r="H68" s="980"/>
      <c r="I68" s="980"/>
      <c r="J68" s="980"/>
      <c r="K68" s="980"/>
      <c r="L68" s="980"/>
      <c r="M68" s="980"/>
      <c r="N68" s="980"/>
      <c r="O68" s="980"/>
      <c r="P68" s="981"/>
      <c r="Q68" s="982">
        <v>282</v>
      </c>
      <c r="R68" s="976"/>
      <c r="S68" s="976"/>
      <c r="T68" s="976"/>
      <c r="U68" s="976"/>
      <c r="V68" s="976">
        <v>245</v>
      </c>
      <c r="W68" s="976"/>
      <c r="X68" s="976"/>
      <c r="Y68" s="976"/>
      <c r="Z68" s="976"/>
      <c r="AA68" s="976">
        <v>37</v>
      </c>
      <c r="AB68" s="976"/>
      <c r="AC68" s="976"/>
      <c r="AD68" s="976"/>
      <c r="AE68" s="976"/>
      <c r="AF68" s="976">
        <v>37</v>
      </c>
      <c r="AG68" s="976"/>
      <c r="AH68" s="976"/>
      <c r="AI68" s="976"/>
      <c r="AJ68" s="976"/>
      <c r="AK68" s="976">
        <v>21</v>
      </c>
      <c r="AL68" s="976"/>
      <c r="AM68" s="976"/>
      <c r="AN68" s="976"/>
      <c r="AO68" s="976"/>
      <c r="AP68" s="976">
        <v>155</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550</v>
      </c>
      <c r="C69" s="969"/>
      <c r="D69" s="969"/>
      <c r="E69" s="969"/>
      <c r="F69" s="969"/>
      <c r="G69" s="969"/>
      <c r="H69" s="969"/>
      <c r="I69" s="969"/>
      <c r="J69" s="969"/>
      <c r="K69" s="969"/>
      <c r="L69" s="969"/>
      <c r="M69" s="969"/>
      <c r="N69" s="969"/>
      <c r="O69" s="969"/>
      <c r="P69" s="970"/>
      <c r="Q69" s="971">
        <v>9379</v>
      </c>
      <c r="R69" s="965"/>
      <c r="S69" s="965"/>
      <c r="T69" s="965"/>
      <c r="U69" s="965"/>
      <c r="V69" s="965">
        <v>8840</v>
      </c>
      <c r="W69" s="965"/>
      <c r="X69" s="965"/>
      <c r="Y69" s="965"/>
      <c r="Z69" s="965"/>
      <c r="AA69" s="965">
        <v>539</v>
      </c>
      <c r="AB69" s="965"/>
      <c r="AC69" s="965"/>
      <c r="AD69" s="965"/>
      <c r="AE69" s="965"/>
      <c r="AF69" s="965">
        <v>539</v>
      </c>
      <c r="AG69" s="965"/>
      <c r="AH69" s="965"/>
      <c r="AI69" s="965"/>
      <c r="AJ69" s="965"/>
      <c r="AK69" s="965">
        <v>523</v>
      </c>
      <c r="AL69" s="965"/>
      <c r="AM69" s="965"/>
      <c r="AN69" s="965"/>
      <c r="AO69" s="965"/>
      <c r="AP69" s="965" t="s">
        <v>551</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552</v>
      </c>
      <c r="C70" s="969"/>
      <c r="D70" s="969"/>
      <c r="E70" s="969"/>
      <c r="F70" s="969"/>
      <c r="G70" s="969"/>
      <c r="H70" s="969"/>
      <c r="I70" s="969"/>
      <c r="J70" s="969"/>
      <c r="K70" s="969"/>
      <c r="L70" s="969"/>
      <c r="M70" s="969"/>
      <c r="N70" s="969"/>
      <c r="O70" s="969"/>
      <c r="P70" s="970"/>
      <c r="Q70" s="971">
        <v>1</v>
      </c>
      <c r="R70" s="965"/>
      <c r="S70" s="965"/>
      <c r="T70" s="965"/>
      <c r="U70" s="965"/>
      <c r="V70" s="965">
        <v>1</v>
      </c>
      <c r="W70" s="965"/>
      <c r="X70" s="965"/>
      <c r="Y70" s="965"/>
      <c r="Z70" s="965"/>
      <c r="AA70" s="965">
        <v>0</v>
      </c>
      <c r="AB70" s="965"/>
      <c r="AC70" s="965"/>
      <c r="AD70" s="965"/>
      <c r="AE70" s="965"/>
      <c r="AF70" s="965">
        <v>0</v>
      </c>
      <c r="AG70" s="965"/>
      <c r="AH70" s="965"/>
      <c r="AI70" s="965"/>
      <c r="AJ70" s="965"/>
      <c r="AK70" s="965" t="s">
        <v>551</v>
      </c>
      <c r="AL70" s="965"/>
      <c r="AM70" s="965"/>
      <c r="AN70" s="965"/>
      <c r="AO70" s="965"/>
      <c r="AP70" s="965" t="s">
        <v>551</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553</v>
      </c>
      <c r="C71" s="969"/>
      <c r="D71" s="969"/>
      <c r="E71" s="969"/>
      <c r="F71" s="969"/>
      <c r="G71" s="969"/>
      <c r="H71" s="969"/>
      <c r="I71" s="969"/>
      <c r="J71" s="969"/>
      <c r="K71" s="969"/>
      <c r="L71" s="969"/>
      <c r="M71" s="969"/>
      <c r="N71" s="969"/>
      <c r="O71" s="969"/>
      <c r="P71" s="970"/>
      <c r="Q71" s="971">
        <v>3</v>
      </c>
      <c r="R71" s="965"/>
      <c r="S71" s="965"/>
      <c r="T71" s="965"/>
      <c r="U71" s="965"/>
      <c r="V71" s="965">
        <v>2</v>
      </c>
      <c r="W71" s="965"/>
      <c r="X71" s="965"/>
      <c r="Y71" s="965"/>
      <c r="Z71" s="965"/>
      <c r="AA71" s="965">
        <v>1</v>
      </c>
      <c r="AB71" s="965"/>
      <c r="AC71" s="965"/>
      <c r="AD71" s="965"/>
      <c r="AE71" s="965"/>
      <c r="AF71" s="965">
        <v>1</v>
      </c>
      <c r="AG71" s="965"/>
      <c r="AH71" s="965"/>
      <c r="AI71" s="965"/>
      <c r="AJ71" s="965"/>
      <c r="AK71" s="965" t="s">
        <v>551</v>
      </c>
      <c r="AL71" s="965"/>
      <c r="AM71" s="965"/>
      <c r="AN71" s="965"/>
      <c r="AO71" s="965"/>
      <c r="AP71" s="965" t="s">
        <v>551</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554</v>
      </c>
      <c r="C72" s="969"/>
      <c r="D72" s="969"/>
      <c r="E72" s="969"/>
      <c r="F72" s="969"/>
      <c r="G72" s="969"/>
      <c r="H72" s="969"/>
      <c r="I72" s="969"/>
      <c r="J72" s="969"/>
      <c r="K72" s="969"/>
      <c r="L72" s="969"/>
      <c r="M72" s="969"/>
      <c r="N72" s="969"/>
      <c r="O72" s="969"/>
      <c r="P72" s="970"/>
      <c r="Q72" s="971">
        <v>145</v>
      </c>
      <c r="R72" s="965"/>
      <c r="S72" s="965"/>
      <c r="T72" s="965"/>
      <c r="U72" s="965"/>
      <c r="V72" s="965">
        <v>141</v>
      </c>
      <c r="W72" s="965"/>
      <c r="X72" s="965"/>
      <c r="Y72" s="965"/>
      <c r="Z72" s="965"/>
      <c r="AA72" s="965">
        <v>4</v>
      </c>
      <c r="AB72" s="965"/>
      <c r="AC72" s="965"/>
      <c r="AD72" s="965"/>
      <c r="AE72" s="965"/>
      <c r="AF72" s="965">
        <v>4</v>
      </c>
      <c r="AG72" s="965"/>
      <c r="AH72" s="965"/>
      <c r="AI72" s="965"/>
      <c r="AJ72" s="965"/>
      <c r="AK72" s="965" t="s">
        <v>551</v>
      </c>
      <c r="AL72" s="965"/>
      <c r="AM72" s="965"/>
      <c r="AN72" s="965"/>
      <c r="AO72" s="965"/>
      <c r="AP72" s="965" t="s">
        <v>551</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555</v>
      </c>
      <c r="C73" s="969"/>
      <c r="D73" s="969"/>
      <c r="E73" s="969"/>
      <c r="F73" s="969"/>
      <c r="G73" s="969"/>
      <c r="H73" s="969"/>
      <c r="I73" s="969"/>
      <c r="J73" s="969"/>
      <c r="K73" s="969"/>
      <c r="L73" s="969"/>
      <c r="M73" s="969"/>
      <c r="N73" s="969"/>
      <c r="O73" s="969"/>
      <c r="P73" s="970"/>
      <c r="Q73" s="971">
        <v>138804</v>
      </c>
      <c r="R73" s="965"/>
      <c r="S73" s="965"/>
      <c r="T73" s="965"/>
      <c r="U73" s="965"/>
      <c r="V73" s="965">
        <v>135917</v>
      </c>
      <c r="W73" s="965"/>
      <c r="X73" s="965"/>
      <c r="Y73" s="965"/>
      <c r="Z73" s="965"/>
      <c r="AA73" s="965">
        <v>2887</v>
      </c>
      <c r="AB73" s="965"/>
      <c r="AC73" s="965"/>
      <c r="AD73" s="965"/>
      <c r="AE73" s="965"/>
      <c r="AF73" s="965">
        <v>2887</v>
      </c>
      <c r="AG73" s="965"/>
      <c r="AH73" s="965"/>
      <c r="AI73" s="965"/>
      <c r="AJ73" s="965"/>
      <c r="AK73" s="965">
        <v>1030</v>
      </c>
      <c r="AL73" s="965"/>
      <c r="AM73" s="965"/>
      <c r="AN73" s="965"/>
      <c r="AO73" s="965"/>
      <c r="AP73" s="965" t="s">
        <v>551</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3468</v>
      </c>
      <c r="AG88" s="953"/>
      <c r="AH88" s="953"/>
      <c r="AI88" s="953"/>
      <c r="AJ88" s="953"/>
      <c r="AK88" s="957"/>
      <c r="AL88" s="957"/>
      <c r="AM88" s="957"/>
      <c r="AN88" s="957"/>
      <c r="AO88" s="957"/>
      <c r="AP88" s="953">
        <f>SUM(AP68:AP87)</f>
        <v>155</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SUM(CR7:CR101)</f>
        <v>371</v>
      </c>
      <c r="CS102" s="945"/>
      <c r="CT102" s="945"/>
      <c r="CU102" s="945"/>
      <c r="CV102" s="946"/>
      <c r="CW102" s="944">
        <f t="shared" ref="CW102" si="0">SUM(CW7:CW101)</f>
        <v>175</v>
      </c>
      <c r="CX102" s="945"/>
      <c r="CY102" s="945"/>
      <c r="CZ102" s="945"/>
      <c r="DA102" s="946"/>
      <c r="DB102" s="944">
        <f t="shared" ref="DB102" si="1">SUM(DB7:DB101)</f>
        <v>53</v>
      </c>
      <c r="DC102" s="945"/>
      <c r="DD102" s="945"/>
      <c r="DE102" s="945"/>
      <c r="DF102" s="946"/>
      <c r="DG102" s="944">
        <f t="shared" ref="DG102" si="2">SUM(DG7:DG101)</f>
        <v>1776</v>
      </c>
      <c r="DH102" s="945"/>
      <c r="DI102" s="945"/>
      <c r="DJ102" s="945"/>
      <c r="DK102" s="946"/>
      <c r="DL102" s="944">
        <f t="shared" ref="DL102" si="3">SUM(DL7:DL101)</f>
        <v>150</v>
      </c>
      <c r="DM102" s="945"/>
      <c r="DN102" s="945"/>
      <c r="DO102" s="945"/>
      <c r="DP102" s="946"/>
      <c r="DQ102" s="944">
        <f t="shared" ref="DQ102" si="4">SUM(DQ7:DQ101)</f>
        <v>810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5256387</v>
      </c>
      <c r="AB110" s="871"/>
      <c r="AC110" s="871"/>
      <c r="AD110" s="871"/>
      <c r="AE110" s="872"/>
      <c r="AF110" s="873">
        <v>5480451</v>
      </c>
      <c r="AG110" s="871"/>
      <c r="AH110" s="871"/>
      <c r="AI110" s="871"/>
      <c r="AJ110" s="872"/>
      <c r="AK110" s="873">
        <v>5414619</v>
      </c>
      <c r="AL110" s="871"/>
      <c r="AM110" s="871"/>
      <c r="AN110" s="871"/>
      <c r="AO110" s="872"/>
      <c r="AP110" s="874">
        <v>28.2</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52451424</v>
      </c>
      <c r="BR110" s="798"/>
      <c r="BS110" s="798"/>
      <c r="BT110" s="798"/>
      <c r="BU110" s="798"/>
      <c r="BV110" s="798">
        <v>53893757</v>
      </c>
      <c r="BW110" s="798"/>
      <c r="BX110" s="798"/>
      <c r="BY110" s="798"/>
      <c r="BZ110" s="798"/>
      <c r="CA110" s="798">
        <v>56321932</v>
      </c>
      <c r="CB110" s="798"/>
      <c r="CC110" s="798"/>
      <c r="CD110" s="798"/>
      <c r="CE110" s="798"/>
      <c r="CF110" s="859">
        <v>293.2</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1333442</v>
      </c>
      <c r="BR111" s="769"/>
      <c r="BS111" s="769"/>
      <c r="BT111" s="769"/>
      <c r="BU111" s="769"/>
      <c r="BV111" s="769">
        <v>1135735</v>
      </c>
      <c r="BW111" s="769"/>
      <c r="BX111" s="769"/>
      <c r="BY111" s="769"/>
      <c r="BZ111" s="769"/>
      <c r="CA111" s="769">
        <v>956672</v>
      </c>
      <c r="CB111" s="769"/>
      <c r="CC111" s="769"/>
      <c r="CD111" s="769"/>
      <c r="CE111" s="769"/>
      <c r="CF111" s="846">
        <v>5</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28889981</v>
      </c>
      <c r="BR112" s="769"/>
      <c r="BS112" s="769"/>
      <c r="BT112" s="769"/>
      <c r="BU112" s="769"/>
      <c r="BV112" s="769">
        <v>27495889</v>
      </c>
      <c r="BW112" s="769"/>
      <c r="BX112" s="769"/>
      <c r="BY112" s="769"/>
      <c r="BZ112" s="769"/>
      <c r="CA112" s="769">
        <v>26853579</v>
      </c>
      <c r="CB112" s="769"/>
      <c r="CC112" s="769"/>
      <c r="CD112" s="769"/>
      <c r="CE112" s="769"/>
      <c r="CF112" s="846">
        <v>139.80000000000001</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2202474</v>
      </c>
      <c r="AB113" s="907"/>
      <c r="AC113" s="907"/>
      <c r="AD113" s="907"/>
      <c r="AE113" s="908"/>
      <c r="AF113" s="909">
        <v>1934031</v>
      </c>
      <c r="AG113" s="907"/>
      <c r="AH113" s="907"/>
      <c r="AI113" s="907"/>
      <c r="AJ113" s="908"/>
      <c r="AK113" s="909">
        <v>2005963</v>
      </c>
      <c r="AL113" s="907"/>
      <c r="AM113" s="907"/>
      <c r="AN113" s="907"/>
      <c r="AO113" s="908"/>
      <c r="AP113" s="910">
        <v>10.4</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6894777</v>
      </c>
      <c r="BR114" s="769"/>
      <c r="BS114" s="769"/>
      <c r="BT114" s="769"/>
      <c r="BU114" s="769"/>
      <c r="BV114" s="769">
        <v>6753454</v>
      </c>
      <c r="BW114" s="769"/>
      <c r="BX114" s="769"/>
      <c r="BY114" s="769"/>
      <c r="BZ114" s="769"/>
      <c r="CA114" s="769">
        <v>6363352</v>
      </c>
      <c r="CB114" s="769"/>
      <c r="CC114" s="769"/>
      <c r="CD114" s="769"/>
      <c r="CE114" s="769"/>
      <c r="CF114" s="846">
        <v>33.1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214263</v>
      </c>
      <c r="AB115" s="907"/>
      <c r="AC115" s="907"/>
      <c r="AD115" s="907"/>
      <c r="AE115" s="908"/>
      <c r="AF115" s="909">
        <v>209032</v>
      </c>
      <c r="AG115" s="907"/>
      <c r="AH115" s="907"/>
      <c r="AI115" s="907"/>
      <c r="AJ115" s="908"/>
      <c r="AK115" s="909">
        <v>188754</v>
      </c>
      <c r="AL115" s="907"/>
      <c r="AM115" s="907"/>
      <c r="AN115" s="907"/>
      <c r="AO115" s="908"/>
      <c r="AP115" s="910">
        <v>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667291</v>
      </c>
      <c r="BR115" s="769"/>
      <c r="BS115" s="769"/>
      <c r="BT115" s="769"/>
      <c r="BU115" s="769"/>
      <c r="BV115" s="769">
        <v>692818</v>
      </c>
      <c r="BW115" s="769"/>
      <c r="BX115" s="769"/>
      <c r="BY115" s="769"/>
      <c r="BZ115" s="769"/>
      <c r="CA115" s="769">
        <v>810179</v>
      </c>
      <c r="CB115" s="769"/>
      <c r="CC115" s="769"/>
      <c r="CD115" s="769"/>
      <c r="CE115" s="769"/>
      <c r="CF115" s="846">
        <v>4.2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104615</v>
      </c>
      <c r="DH115" s="782"/>
      <c r="DI115" s="782"/>
      <c r="DJ115" s="782"/>
      <c r="DK115" s="783"/>
      <c r="DL115" s="784">
        <v>74725</v>
      </c>
      <c r="DM115" s="782"/>
      <c r="DN115" s="782"/>
      <c r="DO115" s="782"/>
      <c r="DP115" s="783"/>
      <c r="DQ115" s="784">
        <v>44835</v>
      </c>
      <c r="DR115" s="782"/>
      <c r="DS115" s="782"/>
      <c r="DT115" s="782"/>
      <c r="DU115" s="783"/>
      <c r="DV115" s="752">
        <v>0.2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15</v>
      </c>
      <c r="AB116" s="782"/>
      <c r="AC116" s="782"/>
      <c r="AD116" s="782"/>
      <c r="AE116" s="783"/>
      <c r="AF116" s="784">
        <v>141</v>
      </c>
      <c r="AG116" s="782"/>
      <c r="AH116" s="782"/>
      <c r="AI116" s="782"/>
      <c r="AJ116" s="783"/>
      <c r="AK116" s="784">
        <v>67</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1205316</v>
      </c>
      <c r="DH116" s="782"/>
      <c r="DI116" s="782"/>
      <c r="DJ116" s="782"/>
      <c r="DK116" s="783"/>
      <c r="DL116" s="784">
        <v>1046087</v>
      </c>
      <c r="DM116" s="782"/>
      <c r="DN116" s="782"/>
      <c r="DO116" s="782"/>
      <c r="DP116" s="783"/>
      <c r="DQ116" s="784">
        <v>904172</v>
      </c>
      <c r="DR116" s="782"/>
      <c r="DS116" s="782"/>
      <c r="DT116" s="782"/>
      <c r="DU116" s="783"/>
      <c r="DV116" s="752">
        <v>4.7</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7673139</v>
      </c>
      <c r="AB117" s="893"/>
      <c r="AC117" s="893"/>
      <c r="AD117" s="893"/>
      <c r="AE117" s="894"/>
      <c r="AF117" s="896">
        <v>7623655</v>
      </c>
      <c r="AG117" s="893"/>
      <c r="AH117" s="893"/>
      <c r="AI117" s="893"/>
      <c r="AJ117" s="894"/>
      <c r="AK117" s="896">
        <v>7609403</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432</v>
      </c>
      <c r="BP118" s="836"/>
      <c r="BQ118" s="855">
        <v>90236915</v>
      </c>
      <c r="BR118" s="856"/>
      <c r="BS118" s="856"/>
      <c r="BT118" s="856"/>
      <c r="BU118" s="856"/>
      <c r="BV118" s="856">
        <v>89971653</v>
      </c>
      <c r="BW118" s="856"/>
      <c r="BX118" s="856"/>
      <c r="BY118" s="856"/>
      <c r="BZ118" s="856"/>
      <c r="CA118" s="856">
        <v>91305714</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5755737</v>
      </c>
      <c r="BR119" s="798"/>
      <c r="BS119" s="798"/>
      <c r="BT119" s="798"/>
      <c r="BU119" s="798"/>
      <c r="BV119" s="798">
        <v>6828967</v>
      </c>
      <c r="BW119" s="798"/>
      <c r="BX119" s="798"/>
      <c r="BY119" s="798"/>
      <c r="BZ119" s="798"/>
      <c r="CA119" s="798">
        <v>7004065</v>
      </c>
      <c r="CB119" s="798"/>
      <c r="CC119" s="798"/>
      <c r="CD119" s="798"/>
      <c r="CE119" s="798"/>
      <c r="CF119" s="859">
        <v>36.5</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23511</v>
      </c>
      <c r="DH119" s="715"/>
      <c r="DI119" s="715"/>
      <c r="DJ119" s="715"/>
      <c r="DK119" s="716"/>
      <c r="DL119" s="717">
        <v>14923</v>
      </c>
      <c r="DM119" s="715"/>
      <c r="DN119" s="715"/>
      <c r="DO119" s="715"/>
      <c r="DP119" s="716"/>
      <c r="DQ119" s="717">
        <v>7665</v>
      </c>
      <c r="DR119" s="715"/>
      <c r="DS119" s="715"/>
      <c r="DT119" s="715"/>
      <c r="DU119" s="716"/>
      <c r="DV119" s="805">
        <v>0</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1160941</v>
      </c>
      <c r="BR120" s="769"/>
      <c r="BS120" s="769"/>
      <c r="BT120" s="769"/>
      <c r="BU120" s="769"/>
      <c r="BV120" s="769">
        <v>1021478</v>
      </c>
      <c r="BW120" s="769"/>
      <c r="BX120" s="769"/>
      <c r="BY120" s="769"/>
      <c r="BZ120" s="769"/>
      <c r="CA120" s="769">
        <v>912754</v>
      </c>
      <c r="CB120" s="769"/>
      <c r="CC120" s="769"/>
      <c r="CD120" s="769"/>
      <c r="CE120" s="769"/>
      <c r="CF120" s="846">
        <v>4.8</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23432200</v>
      </c>
      <c r="DH120" s="798"/>
      <c r="DI120" s="798"/>
      <c r="DJ120" s="798"/>
      <c r="DK120" s="798"/>
      <c r="DL120" s="798">
        <v>24152855</v>
      </c>
      <c r="DM120" s="798"/>
      <c r="DN120" s="798"/>
      <c r="DO120" s="798"/>
      <c r="DP120" s="798"/>
      <c r="DQ120" s="798">
        <v>24418894</v>
      </c>
      <c r="DR120" s="798"/>
      <c r="DS120" s="798"/>
      <c r="DT120" s="798"/>
      <c r="DU120" s="798"/>
      <c r="DV120" s="799">
        <v>127.1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13707</v>
      </c>
      <c r="AB121" s="782"/>
      <c r="AC121" s="782"/>
      <c r="AD121" s="782"/>
      <c r="AE121" s="783"/>
      <c r="AF121" s="784">
        <v>9686</v>
      </c>
      <c r="AG121" s="782"/>
      <c r="AH121" s="782"/>
      <c r="AI121" s="782"/>
      <c r="AJ121" s="783"/>
      <c r="AK121" s="784">
        <v>7953</v>
      </c>
      <c r="AL121" s="782"/>
      <c r="AM121" s="782"/>
      <c r="AN121" s="782"/>
      <c r="AO121" s="783"/>
      <c r="AP121" s="752">
        <v>0</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55109743</v>
      </c>
      <c r="BR121" s="856"/>
      <c r="BS121" s="856"/>
      <c r="BT121" s="856"/>
      <c r="BU121" s="856"/>
      <c r="BV121" s="856">
        <v>57587341</v>
      </c>
      <c r="BW121" s="856"/>
      <c r="BX121" s="856"/>
      <c r="BY121" s="856"/>
      <c r="BZ121" s="856"/>
      <c r="CA121" s="856">
        <v>59918434</v>
      </c>
      <c r="CB121" s="856"/>
      <c r="CC121" s="856"/>
      <c r="CD121" s="856"/>
      <c r="CE121" s="856"/>
      <c r="CF121" s="857">
        <v>311.89999999999998</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2740777</v>
      </c>
      <c r="DH121" s="769"/>
      <c r="DI121" s="769"/>
      <c r="DJ121" s="769"/>
      <c r="DK121" s="769"/>
      <c r="DL121" s="769">
        <v>2622397</v>
      </c>
      <c r="DM121" s="769"/>
      <c r="DN121" s="769"/>
      <c r="DO121" s="769"/>
      <c r="DP121" s="769"/>
      <c r="DQ121" s="769">
        <v>2261513</v>
      </c>
      <c r="DR121" s="769"/>
      <c r="DS121" s="769"/>
      <c r="DT121" s="769"/>
      <c r="DU121" s="769"/>
      <c r="DV121" s="821">
        <v>11.8</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441</v>
      </c>
      <c r="BP122" s="836"/>
      <c r="BQ122" s="837">
        <v>62026421</v>
      </c>
      <c r="BR122" s="838"/>
      <c r="BS122" s="838"/>
      <c r="BT122" s="838"/>
      <c r="BU122" s="838"/>
      <c r="BV122" s="838">
        <v>65437786</v>
      </c>
      <c r="BW122" s="838"/>
      <c r="BX122" s="838"/>
      <c r="BY122" s="838"/>
      <c r="BZ122" s="838"/>
      <c r="CA122" s="838">
        <v>67835253</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229639</v>
      </c>
      <c r="DH122" s="769"/>
      <c r="DI122" s="769"/>
      <c r="DJ122" s="769"/>
      <c r="DK122" s="769"/>
      <c r="DL122" s="769">
        <v>207037</v>
      </c>
      <c r="DM122" s="769"/>
      <c r="DN122" s="769"/>
      <c r="DO122" s="769"/>
      <c r="DP122" s="769"/>
      <c r="DQ122" s="769">
        <v>173172</v>
      </c>
      <c r="DR122" s="769"/>
      <c r="DS122" s="769"/>
      <c r="DT122" s="769"/>
      <c r="DU122" s="769"/>
      <c r="DV122" s="821">
        <v>0.9</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169268</v>
      </c>
      <c r="AB123" s="782"/>
      <c r="AC123" s="782"/>
      <c r="AD123" s="782"/>
      <c r="AE123" s="783"/>
      <c r="AF123" s="784">
        <v>168390</v>
      </c>
      <c r="AG123" s="782"/>
      <c r="AH123" s="782"/>
      <c r="AI123" s="782"/>
      <c r="AJ123" s="783"/>
      <c r="AK123" s="784">
        <v>150166</v>
      </c>
      <c r="AL123" s="782"/>
      <c r="AM123" s="782"/>
      <c r="AN123" s="782"/>
      <c r="AO123" s="783"/>
      <c r="AP123" s="752">
        <v>0.8</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147.4</v>
      </c>
      <c r="BR123" s="830"/>
      <c r="BS123" s="830"/>
      <c r="BT123" s="830"/>
      <c r="BU123" s="830"/>
      <c r="BV123" s="830">
        <v>128.1</v>
      </c>
      <c r="BW123" s="830"/>
      <c r="BX123" s="830"/>
      <c r="BY123" s="830"/>
      <c r="BZ123" s="830"/>
      <c r="CA123" s="830">
        <v>122.1</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513600</v>
      </c>
      <c r="DH123" s="782"/>
      <c r="DI123" s="782"/>
      <c r="DJ123" s="782"/>
      <c r="DK123" s="783"/>
      <c r="DL123" s="784">
        <v>513600</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v>1973765</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31288</v>
      </c>
      <c r="AB126" s="782"/>
      <c r="AC126" s="782"/>
      <c r="AD126" s="782"/>
      <c r="AE126" s="783"/>
      <c r="AF126" s="784">
        <v>30956</v>
      </c>
      <c r="AG126" s="782"/>
      <c r="AH126" s="782"/>
      <c r="AI126" s="782"/>
      <c r="AJ126" s="783"/>
      <c r="AK126" s="784">
        <v>30635</v>
      </c>
      <c r="AL126" s="782"/>
      <c r="AM126" s="782"/>
      <c r="AN126" s="782"/>
      <c r="AO126" s="783"/>
      <c r="AP126" s="752">
        <v>0.2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v>649785</v>
      </c>
      <c r="DH126" s="769"/>
      <c r="DI126" s="769"/>
      <c r="DJ126" s="769"/>
      <c r="DK126" s="769"/>
      <c r="DL126" s="769">
        <v>676561</v>
      </c>
      <c r="DM126" s="769"/>
      <c r="DN126" s="769"/>
      <c r="DO126" s="769"/>
      <c r="DP126" s="769"/>
      <c r="DQ126" s="769">
        <v>795171</v>
      </c>
      <c r="DR126" s="769"/>
      <c r="DS126" s="769"/>
      <c r="DT126" s="769"/>
      <c r="DU126" s="769"/>
      <c r="DV126" s="821">
        <v>4.0999999999999996</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452</v>
      </c>
      <c r="AY127" s="756"/>
      <c r="AZ127" s="756"/>
      <c r="BA127" s="756"/>
      <c r="BB127" s="756"/>
      <c r="BC127" s="756"/>
      <c r="BD127" s="756"/>
      <c r="BE127" s="757"/>
      <c r="BF127" s="758" t="s">
        <v>113</v>
      </c>
      <c r="BG127" s="759"/>
      <c r="BH127" s="759"/>
      <c r="BI127" s="759"/>
      <c r="BJ127" s="759"/>
      <c r="BK127" s="759"/>
      <c r="BL127" s="760"/>
      <c r="BM127" s="758">
        <v>12.15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17506</v>
      </c>
      <c r="DH127" s="818"/>
      <c r="DI127" s="818"/>
      <c r="DJ127" s="818"/>
      <c r="DK127" s="818"/>
      <c r="DL127" s="818">
        <v>16257</v>
      </c>
      <c r="DM127" s="818"/>
      <c r="DN127" s="818"/>
      <c r="DO127" s="818"/>
      <c r="DP127" s="818"/>
      <c r="DQ127" s="818">
        <v>15008</v>
      </c>
      <c r="DR127" s="818"/>
      <c r="DS127" s="818"/>
      <c r="DT127" s="818"/>
      <c r="DU127" s="818"/>
      <c r="DV127" s="819">
        <v>0.1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200785</v>
      </c>
      <c r="AB128" s="722"/>
      <c r="AC128" s="722"/>
      <c r="AD128" s="722"/>
      <c r="AE128" s="723"/>
      <c r="AF128" s="724">
        <v>142804</v>
      </c>
      <c r="AG128" s="722"/>
      <c r="AH128" s="722"/>
      <c r="AI128" s="722"/>
      <c r="AJ128" s="723"/>
      <c r="AK128" s="724">
        <v>102877</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113</v>
      </c>
      <c r="BG128" s="789"/>
      <c r="BH128" s="789"/>
      <c r="BI128" s="789"/>
      <c r="BJ128" s="789"/>
      <c r="BK128" s="789"/>
      <c r="BL128" s="790"/>
      <c r="BM128" s="788">
        <v>17.149999999999999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23484569</v>
      </c>
      <c r="AB129" s="782"/>
      <c r="AC129" s="782"/>
      <c r="AD129" s="782"/>
      <c r="AE129" s="783"/>
      <c r="AF129" s="784">
        <v>23828515</v>
      </c>
      <c r="AG129" s="782"/>
      <c r="AH129" s="782"/>
      <c r="AI129" s="782"/>
      <c r="AJ129" s="783"/>
      <c r="AK129" s="784">
        <v>24058599</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14.9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4350589</v>
      </c>
      <c r="AB130" s="782"/>
      <c r="AC130" s="782"/>
      <c r="AD130" s="782"/>
      <c r="AE130" s="783"/>
      <c r="AF130" s="784">
        <v>4681394</v>
      </c>
      <c r="AG130" s="782"/>
      <c r="AH130" s="782"/>
      <c r="AI130" s="782"/>
      <c r="AJ130" s="783"/>
      <c r="AK130" s="784">
        <v>4846767</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122.1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19133980</v>
      </c>
      <c r="AB131" s="715"/>
      <c r="AC131" s="715"/>
      <c r="AD131" s="715"/>
      <c r="AE131" s="716"/>
      <c r="AF131" s="717">
        <v>19147121</v>
      </c>
      <c r="AG131" s="715"/>
      <c r="AH131" s="715"/>
      <c r="AI131" s="715"/>
      <c r="AJ131" s="716"/>
      <c r="AK131" s="717">
        <v>19211832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16.315293520000001</v>
      </c>
      <c r="AB132" s="738"/>
      <c r="AC132" s="738"/>
      <c r="AD132" s="738"/>
      <c r="AE132" s="739"/>
      <c r="AF132" s="740">
        <v>14.62077172</v>
      </c>
      <c r="AG132" s="738"/>
      <c r="AH132" s="738"/>
      <c r="AI132" s="738"/>
      <c r="AJ132" s="739"/>
      <c r="AK132" s="740">
        <v>13.84437986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16</v>
      </c>
      <c r="AB133" s="747"/>
      <c r="AC133" s="747"/>
      <c r="AD133" s="747"/>
      <c r="AE133" s="748"/>
      <c r="AF133" s="746">
        <v>15.6</v>
      </c>
      <c r="AG133" s="747"/>
      <c r="AH133" s="747"/>
      <c r="AI133" s="747"/>
      <c r="AJ133" s="748"/>
      <c r="AK133" s="746">
        <v>14.9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AK16" sqref="AK16:AO1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K16" sqref="AK16:AO1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6" t="s">
        <v>468</v>
      </c>
      <c r="L7" s="254"/>
      <c r="M7" s="255" t="s">
        <v>469</v>
      </c>
      <c r="N7" s="256"/>
    </row>
    <row r="8" spans="1:16">
      <c r="A8" s="248"/>
      <c r="B8" s="244"/>
      <c r="C8" s="244"/>
      <c r="D8" s="244"/>
      <c r="E8" s="244"/>
      <c r="F8" s="244"/>
      <c r="G8" s="257"/>
      <c r="H8" s="258"/>
      <c r="I8" s="258"/>
      <c r="J8" s="259"/>
      <c r="K8" s="1117"/>
      <c r="L8" s="260" t="s">
        <v>470</v>
      </c>
      <c r="M8" s="261" t="s">
        <v>471</v>
      </c>
      <c r="N8" s="262" t="s">
        <v>472</v>
      </c>
    </row>
    <row r="9" spans="1:16">
      <c r="A9" s="248"/>
      <c r="B9" s="244"/>
      <c r="C9" s="244"/>
      <c r="D9" s="244"/>
      <c r="E9" s="244"/>
      <c r="F9" s="244"/>
      <c r="G9" s="1130" t="s">
        <v>473</v>
      </c>
      <c r="H9" s="1131"/>
      <c r="I9" s="1131"/>
      <c r="J9" s="1132"/>
      <c r="K9" s="263">
        <v>5355440</v>
      </c>
      <c r="L9" s="264">
        <v>56384</v>
      </c>
      <c r="M9" s="265">
        <v>59577</v>
      </c>
      <c r="N9" s="266">
        <v>-5.4</v>
      </c>
    </row>
    <row r="10" spans="1:16">
      <c r="A10" s="248"/>
      <c r="B10" s="244"/>
      <c r="C10" s="244"/>
      <c r="D10" s="244"/>
      <c r="E10" s="244"/>
      <c r="F10" s="244"/>
      <c r="G10" s="1130" t="s">
        <v>474</v>
      </c>
      <c r="H10" s="1131"/>
      <c r="I10" s="1131"/>
      <c r="J10" s="1132"/>
      <c r="K10" s="267">
        <v>341890</v>
      </c>
      <c r="L10" s="268">
        <v>3600</v>
      </c>
      <c r="M10" s="269">
        <v>6072</v>
      </c>
      <c r="N10" s="270">
        <v>-40.700000000000003</v>
      </c>
    </row>
    <row r="11" spans="1:16" ht="13.5" customHeight="1">
      <c r="A11" s="248"/>
      <c r="B11" s="244"/>
      <c r="C11" s="244"/>
      <c r="D11" s="244"/>
      <c r="E11" s="244"/>
      <c r="F11" s="244"/>
      <c r="G11" s="1130" t="s">
        <v>475</v>
      </c>
      <c r="H11" s="1131"/>
      <c r="I11" s="1131"/>
      <c r="J11" s="1132"/>
      <c r="K11" s="267">
        <v>18415</v>
      </c>
      <c r="L11" s="268">
        <v>194</v>
      </c>
      <c r="M11" s="269">
        <v>6337</v>
      </c>
      <c r="N11" s="270">
        <v>-96.9</v>
      </c>
    </row>
    <row r="12" spans="1:16" ht="13.5" customHeight="1">
      <c r="A12" s="248"/>
      <c r="B12" s="244"/>
      <c r="C12" s="244"/>
      <c r="D12" s="244"/>
      <c r="E12" s="244"/>
      <c r="F12" s="244"/>
      <c r="G12" s="1130" t="s">
        <v>476</v>
      </c>
      <c r="H12" s="1131"/>
      <c r="I12" s="1131"/>
      <c r="J12" s="1132"/>
      <c r="K12" s="267" t="s">
        <v>477</v>
      </c>
      <c r="L12" s="268" t="s">
        <v>477</v>
      </c>
      <c r="M12" s="269">
        <v>1374</v>
      </c>
      <c r="N12" s="270" t="s">
        <v>477</v>
      </c>
    </row>
    <row r="13" spans="1:16" ht="13.5" customHeight="1">
      <c r="A13" s="248"/>
      <c r="B13" s="244"/>
      <c r="C13" s="244"/>
      <c r="D13" s="244"/>
      <c r="E13" s="244"/>
      <c r="F13" s="244"/>
      <c r="G13" s="1130" t="s">
        <v>478</v>
      </c>
      <c r="H13" s="1131"/>
      <c r="I13" s="1131"/>
      <c r="J13" s="1132"/>
      <c r="K13" s="267" t="s">
        <v>477</v>
      </c>
      <c r="L13" s="268" t="s">
        <v>477</v>
      </c>
      <c r="M13" s="269" t="s">
        <v>477</v>
      </c>
      <c r="N13" s="270" t="s">
        <v>477</v>
      </c>
    </row>
    <row r="14" spans="1:16" ht="13.5" customHeight="1">
      <c r="A14" s="248"/>
      <c r="B14" s="244"/>
      <c r="C14" s="244"/>
      <c r="D14" s="244"/>
      <c r="E14" s="244"/>
      <c r="F14" s="244"/>
      <c r="G14" s="1130" t="s">
        <v>479</v>
      </c>
      <c r="H14" s="1131"/>
      <c r="I14" s="1131"/>
      <c r="J14" s="1132"/>
      <c r="K14" s="267" t="s">
        <v>477</v>
      </c>
      <c r="L14" s="268" t="s">
        <v>477</v>
      </c>
      <c r="M14" s="269">
        <v>2292</v>
      </c>
      <c r="N14" s="270" t="s">
        <v>477</v>
      </c>
    </row>
    <row r="15" spans="1:16" ht="13.5" customHeight="1">
      <c r="A15" s="248"/>
      <c r="B15" s="244"/>
      <c r="C15" s="244"/>
      <c r="D15" s="244"/>
      <c r="E15" s="244"/>
      <c r="F15" s="244"/>
      <c r="G15" s="1130" t="s">
        <v>480</v>
      </c>
      <c r="H15" s="1131"/>
      <c r="I15" s="1131"/>
      <c r="J15" s="1132"/>
      <c r="K15" s="267">
        <v>216191</v>
      </c>
      <c r="L15" s="268">
        <v>2276</v>
      </c>
      <c r="M15" s="269">
        <v>1457</v>
      </c>
      <c r="N15" s="270">
        <v>56.2</v>
      </c>
    </row>
    <row r="16" spans="1:16">
      <c r="A16" s="248"/>
      <c r="B16" s="244"/>
      <c r="C16" s="244"/>
      <c r="D16" s="244"/>
      <c r="E16" s="244"/>
      <c r="F16" s="244"/>
      <c r="G16" s="1133" t="s">
        <v>481</v>
      </c>
      <c r="H16" s="1134"/>
      <c r="I16" s="1134"/>
      <c r="J16" s="1135"/>
      <c r="K16" s="268">
        <v>-639206</v>
      </c>
      <c r="L16" s="268">
        <v>-6730</v>
      </c>
      <c r="M16" s="269">
        <v>-7201</v>
      </c>
      <c r="N16" s="270">
        <v>-6.5</v>
      </c>
    </row>
    <row r="17" spans="1:16">
      <c r="A17" s="248"/>
      <c r="B17" s="244"/>
      <c r="C17" s="244"/>
      <c r="D17" s="244"/>
      <c r="E17" s="244"/>
      <c r="F17" s="244"/>
      <c r="G17" s="1133" t="s">
        <v>171</v>
      </c>
      <c r="H17" s="1134"/>
      <c r="I17" s="1134"/>
      <c r="J17" s="1135"/>
      <c r="K17" s="268">
        <v>5292730</v>
      </c>
      <c r="L17" s="268">
        <v>55724</v>
      </c>
      <c r="M17" s="269">
        <v>69907</v>
      </c>
      <c r="N17" s="270">
        <v>-20.3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7" t="s">
        <v>486</v>
      </c>
      <c r="H21" s="1128"/>
      <c r="I21" s="1128"/>
      <c r="J21" s="1129"/>
      <c r="K21" s="280">
        <v>7.31</v>
      </c>
      <c r="L21" s="281">
        <v>6.96</v>
      </c>
      <c r="M21" s="282">
        <v>0.35</v>
      </c>
      <c r="N21" s="249"/>
      <c r="O21" s="283"/>
      <c r="P21" s="279"/>
    </row>
    <row r="22" spans="1:16" s="284" customFormat="1">
      <c r="A22" s="279"/>
      <c r="B22" s="249"/>
      <c r="C22" s="249"/>
      <c r="D22" s="249"/>
      <c r="E22" s="249"/>
      <c r="F22" s="249"/>
      <c r="G22" s="1127" t="s">
        <v>487</v>
      </c>
      <c r="H22" s="1128"/>
      <c r="I22" s="1128"/>
      <c r="J22" s="1129"/>
      <c r="K22" s="285">
        <v>94.4</v>
      </c>
      <c r="L22" s="286">
        <v>98.3</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6" t="s">
        <v>468</v>
      </c>
      <c r="L30" s="254"/>
      <c r="M30" s="255" t="s">
        <v>469</v>
      </c>
      <c r="N30" s="256"/>
    </row>
    <row r="31" spans="1:16">
      <c r="A31" s="248"/>
      <c r="B31" s="244"/>
      <c r="C31" s="244"/>
      <c r="D31" s="244"/>
      <c r="E31" s="244"/>
      <c r="F31" s="244"/>
      <c r="G31" s="257"/>
      <c r="H31" s="258"/>
      <c r="I31" s="258"/>
      <c r="J31" s="259"/>
      <c r="K31" s="1117"/>
      <c r="L31" s="260" t="s">
        <v>470</v>
      </c>
      <c r="M31" s="261" t="s">
        <v>471</v>
      </c>
      <c r="N31" s="262" t="s">
        <v>472</v>
      </c>
    </row>
    <row r="32" spans="1:16" ht="27" customHeight="1">
      <c r="A32" s="248"/>
      <c r="B32" s="244"/>
      <c r="C32" s="244"/>
      <c r="D32" s="244"/>
      <c r="E32" s="244"/>
      <c r="F32" s="244"/>
      <c r="G32" s="1118" t="s">
        <v>491</v>
      </c>
      <c r="H32" s="1119"/>
      <c r="I32" s="1119"/>
      <c r="J32" s="1120"/>
      <c r="K32" s="294">
        <v>5414619</v>
      </c>
      <c r="L32" s="294">
        <v>57007</v>
      </c>
      <c r="M32" s="295">
        <v>42301</v>
      </c>
      <c r="N32" s="296">
        <v>34.799999999999997</v>
      </c>
    </row>
    <row r="33" spans="1:16" ht="13.5" customHeight="1">
      <c r="A33" s="248"/>
      <c r="B33" s="244"/>
      <c r="C33" s="244"/>
      <c r="D33" s="244"/>
      <c r="E33" s="244"/>
      <c r="F33" s="244"/>
      <c r="G33" s="1118" t="s">
        <v>492</v>
      </c>
      <c r="H33" s="1119"/>
      <c r="I33" s="1119"/>
      <c r="J33" s="1120"/>
      <c r="K33" s="294" t="s">
        <v>477</v>
      </c>
      <c r="L33" s="294" t="s">
        <v>477</v>
      </c>
      <c r="M33" s="295" t="s">
        <v>477</v>
      </c>
      <c r="N33" s="296" t="s">
        <v>477</v>
      </c>
    </row>
    <row r="34" spans="1:16" ht="27" customHeight="1">
      <c r="A34" s="248"/>
      <c r="B34" s="244"/>
      <c r="C34" s="244"/>
      <c r="D34" s="244"/>
      <c r="E34" s="244"/>
      <c r="F34" s="244"/>
      <c r="G34" s="1118" t="s">
        <v>493</v>
      </c>
      <c r="H34" s="1119"/>
      <c r="I34" s="1119"/>
      <c r="J34" s="1120"/>
      <c r="K34" s="294" t="s">
        <v>477</v>
      </c>
      <c r="L34" s="294" t="s">
        <v>477</v>
      </c>
      <c r="M34" s="295">
        <v>37</v>
      </c>
      <c r="N34" s="296" t="s">
        <v>477</v>
      </c>
    </row>
    <row r="35" spans="1:16" ht="27" customHeight="1">
      <c r="A35" s="248"/>
      <c r="B35" s="244"/>
      <c r="C35" s="244"/>
      <c r="D35" s="244"/>
      <c r="E35" s="244"/>
      <c r="F35" s="244"/>
      <c r="G35" s="1118" t="s">
        <v>494</v>
      </c>
      <c r="H35" s="1119"/>
      <c r="I35" s="1119"/>
      <c r="J35" s="1120"/>
      <c r="K35" s="294">
        <v>2005963</v>
      </c>
      <c r="L35" s="294">
        <v>21120</v>
      </c>
      <c r="M35" s="295">
        <v>17965</v>
      </c>
      <c r="N35" s="296">
        <v>17.600000000000001</v>
      </c>
    </row>
    <row r="36" spans="1:16" ht="27" customHeight="1">
      <c r="A36" s="248"/>
      <c r="B36" s="244"/>
      <c r="C36" s="244"/>
      <c r="D36" s="244"/>
      <c r="E36" s="244"/>
      <c r="F36" s="244"/>
      <c r="G36" s="1118" t="s">
        <v>495</v>
      </c>
      <c r="H36" s="1119"/>
      <c r="I36" s="1119"/>
      <c r="J36" s="1120"/>
      <c r="K36" s="294" t="s">
        <v>477</v>
      </c>
      <c r="L36" s="294" t="s">
        <v>477</v>
      </c>
      <c r="M36" s="295">
        <v>1746</v>
      </c>
      <c r="N36" s="296" t="s">
        <v>477</v>
      </c>
    </row>
    <row r="37" spans="1:16" ht="13.5" customHeight="1">
      <c r="A37" s="248"/>
      <c r="B37" s="244"/>
      <c r="C37" s="244"/>
      <c r="D37" s="244"/>
      <c r="E37" s="244"/>
      <c r="F37" s="244"/>
      <c r="G37" s="1118" t="s">
        <v>496</v>
      </c>
      <c r="H37" s="1119"/>
      <c r="I37" s="1119"/>
      <c r="J37" s="1120"/>
      <c r="K37" s="294">
        <v>188754</v>
      </c>
      <c r="L37" s="294">
        <v>1987</v>
      </c>
      <c r="M37" s="295">
        <v>1139</v>
      </c>
      <c r="N37" s="296">
        <v>74.5</v>
      </c>
    </row>
    <row r="38" spans="1:16" ht="27" customHeight="1">
      <c r="A38" s="248"/>
      <c r="B38" s="244"/>
      <c r="C38" s="244"/>
      <c r="D38" s="244"/>
      <c r="E38" s="244"/>
      <c r="F38" s="244"/>
      <c r="G38" s="1121" t="s">
        <v>497</v>
      </c>
      <c r="H38" s="1122"/>
      <c r="I38" s="1122"/>
      <c r="J38" s="1123"/>
      <c r="K38" s="297">
        <v>67</v>
      </c>
      <c r="L38" s="297">
        <v>1</v>
      </c>
      <c r="M38" s="298">
        <v>1</v>
      </c>
      <c r="N38" s="299">
        <v>0</v>
      </c>
      <c r="O38" s="293"/>
    </row>
    <row r="39" spans="1:16">
      <c r="A39" s="248"/>
      <c r="B39" s="244"/>
      <c r="C39" s="244"/>
      <c r="D39" s="244"/>
      <c r="E39" s="244"/>
      <c r="F39" s="244"/>
      <c r="G39" s="1121" t="s">
        <v>498</v>
      </c>
      <c r="H39" s="1122"/>
      <c r="I39" s="1122"/>
      <c r="J39" s="1123"/>
      <c r="K39" s="300">
        <v>-102877</v>
      </c>
      <c r="L39" s="300">
        <v>-1083</v>
      </c>
      <c r="M39" s="301">
        <v>-6957</v>
      </c>
      <c r="N39" s="302">
        <v>-84.4</v>
      </c>
      <c r="O39" s="293"/>
    </row>
    <row r="40" spans="1:16" ht="27" customHeight="1">
      <c r="A40" s="248"/>
      <c r="B40" s="244"/>
      <c r="C40" s="244"/>
      <c r="D40" s="244"/>
      <c r="E40" s="244"/>
      <c r="F40" s="244"/>
      <c r="G40" s="1118" t="s">
        <v>499</v>
      </c>
      <c r="H40" s="1119"/>
      <c r="I40" s="1119"/>
      <c r="J40" s="1120"/>
      <c r="K40" s="300">
        <v>-4846767</v>
      </c>
      <c r="L40" s="300">
        <v>-51029</v>
      </c>
      <c r="M40" s="301">
        <v>-37780</v>
      </c>
      <c r="N40" s="302">
        <v>35.1</v>
      </c>
      <c r="O40" s="293"/>
    </row>
    <row r="41" spans="1:16">
      <c r="A41" s="248"/>
      <c r="B41" s="244"/>
      <c r="C41" s="244"/>
      <c r="D41" s="244"/>
      <c r="E41" s="244"/>
      <c r="F41" s="244"/>
      <c r="G41" s="1124" t="s">
        <v>281</v>
      </c>
      <c r="H41" s="1125"/>
      <c r="I41" s="1125"/>
      <c r="J41" s="1126"/>
      <c r="K41" s="294">
        <v>2659759</v>
      </c>
      <c r="L41" s="300">
        <v>28003</v>
      </c>
      <c r="M41" s="301">
        <v>18452</v>
      </c>
      <c r="N41" s="302">
        <v>51.8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1" t="s">
        <v>468</v>
      </c>
      <c r="J49" s="1113" t="s">
        <v>503</v>
      </c>
      <c r="K49" s="1114"/>
      <c r="L49" s="1114"/>
      <c r="M49" s="1114"/>
      <c r="N49" s="1115"/>
    </row>
    <row r="50" spans="1:14">
      <c r="A50" s="248"/>
      <c r="B50" s="244"/>
      <c r="C50" s="244"/>
      <c r="D50" s="244"/>
      <c r="E50" s="244"/>
      <c r="F50" s="244"/>
      <c r="G50" s="312"/>
      <c r="H50" s="313"/>
      <c r="I50" s="1112"/>
      <c r="J50" s="314" t="s">
        <v>504</v>
      </c>
      <c r="K50" s="315" t="s">
        <v>505</v>
      </c>
      <c r="L50" s="316" t="s">
        <v>506</v>
      </c>
      <c r="M50" s="317" t="s">
        <v>507</v>
      </c>
      <c r="N50" s="318" t="s">
        <v>508</v>
      </c>
    </row>
    <row r="51" spans="1:14">
      <c r="A51" s="248"/>
      <c r="B51" s="244"/>
      <c r="C51" s="244"/>
      <c r="D51" s="244"/>
      <c r="E51" s="244"/>
      <c r="F51" s="244"/>
      <c r="G51" s="310" t="s">
        <v>509</v>
      </c>
      <c r="H51" s="311"/>
      <c r="I51" s="319">
        <v>6573605</v>
      </c>
      <c r="J51" s="320">
        <v>69655</v>
      </c>
      <c r="K51" s="321">
        <v>-26.1</v>
      </c>
      <c r="L51" s="322">
        <v>47847</v>
      </c>
      <c r="M51" s="323">
        <v>16.600000000000001</v>
      </c>
      <c r="N51" s="324">
        <v>-42.7</v>
      </c>
    </row>
    <row r="52" spans="1:14">
      <c r="A52" s="248"/>
      <c r="B52" s="244"/>
      <c r="C52" s="244"/>
      <c r="D52" s="244"/>
      <c r="E52" s="244"/>
      <c r="F52" s="244"/>
      <c r="G52" s="325"/>
      <c r="H52" s="326" t="s">
        <v>510</v>
      </c>
      <c r="I52" s="327">
        <v>3963896</v>
      </c>
      <c r="J52" s="328">
        <v>42002</v>
      </c>
      <c r="K52" s="329">
        <v>-21.5</v>
      </c>
      <c r="L52" s="330">
        <v>27406</v>
      </c>
      <c r="M52" s="331">
        <v>7.2</v>
      </c>
      <c r="N52" s="332">
        <v>-28.7</v>
      </c>
    </row>
    <row r="53" spans="1:14">
      <c r="A53" s="248"/>
      <c r="B53" s="244"/>
      <c r="C53" s="244"/>
      <c r="D53" s="244"/>
      <c r="E53" s="244"/>
      <c r="F53" s="244"/>
      <c r="G53" s="310" t="s">
        <v>511</v>
      </c>
      <c r="H53" s="311"/>
      <c r="I53" s="319">
        <v>5922004</v>
      </c>
      <c r="J53" s="320">
        <v>62929</v>
      </c>
      <c r="K53" s="321">
        <v>-9.6999999999999993</v>
      </c>
      <c r="L53" s="322">
        <v>44162</v>
      </c>
      <c r="M53" s="323">
        <v>-7.7</v>
      </c>
      <c r="N53" s="324">
        <v>-2</v>
      </c>
    </row>
    <row r="54" spans="1:14">
      <c r="A54" s="248"/>
      <c r="B54" s="244"/>
      <c r="C54" s="244"/>
      <c r="D54" s="244"/>
      <c r="E54" s="244"/>
      <c r="F54" s="244"/>
      <c r="G54" s="325"/>
      <c r="H54" s="326" t="s">
        <v>510</v>
      </c>
      <c r="I54" s="327">
        <v>3442358</v>
      </c>
      <c r="J54" s="328">
        <v>36580</v>
      </c>
      <c r="K54" s="329">
        <v>-12.9</v>
      </c>
      <c r="L54" s="330">
        <v>24931</v>
      </c>
      <c r="M54" s="331">
        <v>-9</v>
      </c>
      <c r="N54" s="332">
        <v>-3.9</v>
      </c>
    </row>
    <row r="55" spans="1:14">
      <c r="A55" s="248"/>
      <c r="B55" s="244"/>
      <c r="C55" s="244"/>
      <c r="D55" s="244"/>
      <c r="E55" s="244"/>
      <c r="F55" s="244"/>
      <c r="G55" s="310" t="s">
        <v>512</v>
      </c>
      <c r="H55" s="311"/>
      <c r="I55" s="319">
        <v>4656708</v>
      </c>
      <c r="J55" s="320">
        <v>49627</v>
      </c>
      <c r="K55" s="321">
        <v>-21.1</v>
      </c>
      <c r="L55" s="322">
        <v>48103</v>
      </c>
      <c r="M55" s="323">
        <v>8.9</v>
      </c>
      <c r="N55" s="324">
        <v>-30</v>
      </c>
    </row>
    <row r="56" spans="1:14">
      <c r="A56" s="248"/>
      <c r="B56" s="244"/>
      <c r="C56" s="244"/>
      <c r="D56" s="244"/>
      <c r="E56" s="244"/>
      <c r="F56" s="244"/>
      <c r="G56" s="325"/>
      <c r="H56" s="326" t="s">
        <v>510</v>
      </c>
      <c r="I56" s="327">
        <v>2468231</v>
      </c>
      <c r="J56" s="328">
        <v>26304</v>
      </c>
      <c r="K56" s="329">
        <v>-28.1</v>
      </c>
      <c r="L56" s="330">
        <v>22640</v>
      </c>
      <c r="M56" s="331">
        <v>-9.1999999999999993</v>
      </c>
      <c r="N56" s="332">
        <v>-18.899999999999999</v>
      </c>
    </row>
    <row r="57" spans="1:14">
      <c r="A57" s="248"/>
      <c r="B57" s="244"/>
      <c r="C57" s="244"/>
      <c r="D57" s="244"/>
      <c r="E57" s="244"/>
      <c r="F57" s="244"/>
      <c r="G57" s="310" t="s">
        <v>513</v>
      </c>
      <c r="H57" s="311"/>
      <c r="I57" s="319">
        <v>6248894</v>
      </c>
      <c r="J57" s="320">
        <v>65649</v>
      </c>
      <c r="K57" s="321">
        <v>32.299999999999997</v>
      </c>
      <c r="L57" s="322">
        <v>45761</v>
      </c>
      <c r="M57" s="323">
        <v>-4.9000000000000004</v>
      </c>
      <c r="N57" s="324">
        <v>37.200000000000003</v>
      </c>
    </row>
    <row r="58" spans="1:14">
      <c r="A58" s="248"/>
      <c r="B58" s="244"/>
      <c r="C58" s="244"/>
      <c r="D58" s="244"/>
      <c r="E58" s="244"/>
      <c r="F58" s="244"/>
      <c r="G58" s="325"/>
      <c r="H58" s="326" t="s">
        <v>510</v>
      </c>
      <c r="I58" s="327">
        <v>3232056</v>
      </c>
      <c r="J58" s="328">
        <v>33955</v>
      </c>
      <c r="K58" s="329">
        <v>29.1</v>
      </c>
      <c r="L58" s="330">
        <v>24777</v>
      </c>
      <c r="M58" s="331">
        <v>9.4</v>
      </c>
      <c r="N58" s="332">
        <v>19.7</v>
      </c>
    </row>
    <row r="59" spans="1:14">
      <c r="A59" s="248"/>
      <c r="B59" s="244"/>
      <c r="C59" s="244"/>
      <c r="D59" s="244"/>
      <c r="E59" s="244"/>
      <c r="F59" s="244"/>
      <c r="G59" s="310" t="s">
        <v>514</v>
      </c>
      <c r="H59" s="311"/>
      <c r="I59" s="319">
        <v>8963290</v>
      </c>
      <c r="J59" s="320">
        <v>94369</v>
      </c>
      <c r="K59" s="321">
        <v>43.7</v>
      </c>
      <c r="L59" s="322">
        <v>56255</v>
      </c>
      <c r="M59" s="323">
        <v>22.9</v>
      </c>
      <c r="N59" s="324">
        <v>20.8</v>
      </c>
    </row>
    <row r="60" spans="1:14">
      <c r="A60" s="248"/>
      <c r="B60" s="244"/>
      <c r="C60" s="244"/>
      <c r="D60" s="244"/>
      <c r="E60" s="244"/>
      <c r="F60" s="244"/>
      <c r="G60" s="325"/>
      <c r="H60" s="326" t="s">
        <v>510</v>
      </c>
      <c r="I60" s="333">
        <v>3805325</v>
      </c>
      <c r="J60" s="328">
        <v>40064</v>
      </c>
      <c r="K60" s="329">
        <v>18</v>
      </c>
      <c r="L60" s="330">
        <v>26957</v>
      </c>
      <c r="M60" s="331">
        <v>8.8000000000000007</v>
      </c>
      <c r="N60" s="332">
        <v>9.1999999999999993</v>
      </c>
    </row>
    <row r="61" spans="1:14">
      <c r="A61" s="248"/>
      <c r="B61" s="244"/>
      <c r="C61" s="244"/>
      <c r="D61" s="244"/>
      <c r="E61" s="244"/>
      <c r="F61" s="244"/>
      <c r="G61" s="310" t="s">
        <v>515</v>
      </c>
      <c r="H61" s="334"/>
      <c r="I61" s="335">
        <v>6472900</v>
      </c>
      <c r="J61" s="336">
        <v>68446</v>
      </c>
      <c r="K61" s="337">
        <v>3.8</v>
      </c>
      <c r="L61" s="338">
        <v>48426</v>
      </c>
      <c r="M61" s="339">
        <v>7.2</v>
      </c>
      <c r="N61" s="324">
        <v>-3.4</v>
      </c>
    </row>
    <row r="62" spans="1:14">
      <c r="A62" s="248"/>
      <c r="B62" s="244"/>
      <c r="C62" s="244"/>
      <c r="D62" s="244"/>
      <c r="E62" s="244"/>
      <c r="F62" s="244"/>
      <c r="G62" s="325"/>
      <c r="H62" s="326" t="s">
        <v>510</v>
      </c>
      <c r="I62" s="327">
        <v>3382373</v>
      </c>
      <c r="J62" s="328">
        <v>35781</v>
      </c>
      <c r="K62" s="329">
        <v>-3.1</v>
      </c>
      <c r="L62" s="330">
        <v>25342</v>
      </c>
      <c r="M62" s="331">
        <v>1.4</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F45" sqref="A44:F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6" t="s">
        <v>3</v>
      </c>
      <c r="D47" s="1136"/>
      <c r="E47" s="1137"/>
      <c r="F47" s="11">
        <v>7.59</v>
      </c>
      <c r="G47" s="12">
        <v>8.73</v>
      </c>
      <c r="H47" s="12">
        <v>12.61</v>
      </c>
      <c r="I47" s="12">
        <v>13.38</v>
      </c>
      <c r="J47" s="13">
        <v>16.350000000000001</v>
      </c>
    </row>
    <row r="48" spans="2:10" ht="57.75" customHeight="1">
      <c r="B48" s="14"/>
      <c r="C48" s="1138" t="s">
        <v>4</v>
      </c>
      <c r="D48" s="1138"/>
      <c r="E48" s="1139"/>
      <c r="F48" s="15">
        <v>3.46</v>
      </c>
      <c r="G48" s="16">
        <v>4.5999999999999996</v>
      </c>
      <c r="H48" s="16">
        <v>4.4800000000000004</v>
      </c>
      <c r="I48" s="16">
        <v>3.83</v>
      </c>
      <c r="J48" s="17">
        <v>2.5299999999999998</v>
      </c>
    </row>
    <row r="49" spans="2:10" ht="57.75" customHeight="1" thickBot="1">
      <c r="B49" s="18"/>
      <c r="C49" s="1140" t="s">
        <v>5</v>
      </c>
      <c r="D49" s="1140"/>
      <c r="E49" s="1141"/>
      <c r="F49" s="19">
        <v>1.19</v>
      </c>
      <c r="G49" s="20">
        <v>2.67</v>
      </c>
      <c r="H49" s="20">
        <v>4.38</v>
      </c>
      <c r="I49" s="20">
        <v>1.33</v>
      </c>
      <c r="J49" s="21">
        <v>2.79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K16" sqref="AK16:AO1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8" t="s">
        <v>522</v>
      </c>
      <c r="D34" s="1148"/>
      <c r="E34" s="1149"/>
      <c r="F34" s="32">
        <v>3.06</v>
      </c>
      <c r="G34" s="33">
        <v>3.19</v>
      </c>
      <c r="H34" s="33">
        <v>3.2</v>
      </c>
      <c r="I34" s="33">
        <v>3.26</v>
      </c>
      <c r="J34" s="34">
        <v>3.45</v>
      </c>
      <c r="K34" s="22"/>
      <c r="L34" s="22"/>
      <c r="M34" s="22"/>
      <c r="N34" s="22"/>
      <c r="O34" s="22"/>
      <c r="P34" s="22"/>
    </row>
    <row r="35" spans="1:16" ht="39" customHeight="1">
      <c r="A35" s="22"/>
      <c r="B35" s="35"/>
      <c r="C35" s="1142" t="s">
        <v>523</v>
      </c>
      <c r="D35" s="1143"/>
      <c r="E35" s="1144"/>
      <c r="F35" s="36" t="s">
        <v>524</v>
      </c>
      <c r="G35" s="37">
        <v>0.6</v>
      </c>
      <c r="H35" s="37">
        <v>1.37</v>
      </c>
      <c r="I35" s="37">
        <v>2</v>
      </c>
      <c r="J35" s="38">
        <v>3.04</v>
      </c>
      <c r="K35" s="22"/>
      <c r="L35" s="22"/>
      <c r="M35" s="22"/>
      <c r="N35" s="22"/>
      <c r="O35" s="22"/>
      <c r="P35" s="22"/>
    </row>
    <row r="36" spans="1:16" ht="39" customHeight="1">
      <c r="A36" s="22"/>
      <c r="B36" s="35"/>
      <c r="C36" s="1142" t="s">
        <v>525</v>
      </c>
      <c r="D36" s="1143"/>
      <c r="E36" s="1144"/>
      <c r="F36" s="36">
        <v>0.35</v>
      </c>
      <c r="G36" s="37">
        <v>0.73</v>
      </c>
      <c r="H36" s="37">
        <v>1.53</v>
      </c>
      <c r="I36" s="37">
        <v>2.37</v>
      </c>
      <c r="J36" s="38">
        <v>2.68</v>
      </c>
      <c r="K36" s="22"/>
      <c r="L36" s="22"/>
      <c r="M36" s="22"/>
      <c r="N36" s="22"/>
      <c r="O36" s="22"/>
      <c r="P36" s="22"/>
    </row>
    <row r="37" spans="1:16" ht="39" customHeight="1">
      <c r="A37" s="22"/>
      <c r="B37" s="35"/>
      <c r="C37" s="1142" t="s">
        <v>526</v>
      </c>
      <c r="D37" s="1143"/>
      <c r="E37" s="1144"/>
      <c r="F37" s="36">
        <v>3.46</v>
      </c>
      <c r="G37" s="37">
        <v>4.5999999999999996</v>
      </c>
      <c r="H37" s="37">
        <v>4.4800000000000004</v>
      </c>
      <c r="I37" s="37">
        <v>3.83</v>
      </c>
      <c r="J37" s="38">
        <v>2.5299999999999998</v>
      </c>
      <c r="K37" s="22"/>
      <c r="L37" s="22"/>
      <c r="M37" s="22"/>
      <c r="N37" s="22"/>
      <c r="O37" s="22"/>
      <c r="P37" s="22"/>
    </row>
    <row r="38" spans="1:16" ht="39" customHeight="1">
      <c r="A38" s="22"/>
      <c r="B38" s="35"/>
      <c r="C38" s="1142" t="s">
        <v>527</v>
      </c>
      <c r="D38" s="1143"/>
      <c r="E38" s="1144"/>
      <c r="F38" s="36">
        <v>1.65</v>
      </c>
      <c r="G38" s="37">
        <v>1.1200000000000001</v>
      </c>
      <c r="H38" s="37">
        <v>0.83</v>
      </c>
      <c r="I38" s="37">
        <v>1.18</v>
      </c>
      <c r="J38" s="38">
        <v>0.76</v>
      </c>
      <c r="K38" s="22"/>
      <c r="L38" s="22"/>
      <c r="M38" s="22"/>
      <c r="N38" s="22"/>
      <c r="O38" s="22"/>
      <c r="P38" s="22"/>
    </row>
    <row r="39" spans="1:16" ht="39" customHeight="1">
      <c r="A39" s="22"/>
      <c r="B39" s="35"/>
      <c r="C39" s="1142" t="s">
        <v>528</v>
      </c>
      <c r="D39" s="1143"/>
      <c r="E39" s="1144"/>
      <c r="F39" s="36">
        <v>0.18</v>
      </c>
      <c r="G39" s="37">
        <v>0.16</v>
      </c>
      <c r="H39" s="37">
        <v>0.34</v>
      </c>
      <c r="I39" s="37">
        <v>0.5</v>
      </c>
      <c r="J39" s="38">
        <v>0.26</v>
      </c>
      <c r="K39" s="22"/>
      <c r="L39" s="22"/>
      <c r="M39" s="22"/>
      <c r="N39" s="22"/>
      <c r="O39" s="22"/>
      <c r="P39" s="22"/>
    </row>
    <row r="40" spans="1:16" ht="39" customHeight="1">
      <c r="A40" s="22"/>
      <c r="B40" s="35"/>
      <c r="C40" s="1142" t="s">
        <v>529</v>
      </c>
      <c r="D40" s="1143"/>
      <c r="E40" s="1144"/>
      <c r="F40" s="36">
        <v>0</v>
      </c>
      <c r="G40" s="37">
        <v>0.01</v>
      </c>
      <c r="H40" s="37">
        <v>0.01</v>
      </c>
      <c r="I40" s="37">
        <v>0.05</v>
      </c>
      <c r="J40" s="38">
        <v>0</v>
      </c>
      <c r="K40" s="22"/>
      <c r="L40" s="22"/>
      <c r="M40" s="22"/>
      <c r="N40" s="22"/>
      <c r="O40" s="22"/>
      <c r="P40" s="22"/>
    </row>
    <row r="41" spans="1:16" ht="39" customHeight="1">
      <c r="A41" s="22"/>
      <c r="B41" s="35"/>
      <c r="C41" s="1142" t="s">
        <v>530</v>
      </c>
      <c r="D41" s="1143"/>
      <c r="E41" s="1144"/>
      <c r="F41" s="36">
        <v>0</v>
      </c>
      <c r="G41" s="37">
        <v>0</v>
      </c>
      <c r="H41" s="37">
        <v>0</v>
      </c>
      <c r="I41" s="37">
        <v>0</v>
      </c>
      <c r="J41" s="38">
        <v>0</v>
      </c>
      <c r="K41" s="22"/>
      <c r="L41" s="22"/>
      <c r="M41" s="22"/>
      <c r="N41" s="22"/>
      <c r="O41" s="22"/>
      <c r="P41" s="22"/>
    </row>
    <row r="42" spans="1:16" ht="39" customHeight="1">
      <c r="A42" s="22"/>
      <c r="B42" s="39"/>
      <c r="C42" s="1142" t="s">
        <v>531</v>
      </c>
      <c r="D42" s="1143"/>
      <c r="E42" s="1144"/>
      <c r="F42" s="36" t="s">
        <v>477</v>
      </c>
      <c r="G42" s="37" t="s">
        <v>477</v>
      </c>
      <c r="H42" s="37" t="s">
        <v>477</v>
      </c>
      <c r="I42" s="37" t="s">
        <v>477</v>
      </c>
      <c r="J42" s="38" t="s">
        <v>477</v>
      </c>
      <c r="K42" s="22"/>
      <c r="L42" s="22"/>
      <c r="M42" s="22"/>
      <c r="N42" s="22"/>
      <c r="O42" s="22"/>
      <c r="P42" s="22"/>
    </row>
    <row r="43" spans="1:16" ht="39" customHeight="1" thickBot="1">
      <c r="A43" s="22"/>
      <c r="B43" s="40"/>
      <c r="C43" s="1145" t="s">
        <v>532</v>
      </c>
      <c r="D43" s="1146"/>
      <c r="E43" s="1147"/>
      <c r="F43" s="41">
        <v>0.1</v>
      </c>
      <c r="G43" s="42">
        <v>0.08</v>
      </c>
      <c r="H43" s="42">
        <v>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K16" sqref="AK16:AO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8" t="s">
        <v>11</v>
      </c>
      <c r="C45" s="1159"/>
      <c r="D45" s="58"/>
      <c r="E45" s="1164" t="s">
        <v>12</v>
      </c>
      <c r="F45" s="1164"/>
      <c r="G45" s="1164"/>
      <c r="H45" s="1164"/>
      <c r="I45" s="1164"/>
      <c r="J45" s="1165"/>
      <c r="K45" s="59">
        <v>4886</v>
      </c>
      <c r="L45" s="60">
        <v>5094</v>
      </c>
      <c r="M45" s="60">
        <v>5256</v>
      </c>
      <c r="N45" s="60">
        <v>5480</v>
      </c>
      <c r="O45" s="61">
        <v>5415</v>
      </c>
      <c r="P45" s="48"/>
      <c r="Q45" s="48"/>
      <c r="R45" s="48"/>
      <c r="S45" s="48"/>
      <c r="T45" s="48"/>
      <c r="U45" s="48"/>
    </row>
    <row r="46" spans="1:21" ht="30.75" customHeight="1">
      <c r="A46" s="48"/>
      <c r="B46" s="1160"/>
      <c r="C46" s="1161"/>
      <c r="D46" s="62"/>
      <c r="E46" s="1152" t="s">
        <v>13</v>
      </c>
      <c r="F46" s="1152"/>
      <c r="G46" s="1152"/>
      <c r="H46" s="1152"/>
      <c r="I46" s="1152"/>
      <c r="J46" s="1153"/>
      <c r="K46" s="63" t="s">
        <v>477</v>
      </c>
      <c r="L46" s="64" t="s">
        <v>477</v>
      </c>
      <c r="M46" s="64" t="s">
        <v>477</v>
      </c>
      <c r="N46" s="64" t="s">
        <v>477</v>
      </c>
      <c r="O46" s="65" t="s">
        <v>477</v>
      </c>
      <c r="P46" s="48"/>
      <c r="Q46" s="48"/>
      <c r="R46" s="48"/>
      <c r="S46" s="48"/>
      <c r="T46" s="48"/>
      <c r="U46" s="48"/>
    </row>
    <row r="47" spans="1:21" ht="30.75" customHeight="1">
      <c r="A47" s="48"/>
      <c r="B47" s="1160"/>
      <c r="C47" s="1161"/>
      <c r="D47" s="62"/>
      <c r="E47" s="1152" t="s">
        <v>14</v>
      </c>
      <c r="F47" s="1152"/>
      <c r="G47" s="1152"/>
      <c r="H47" s="1152"/>
      <c r="I47" s="1152"/>
      <c r="J47" s="1153"/>
      <c r="K47" s="63" t="s">
        <v>477</v>
      </c>
      <c r="L47" s="64" t="s">
        <v>477</v>
      </c>
      <c r="M47" s="64" t="s">
        <v>477</v>
      </c>
      <c r="N47" s="64" t="s">
        <v>477</v>
      </c>
      <c r="O47" s="65" t="s">
        <v>477</v>
      </c>
      <c r="P47" s="48"/>
      <c r="Q47" s="48"/>
      <c r="R47" s="48"/>
      <c r="S47" s="48"/>
      <c r="T47" s="48"/>
      <c r="U47" s="48"/>
    </row>
    <row r="48" spans="1:21" ht="30.75" customHeight="1">
      <c r="A48" s="48"/>
      <c r="B48" s="1160"/>
      <c r="C48" s="1161"/>
      <c r="D48" s="62"/>
      <c r="E48" s="1152" t="s">
        <v>15</v>
      </c>
      <c r="F48" s="1152"/>
      <c r="G48" s="1152"/>
      <c r="H48" s="1152"/>
      <c r="I48" s="1152"/>
      <c r="J48" s="1153"/>
      <c r="K48" s="63">
        <v>1992</v>
      </c>
      <c r="L48" s="64">
        <v>2104</v>
      </c>
      <c r="M48" s="64">
        <v>2202</v>
      </c>
      <c r="N48" s="64">
        <v>1934</v>
      </c>
      <c r="O48" s="65">
        <v>2006</v>
      </c>
      <c r="P48" s="48"/>
      <c r="Q48" s="48"/>
      <c r="R48" s="48"/>
      <c r="S48" s="48"/>
      <c r="T48" s="48"/>
      <c r="U48" s="48"/>
    </row>
    <row r="49" spans="1:21" ht="30.75" customHeight="1">
      <c r="A49" s="48"/>
      <c r="B49" s="1160"/>
      <c r="C49" s="1161"/>
      <c r="D49" s="62"/>
      <c r="E49" s="1152" t="s">
        <v>16</v>
      </c>
      <c r="F49" s="1152"/>
      <c r="G49" s="1152"/>
      <c r="H49" s="1152"/>
      <c r="I49" s="1152"/>
      <c r="J49" s="1153"/>
      <c r="K49" s="63" t="s">
        <v>477</v>
      </c>
      <c r="L49" s="64" t="s">
        <v>477</v>
      </c>
      <c r="M49" s="64" t="s">
        <v>477</v>
      </c>
      <c r="N49" s="64" t="s">
        <v>477</v>
      </c>
      <c r="O49" s="65" t="s">
        <v>477</v>
      </c>
      <c r="P49" s="48"/>
      <c r="Q49" s="48"/>
      <c r="R49" s="48"/>
      <c r="S49" s="48"/>
      <c r="T49" s="48"/>
      <c r="U49" s="48"/>
    </row>
    <row r="50" spans="1:21" ht="30.75" customHeight="1">
      <c r="A50" s="48"/>
      <c r="B50" s="1160"/>
      <c r="C50" s="1161"/>
      <c r="D50" s="62"/>
      <c r="E50" s="1152" t="s">
        <v>17</v>
      </c>
      <c r="F50" s="1152"/>
      <c r="G50" s="1152"/>
      <c r="H50" s="1152"/>
      <c r="I50" s="1152"/>
      <c r="J50" s="1153"/>
      <c r="K50" s="63">
        <v>265</v>
      </c>
      <c r="L50" s="64">
        <v>236</v>
      </c>
      <c r="M50" s="64">
        <v>214</v>
      </c>
      <c r="N50" s="64">
        <v>209</v>
      </c>
      <c r="O50" s="65">
        <v>189</v>
      </c>
      <c r="P50" s="48"/>
      <c r="Q50" s="48"/>
      <c r="R50" s="48"/>
      <c r="S50" s="48"/>
      <c r="T50" s="48"/>
      <c r="U50" s="48"/>
    </row>
    <row r="51" spans="1:21" ht="30.75" customHeight="1">
      <c r="A51" s="48"/>
      <c r="B51" s="1162"/>
      <c r="C51" s="1163"/>
      <c r="D51" s="66"/>
      <c r="E51" s="1152" t="s">
        <v>18</v>
      </c>
      <c r="F51" s="1152"/>
      <c r="G51" s="1152"/>
      <c r="H51" s="1152"/>
      <c r="I51" s="1152"/>
      <c r="J51" s="1153"/>
      <c r="K51" s="63">
        <v>1</v>
      </c>
      <c r="L51" s="64">
        <v>0</v>
      </c>
      <c r="M51" s="64">
        <v>0</v>
      </c>
      <c r="N51" s="64">
        <v>0</v>
      </c>
      <c r="O51" s="65">
        <v>0</v>
      </c>
      <c r="P51" s="48"/>
      <c r="Q51" s="48"/>
      <c r="R51" s="48"/>
      <c r="S51" s="48"/>
      <c r="T51" s="48"/>
      <c r="U51" s="48"/>
    </row>
    <row r="52" spans="1:21" ht="30.75" customHeight="1">
      <c r="A52" s="48"/>
      <c r="B52" s="1150" t="s">
        <v>19</v>
      </c>
      <c r="C52" s="1151"/>
      <c r="D52" s="66"/>
      <c r="E52" s="1152" t="s">
        <v>20</v>
      </c>
      <c r="F52" s="1152"/>
      <c r="G52" s="1152"/>
      <c r="H52" s="1152"/>
      <c r="I52" s="1152"/>
      <c r="J52" s="1153"/>
      <c r="K52" s="63">
        <v>4190</v>
      </c>
      <c r="L52" s="64">
        <v>4321</v>
      </c>
      <c r="M52" s="64">
        <v>4553</v>
      </c>
      <c r="N52" s="64">
        <v>4825</v>
      </c>
      <c r="O52" s="65">
        <v>4952</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2954</v>
      </c>
      <c r="L53" s="69">
        <v>3113</v>
      </c>
      <c r="M53" s="69">
        <v>3119</v>
      </c>
      <c r="N53" s="69">
        <v>2798</v>
      </c>
      <c r="O53" s="70">
        <v>2658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K16" sqref="AK16:AO1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8" t="s">
        <v>24</v>
      </c>
      <c r="C41" s="1179"/>
      <c r="D41" s="81"/>
      <c r="E41" s="1180" t="s">
        <v>25</v>
      </c>
      <c r="F41" s="1180"/>
      <c r="G41" s="1180"/>
      <c r="H41" s="1181"/>
      <c r="I41" s="82">
        <v>51234</v>
      </c>
      <c r="J41" s="83">
        <v>52240</v>
      </c>
      <c r="K41" s="83">
        <v>52451</v>
      </c>
      <c r="L41" s="83">
        <v>53894</v>
      </c>
      <c r="M41" s="84">
        <v>56322</v>
      </c>
    </row>
    <row r="42" spans="2:13" ht="27.75" customHeight="1">
      <c r="B42" s="1168"/>
      <c r="C42" s="1169"/>
      <c r="D42" s="85"/>
      <c r="E42" s="1172" t="s">
        <v>26</v>
      </c>
      <c r="F42" s="1172"/>
      <c r="G42" s="1172"/>
      <c r="H42" s="1173"/>
      <c r="I42" s="86">
        <v>1774</v>
      </c>
      <c r="J42" s="87">
        <v>1554</v>
      </c>
      <c r="K42" s="87">
        <v>1333</v>
      </c>
      <c r="L42" s="87">
        <v>1136</v>
      </c>
      <c r="M42" s="88">
        <v>957</v>
      </c>
    </row>
    <row r="43" spans="2:13" ht="27.75" customHeight="1">
      <c r="B43" s="1168"/>
      <c r="C43" s="1169"/>
      <c r="D43" s="85"/>
      <c r="E43" s="1172" t="s">
        <v>27</v>
      </c>
      <c r="F43" s="1172"/>
      <c r="G43" s="1172"/>
      <c r="H43" s="1173"/>
      <c r="I43" s="86">
        <v>29648</v>
      </c>
      <c r="J43" s="87">
        <v>29005</v>
      </c>
      <c r="K43" s="87">
        <v>28890</v>
      </c>
      <c r="L43" s="87">
        <v>27496</v>
      </c>
      <c r="M43" s="88">
        <v>26854</v>
      </c>
    </row>
    <row r="44" spans="2:13" ht="27.75" customHeight="1">
      <c r="B44" s="1168"/>
      <c r="C44" s="1169"/>
      <c r="D44" s="85"/>
      <c r="E44" s="1172" t="s">
        <v>28</v>
      </c>
      <c r="F44" s="1172"/>
      <c r="G44" s="1172"/>
      <c r="H44" s="1173"/>
      <c r="I44" s="86" t="s">
        <v>477</v>
      </c>
      <c r="J44" s="87" t="s">
        <v>477</v>
      </c>
      <c r="K44" s="87" t="s">
        <v>477</v>
      </c>
      <c r="L44" s="87" t="s">
        <v>477</v>
      </c>
      <c r="M44" s="88" t="s">
        <v>477</v>
      </c>
    </row>
    <row r="45" spans="2:13" ht="27.75" customHeight="1">
      <c r="B45" s="1168"/>
      <c r="C45" s="1169"/>
      <c r="D45" s="85"/>
      <c r="E45" s="1172" t="s">
        <v>29</v>
      </c>
      <c r="F45" s="1172"/>
      <c r="G45" s="1172"/>
      <c r="H45" s="1173"/>
      <c r="I45" s="86">
        <v>7672</v>
      </c>
      <c r="J45" s="87">
        <v>7160</v>
      </c>
      <c r="K45" s="87">
        <v>6895</v>
      </c>
      <c r="L45" s="87">
        <v>6753</v>
      </c>
      <c r="M45" s="88">
        <v>6363</v>
      </c>
    </row>
    <row r="46" spans="2:13" ht="27.75" customHeight="1">
      <c r="B46" s="1168"/>
      <c r="C46" s="1169"/>
      <c r="D46" s="85"/>
      <c r="E46" s="1172" t="s">
        <v>30</v>
      </c>
      <c r="F46" s="1172"/>
      <c r="G46" s="1172"/>
      <c r="H46" s="1173"/>
      <c r="I46" s="86">
        <v>572</v>
      </c>
      <c r="J46" s="87">
        <v>602</v>
      </c>
      <c r="K46" s="87">
        <v>667</v>
      </c>
      <c r="L46" s="87">
        <v>693</v>
      </c>
      <c r="M46" s="88">
        <v>810</v>
      </c>
    </row>
    <row r="47" spans="2:13" ht="27.75" customHeight="1">
      <c r="B47" s="1168"/>
      <c r="C47" s="1169"/>
      <c r="D47" s="85"/>
      <c r="E47" s="1172" t="s">
        <v>31</v>
      </c>
      <c r="F47" s="1172"/>
      <c r="G47" s="1172"/>
      <c r="H47" s="1173"/>
      <c r="I47" s="86" t="s">
        <v>477</v>
      </c>
      <c r="J47" s="87" t="s">
        <v>477</v>
      </c>
      <c r="K47" s="87" t="s">
        <v>477</v>
      </c>
      <c r="L47" s="87" t="s">
        <v>477</v>
      </c>
      <c r="M47" s="88" t="s">
        <v>477</v>
      </c>
    </row>
    <row r="48" spans="2:13" ht="27.75" customHeight="1">
      <c r="B48" s="1170"/>
      <c r="C48" s="1171"/>
      <c r="D48" s="85"/>
      <c r="E48" s="1172" t="s">
        <v>32</v>
      </c>
      <c r="F48" s="1172"/>
      <c r="G48" s="1172"/>
      <c r="H48" s="1173"/>
      <c r="I48" s="86" t="s">
        <v>477</v>
      </c>
      <c r="J48" s="87" t="s">
        <v>477</v>
      </c>
      <c r="K48" s="87" t="s">
        <v>477</v>
      </c>
      <c r="L48" s="87" t="s">
        <v>477</v>
      </c>
      <c r="M48" s="88" t="s">
        <v>477</v>
      </c>
    </row>
    <row r="49" spans="2:13" ht="27.75" customHeight="1">
      <c r="B49" s="1166" t="s">
        <v>33</v>
      </c>
      <c r="C49" s="1167"/>
      <c r="D49" s="89"/>
      <c r="E49" s="1172" t="s">
        <v>34</v>
      </c>
      <c r="F49" s="1172"/>
      <c r="G49" s="1172"/>
      <c r="H49" s="1173"/>
      <c r="I49" s="86">
        <v>3861</v>
      </c>
      <c r="J49" s="87">
        <v>4350</v>
      </c>
      <c r="K49" s="87">
        <v>5756</v>
      </c>
      <c r="L49" s="87">
        <v>6829</v>
      </c>
      <c r="M49" s="88">
        <v>7004</v>
      </c>
    </row>
    <row r="50" spans="2:13" ht="27.75" customHeight="1">
      <c r="B50" s="1168"/>
      <c r="C50" s="1169"/>
      <c r="D50" s="85"/>
      <c r="E50" s="1172" t="s">
        <v>35</v>
      </c>
      <c r="F50" s="1172"/>
      <c r="G50" s="1172"/>
      <c r="H50" s="1173"/>
      <c r="I50" s="86">
        <v>1686</v>
      </c>
      <c r="J50" s="87">
        <v>1368</v>
      </c>
      <c r="K50" s="87">
        <v>1161</v>
      </c>
      <c r="L50" s="87">
        <v>1021</v>
      </c>
      <c r="M50" s="88">
        <v>913</v>
      </c>
    </row>
    <row r="51" spans="2:13" ht="27.75" customHeight="1">
      <c r="B51" s="1170"/>
      <c r="C51" s="1171"/>
      <c r="D51" s="85"/>
      <c r="E51" s="1172" t="s">
        <v>36</v>
      </c>
      <c r="F51" s="1172"/>
      <c r="G51" s="1172"/>
      <c r="H51" s="1173"/>
      <c r="I51" s="86">
        <v>52788</v>
      </c>
      <c r="J51" s="87">
        <v>54361</v>
      </c>
      <c r="K51" s="87">
        <v>55110</v>
      </c>
      <c r="L51" s="87">
        <v>57587</v>
      </c>
      <c r="M51" s="88">
        <v>59918</v>
      </c>
    </row>
    <row r="52" spans="2:13" ht="27.75" customHeight="1" thickBot="1">
      <c r="B52" s="1174" t="s">
        <v>37</v>
      </c>
      <c r="C52" s="1175"/>
      <c r="D52" s="90"/>
      <c r="E52" s="1176" t="s">
        <v>38</v>
      </c>
      <c r="F52" s="1176"/>
      <c r="G52" s="1176"/>
      <c r="H52" s="1177"/>
      <c r="I52" s="91">
        <v>32566</v>
      </c>
      <c r="J52" s="92">
        <v>30481</v>
      </c>
      <c r="K52" s="92">
        <v>28210</v>
      </c>
      <c r="L52" s="92">
        <v>24534</v>
      </c>
      <c r="M52" s="93">
        <v>23470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69655</v>
      </c>
      <c r="E3" s="116"/>
      <c r="F3" s="117">
        <v>47847</v>
      </c>
      <c r="G3" s="118"/>
      <c r="H3" s="119"/>
    </row>
    <row r="4" spans="1:8">
      <c r="A4" s="120"/>
      <c r="B4" s="121"/>
      <c r="C4" s="122"/>
      <c r="D4" s="123">
        <v>42002</v>
      </c>
      <c r="E4" s="124"/>
      <c r="F4" s="125">
        <v>27406</v>
      </c>
      <c r="G4" s="126"/>
      <c r="H4" s="127"/>
    </row>
    <row r="5" spans="1:8">
      <c r="A5" s="108" t="s">
        <v>511</v>
      </c>
      <c r="B5" s="113"/>
      <c r="C5" s="114"/>
      <c r="D5" s="115">
        <v>62929</v>
      </c>
      <c r="E5" s="116"/>
      <c r="F5" s="117">
        <v>44162</v>
      </c>
      <c r="G5" s="118"/>
      <c r="H5" s="119"/>
    </row>
    <row r="6" spans="1:8">
      <c r="A6" s="120"/>
      <c r="B6" s="121"/>
      <c r="C6" s="122"/>
      <c r="D6" s="123">
        <v>36580</v>
      </c>
      <c r="E6" s="124"/>
      <c r="F6" s="125">
        <v>24931</v>
      </c>
      <c r="G6" s="126"/>
      <c r="H6" s="127"/>
    </row>
    <row r="7" spans="1:8">
      <c r="A7" s="108" t="s">
        <v>512</v>
      </c>
      <c r="B7" s="113"/>
      <c r="C7" s="114"/>
      <c r="D7" s="115">
        <v>49627</v>
      </c>
      <c r="E7" s="116"/>
      <c r="F7" s="117">
        <v>48103</v>
      </c>
      <c r="G7" s="118"/>
      <c r="H7" s="119"/>
    </row>
    <row r="8" spans="1:8">
      <c r="A8" s="120"/>
      <c r="B8" s="121"/>
      <c r="C8" s="122"/>
      <c r="D8" s="123">
        <v>26304</v>
      </c>
      <c r="E8" s="124"/>
      <c r="F8" s="125">
        <v>22640</v>
      </c>
      <c r="G8" s="126"/>
      <c r="H8" s="127"/>
    </row>
    <row r="9" spans="1:8">
      <c r="A9" s="108" t="s">
        <v>513</v>
      </c>
      <c r="B9" s="113"/>
      <c r="C9" s="114"/>
      <c r="D9" s="115">
        <v>65649</v>
      </c>
      <c r="E9" s="116"/>
      <c r="F9" s="117">
        <v>45761</v>
      </c>
      <c r="G9" s="118"/>
      <c r="H9" s="119"/>
    </row>
    <row r="10" spans="1:8">
      <c r="A10" s="120"/>
      <c r="B10" s="121"/>
      <c r="C10" s="122"/>
      <c r="D10" s="123">
        <v>33955</v>
      </c>
      <c r="E10" s="124"/>
      <c r="F10" s="125">
        <v>24777</v>
      </c>
      <c r="G10" s="126"/>
      <c r="H10" s="127"/>
    </row>
    <row r="11" spans="1:8">
      <c r="A11" s="108" t="s">
        <v>514</v>
      </c>
      <c r="B11" s="113"/>
      <c r="C11" s="114"/>
      <c r="D11" s="115">
        <v>94369</v>
      </c>
      <c r="E11" s="116"/>
      <c r="F11" s="117">
        <v>56255</v>
      </c>
      <c r="G11" s="118"/>
      <c r="H11" s="119"/>
    </row>
    <row r="12" spans="1:8">
      <c r="A12" s="120"/>
      <c r="B12" s="121"/>
      <c r="C12" s="128"/>
      <c r="D12" s="123">
        <v>40064</v>
      </c>
      <c r="E12" s="124"/>
      <c r="F12" s="125">
        <v>26957</v>
      </c>
      <c r="G12" s="126"/>
      <c r="H12" s="127"/>
    </row>
    <row r="13" spans="1:8">
      <c r="A13" s="108"/>
      <c r="B13" s="113"/>
      <c r="C13" s="129"/>
      <c r="D13" s="130">
        <v>68446</v>
      </c>
      <c r="E13" s="131"/>
      <c r="F13" s="132">
        <v>48426</v>
      </c>
      <c r="G13" s="133"/>
      <c r="H13" s="119"/>
    </row>
    <row r="14" spans="1:8">
      <c r="A14" s="120"/>
      <c r="B14" s="121"/>
      <c r="C14" s="122"/>
      <c r="D14" s="123">
        <v>35781</v>
      </c>
      <c r="E14" s="124"/>
      <c r="F14" s="125">
        <v>25342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3.46</v>
      </c>
      <c r="C19" s="134">
        <f>ROUND(VALUE(SUBSTITUTE(実質収支比率等に係る経年分析!G$48,"▲","-")),2)</f>
        <v>4.5999999999999996</v>
      </c>
      <c r="D19" s="134">
        <f>ROUND(VALUE(SUBSTITUTE(実質収支比率等に係る経年分析!H$48,"▲","-")),2)</f>
        <v>4.4800000000000004</v>
      </c>
      <c r="E19" s="134">
        <f>ROUND(VALUE(SUBSTITUTE(実質収支比率等に係る経年分析!I$48,"▲","-")),2)</f>
        <v>3.83</v>
      </c>
      <c r="F19" s="134">
        <f>ROUND(VALUE(SUBSTITUTE(実質収支比率等に係る経年分析!J$48,"▲","-")),2)</f>
        <v>2.5299999999999998</v>
      </c>
    </row>
    <row r="20" spans="1:11">
      <c r="A20" s="134" t="s">
        <v>43</v>
      </c>
      <c r="B20" s="134">
        <f>ROUND(VALUE(SUBSTITUTE(実質収支比率等に係る経年分析!F$47,"▲","-")),2)</f>
        <v>7.59</v>
      </c>
      <c r="C20" s="134">
        <f>ROUND(VALUE(SUBSTITUTE(実質収支比率等に係る経年分析!G$47,"▲","-")),2)</f>
        <v>8.73</v>
      </c>
      <c r="D20" s="134">
        <f>ROUND(VALUE(SUBSTITUTE(実質収支比率等に係る経年分析!H$47,"▲","-")),2)</f>
        <v>12.61</v>
      </c>
      <c r="E20" s="134">
        <f>ROUND(VALUE(SUBSTITUTE(実質収支比率等に係る経年分析!I$47,"▲","-")),2)</f>
        <v>13.38</v>
      </c>
      <c r="F20" s="134">
        <f>ROUND(VALUE(SUBSTITUTE(実質収支比率等に係る経年分析!J$47,"▲","-")),2)</f>
        <v>16.350000000000001</v>
      </c>
    </row>
    <row r="21" spans="1:11">
      <c r="A21" s="134" t="s">
        <v>44</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4.38</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2.79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墓苑事業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4.4800000000000004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2.5299999999999998</v>
      </c>
    </row>
    <row r="34" spans="1:16">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2.68</v>
      </c>
    </row>
    <row r="35" spans="1:16">
      <c r="A35" s="135" t="str">
        <f>IF(連結実質赤字比率に係る赤字・黒字の構成分析!C$35="",NA(),連結実質赤字比率に係る赤字・黒字の構成分析!C$35)</f>
        <v>病院事業</v>
      </c>
      <c r="B35" s="135">
        <f>IF(ROUND(VALUE(SUBSTITUTE(連結実質赤字比率に係る赤字・黒字の構成分析!F$35,"▲", "-")), 2) &lt; 0, ABS(ROUND(VALUE(SUBSTITUTE(連結実質赤字比率に係る赤字・黒字の構成分析!F$35,"▲", "-")), 2)), NA())</f>
        <v>0.46</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3.04</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4190</v>
      </c>
      <c r="E42" s="136"/>
      <c r="F42" s="136"/>
      <c r="G42" s="136">
        <f>'実質公債費比率（分子）の構造'!L$52</f>
        <v>4321</v>
      </c>
      <c r="H42" s="136"/>
      <c r="I42" s="136"/>
      <c r="J42" s="136">
        <f>'実質公債費比率（分子）の構造'!M$52</f>
        <v>4553</v>
      </c>
      <c r="K42" s="136"/>
      <c r="L42" s="136"/>
      <c r="M42" s="136">
        <f>'実質公債費比率（分子）の構造'!N$52</f>
        <v>4825</v>
      </c>
      <c r="N42" s="136"/>
      <c r="O42" s="136"/>
      <c r="P42" s="136">
        <f>'実質公債費比率（分子）の構造'!O$52</f>
        <v>4952</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265</v>
      </c>
      <c r="C44" s="136"/>
      <c r="D44" s="136"/>
      <c r="E44" s="136">
        <f>'実質公債費比率（分子）の構造'!L$50</f>
        <v>236</v>
      </c>
      <c r="F44" s="136"/>
      <c r="G44" s="136"/>
      <c r="H44" s="136">
        <f>'実質公債費比率（分子）の構造'!M$50</f>
        <v>214</v>
      </c>
      <c r="I44" s="136"/>
      <c r="J44" s="136"/>
      <c r="K44" s="136">
        <f>'実質公債費比率（分子）の構造'!N$50</f>
        <v>209</v>
      </c>
      <c r="L44" s="136"/>
      <c r="M44" s="136"/>
      <c r="N44" s="136">
        <f>'実質公債費比率（分子）の構造'!O$50</f>
        <v>189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1992</v>
      </c>
      <c r="C46" s="136"/>
      <c r="D46" s="136"/>
      <c r="E46" s="136">
        <f>'実質公債費比率（分子）の構造'!L$48</f>
        <v>2104</v>
      </c>
      <c r="F46" s="136"/>
      <c r="G46" s="136"/>
      <c r="H46" s="136">
        <f>'実質公債費比率（分子）の構造'!M$48</f>
        <v>2202</v>
      </c>
      <c r="I46" s="136"/>
      <c r="J46" s="136"/>
      <c r="K46" s="136">
        <f>'実質公債費比率（分子）の構造'!N$48</f>
        <v>1934</v>
      </c>
      <c r="L46" s="136"/>
      <c r="M46" s="136"/>
      <c r="N46" s="136">
        <f>'実質公債費比率（分子）の構造'!O$48</f>
        <v>2006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4886</v>
      </c>
      <c r="C49" s="136"/>
      <c r="D49" s="136"/>
      <c r="E49" s="136">
        <f>'実質公債費比率（分子）の構造'!L$45</f>
        <v>5094</v>
      </c>
      <c r="F49" s="136"/>
      <c r="G49" s="136"/>
      <c r="H49" s="136">
        <f>'実質公債費比率（分子）の構造'!M$45</f>
        <v>5256</v>
      </c>
      <c r="I49" s="136"/>
      <c r="J49" s="136"/>
      <c r="K49" s="136">
        <f>'実質公債費比率（分子）の構造'!N$45</f>
        <v>5480</v>
      </c>
      <c r="L49" s="136"/>
      <c r="M49" s="136"/>
      <c r="N49" s="136">
        <f>'実質公債費比率（分子）の構造'!O$45</f>
        <v>5415</v>
      </c>
      <c r="O49" s="136"/>
      <c r="P49" s="136"/>
    </row>
    <row r="50" spans="1:16">
      <c r="A50" s="136" t="s">
        <v>59</v>
      </c>
      <c r="B50" s="136" t="e">
        <f>NA()</f>
        <v>#N/A</v>
      </c>
      <c r="C50" s="136">
        <f>IF(ISNUMBER('実質公債費比率（分子）の構造'!K$53),'実質公債費比率（分子）の構造'!K$53,NA())</f>
        <v>2954</v>
      </c>
      <c r="D50" s="136" t="e">
        <f>NA()</f>
        <v>#N/A</v>
      </c>
      <c r="E50" s="136" t="e">
        <f>NA()</f>
        <v>#N/A</v>
      </c>
      <c r="F50" s="136">
        <f>IF(ISNUMBER('実質公債費比率（分子）の構造'!L$53),'実質公債費比率（分子）の構造'!L$53,NA())</f>
        <v>3113</v>
      </c>
      <c r="G50" s="136" t="e">
        <f>NA()</f>
        <v>#N/A</v>
      </c>
      <c r="H50" s="136" t="e">
        <f>NA()</f>
        <v>#N/A</v>
      </c>
      <c r="I50" s="136">
        <f>IF(ISNUMBER('実質公債費比率（分子）の構造'!M$53),'実質公債費比率（分子）の構造'!M$53,NA())</f>
        <v>3119</v>
      </c>
      <c r="J50" s="136" t="e">
        <f>NA()</f>
        <v>#N/A</v>
      </c>
      <c r="K50" s="136" t="e">
        <f>NA()</f>
        <v>#N/A</v>
      </c>
      <c r="L50" s="136">
        <f>IF(ISNUMBER('実質公債費比率（分子）の構造'!N$53),'実質公債費比率（分子）の構造'!N$53,NA())</f>
        <v>2798</v>
      </c>
      <c r="M50" s="136" t="e">
        <f>NA()</f>
        <v>#N/A</v>
      </c>
      <c r="N50" s="136" t="e">
        <f>NA()</f>
        <v>#N/A</v>
      </c>
      <c r="O50" s="136">
        <f>IF(ISNUMBER('実質公債費比率（分子）の構造'!O$53),'実質公債費比率（分子）の構造'!O$53,NA())</f>
        <v>2658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52788</v>
      </c>
      <c r="E56" s="135"/>
      <c r="F56" s="135"/>
      <c r="G56" s="135">
        <f>'将来負担比率（分子）の構造'!J$51</f>
        <v>54361</v>
      </c>
      <c r="H56" s="135"/>
      <c r="I56" s="135"/>
      <c r="J56" s="135">
        <f>'将来負担比率（分子）の構造'!K$51</f>
        <v>55110</v>
      </c>
      <c r="K56" s="135"/>
      <c r="L56" s="135"/>
      <c r="M56" s="135">
        <f>'将来負担比率（分子）の構造'!L$51</f>
        <v>57587</v>
      </c>
      <c r="N56" s="135"/>
      <c r="O56" s="135"/>
      <c r="P56" s="135">
        <f>'将来負担比率（分子）の構造'!M$51</f>
        <v>59918</v>
      </c>
    </row>
    <row r="57" spans="1:16">
      <c r="A57" s="135" t="s">
        <v>35</v>
      </c>
      <c r="B57" s="135"/>
      <c r="C57" s="135"/>
      <c r="D57" s="135">
        <f>'将来負担比率（分子）の構造'!I$50</f>
        <v>1686</v>
      </c>
      <c r="E57" s="135"/>
      <c r="F57" s="135"/>
      <c r="G57" s="135">
        <f>'将来負担比率（分子）の構造'!J$50</f>
        <v>1368</v>
      </c>
      <c r="H57" s="135"/>
      <c r="I57" s="135"/>
      <c r="J57" s="135">
        <f>'将来負担比率（分子）の構造'!K$50</f>
        <v>1161</v>
      </c>
      <c r="K57" s="135"/>
      <c r="L57" s="135"/>
      <c r="M57" s="135">
        <f>'将来負担比率（分子）の構造'!L$50</f>
        <v>1021</v>
      </c>
      <c r="N57" s="135"/>
      <c r="O57" s="135"/>
      <c r="P57" s="135">
        <f>'将来負担比率（分子）の構造'!M$50</f>
        <v>913</v>
      </c>
    </row>
    <row r="58" spans="1:16">
      <c r="A58" s="135" t="s">
        <v>34</v>
      </c>
      <c r="B58" s="135"/>
      <c r="C58" s="135"/>
      <c r="D58" s="135">
        <f>'将来負担比率（分子）の構造'!I$49</f>
        <v>3861</v>
      </c>
      <c r="E58" s="135"/>
      <c r="F58" s="135"/>
      <c r="G58" s="135">
        <f>'将来負担比率（分子）の構造'!J$49</f>
        <v>4350</v>
      </c>
      <c r="H58" s="135"/>
      <c r="I58" s="135"/>
      <c r="J58" s="135">
        <f>'将来負担比率（分子）の構造'!K$49</f>
        <v>5756</v>
      </c>
      <c r="K58" s="135"/>
      <c r="L58" s="135"/>
      <c r="M58" s="135">
        <f>'将来負担比率（分子）の構造'!L$49</f>
        <v>6829</v>
      </c>
      <c r="N58" s="135"/>
      <c r="O58" s="135"/>
      <c r="P58" s="135">
        <f>'将来負担比率（分子）の構造'!M$49</f>
        <v>7004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572</v>
      </c>
      <c r="C61" s="135"/>
      <c r="D61" s="135"/>
      <c r="E61" s="135">
        <f>'将来負担比率（分子）の構造'!J$46</f>
        <v>602</v>
      </c>
      <c r="F61" s="135"/>
      <c r="G61" s="135"/>
      <c r="H61" s="135">
        <f>'将来負担比率（分子）の構造'!K$46</f>
        <v>667</v>
      </c>
      <c r="I61" s="135"/>
      <c r="J61" s="135"/>
      <c r="K61" s="135">
        <f>'将来負担比率（分子）の構造'!L$46</f>
        <v>693</v>
      </c>
      <c r="L61" s="135"/>
      <c r="M61" s="135"/>
      <c r="N61" s="135">
        <f>'将来負担比率（分子）の構造'!M$46</f>
        <v>810</v>
      </c>
      <c r="O61" s="135"/>
      <c r="P61" s="135"/>
    </row>
    <row r="62" spans="1:16">
      <c r="A62" s="135" t="s">
        <v>29</v>
      </c>
      <c r="B62" s="135">
        <f>'将来負担比率（分子）の構造'!I$45</f>
        <v>7672</v>
      </c>
      <c r="C62" s="135"/>
      <c r="D62" s="135"/>
      <c r="E62" s="135">
        <f>'将来負担比率（分子）の構造'!J$45</f>
        <v>7160</v>
      </c>
      <c r="F62" s="135"/>
      <c r="G62" s="135"/>
      <c r="H62" s="135">
        <f>'将来負担比率（分子）の構造'!K$45</f>
        <v>6895</v>
      </c>
      <c r="I62" s="135"/>
      <c r="J62" s="135"/>
      <c r="K62" s="135">
        <f>'将来負担比率（分子）の構造'!L$45</f>
        <v>6753</v>
      </c>
      <c r="L62" s="135"/>
      <c r="M62" s="135"/>
      <c r="N62" s="135">
        <f>'将来負担比率（分子）の構造'!M$45</f>
        <v>6363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29648</v>
      </c>
      <c r="C64" s="135"/>
      <c r="D64" s="135"/>
      <c r="E64" s="135">
        <f>'将来負担比率（分子）の構造'!J$43</f>
        <v>29005</v>
      </c>
      <c r="F64" s="135"/>
      <c r="G64" s="135"/>
      <c r="H64" s="135">
        <f>'将来負担比率（分子）の構造'!K$43</f>
        <v>28890</v>
      </c>
      <c r="I64" s="135"/>
      <c r="J64" s="135"/>
      <c r="K64" s="135">
        <f>'将来負担比率（分子）の構造'!L$43</f>
        <v>27496</v>
      </c>
      <c r="L64" s="135"/>
      <c r="M64" s="135"/>
      <c r="N64" s="135">
        <f>'将来負担比率（分子）の構造'!M$43</f>
        <v>26854</v>
      </c>
      <c r="O64" s="135"/>
      <c r="P64" s="135"/>
    </row>
    <row r="65" spans="1:16">
      <c r="A65" s="135" t="s">
        <v>26</v>
      </c>
      <c r="B65" s="135">
        <f>'将来負担比率（分子）の構造'!I$42</f>
        <v>1774</v>
      </c>
      <c r="C65" s="135"/>
      <c r="D65" s="135"/>
      <c r="E65" s="135">
        <f>'将来負担比率（分子）の構造'!J$42</f>
        <v>1554</v>
      </c>
      <c r="F65" s="135"/>
      <c r="G65" s="135"/>
      <c r="H65" s="135">
        <f>'将来負担比率（分子）の構造'!K$42</f>
        <v>1333</v>
      </c>
      <c r="I65" s="135"/>
      <c r="J65" s="135"/>
      <c r="K65" s="135">
        <f>'将来負担比率（分子）の構造'!L$42</f>
        <v>1136</v>
      </c>
      <c r="L65" s="135"/>
      <c r="M65" s="135"/>
      <c r="N65" s="135">
        <f>'将来負担比率（分子）の構造'!M$42</f>
        <v>957</v>
      </c>
      <c r="O65" s="135"/>
      <c r="P65" s="135"/>
    </row>
    <row r="66" spans="1:16">
      <c r="A66" s="135" t="s">
        <v>25</v>
      </c>
      <c r="B66" s="135">
        <f>'将来負担比率（分子）の構造'!I$41</f>
        <v>51234</v>
      </c>
      <c r="C66" s="135"/>
      <c r="D66" s="135"/>
      <c r="E66" s="135">
        <f>'将来負担比率（分子）の構造'!J$41</f>
        <v>52240</v>
      </c>
      <c r="F66" s="135"/>
      <c r="G66" s="135"/>
      <c r="H66" s="135">
        <f>'将来負担比率（分子）の構造'!K$41</f>
        <v>52451</v>
      </c>
      <c r="I66" s="135"/>
      <c r="J66" s="135"/>
      <c r="K66" s="135">
        <f>'将来負担比率（分子）の構造'!L$41</f>
        <v>53894</v>
      </c>
      <c r="L66" s="135"/>
      <c r="M66" s="135"/>
      <c r="N66" s="135">
        <f>'将来負担比率（分子）の構造'!M$41</f>
        <v>56322</v>
      </c>
      <c r="O66" s="135"/>
      <c r="P66" s="135"/>
    </row>
    <row r="67" spans="1:16">
      <c r="A67" s="135" t="s">
        <v>63</v>
      </c>
      <c r="B67" s="135" t="e">
        <f>NA()</f>
        <v>#N/A</v>
      </c>
      <c r="C67" s="135">
        <f>IF(ISNUMBER('将来負担比率（分子）の構造'!I$52), IF('将来負担比率（分子）の構造'!I$52 &lt; 0, 0, '将来負担比率（分子）の構造'!I$52), NA())</f>
        <v>32566</v>
      </c>
      <c r="D67" s="135" t="e">
        <f>NA()</f>
        <v>#N/A</v>
      </c>
      <c r="E67" s="135" t="e">
        <f>NA()</f>
        <v>#N/A</v>
      </c>
      <c r="F67" s="135">
        <f>IF(ISNUMBER('将来負担比率（分子）の構造'!J$52), IF('将来負担比率（分子）の構造'!J$52 &lt; 0, 0, '将来負担比率（分子）の構造'!J$52), NA())</f>
        <v>30481</v>
      </c>
      <c r="G67" s="135" t="e">
        <f>NA()</f>
        <v>#N/A</v>
      </c>
      <c r="H67" s="135" t="e">
        <f>NA()</f>
        <v>#N/A</v>
      </c>
      <c r="I67" s="135">
        <f>IF(ISNUMBER('将来負担比率（分子）の構造'!K$52), IF('将来負担比率（分子）の構造'!K$52 &lt; 0, 0, '将来負担比率（分子）の構造'!K$52), NA())</f>
        <v>28210</v>
      </c>
      <c r="J67" s="135" t="e">
        <f>NA()</f>
        <v>#N/A</v>
      </c>
      <c r="K67" s="135" t="e">
        <f>NA()</f>
        <v>#N/A</v>
      </c>
      <c r="L67" s="135">
        <f>IF(ISNUMBER('将来負担比率（分子）の構造'!L$52), IF('将来負担比率（分子）の構造'!L$52 &lt; 0, 0, '将来負担比率（分子）の構造'!L$52), NA())</f>
        <v>24534</v>
      </c>
      <c r="M67" s="135" t="e">
        <f>NA()</f>
        <v>#N/A</v>
      </c>
      <c r="N67" s="135" t="e">
        <f>NA()</f>
        <v>#N/A</v>
      </c>
      <c r="O67" s="135">
        <f>IF(ISNUMBER('将来負担比率（分子）の構造'!M$52), IF('将来負担比率（分子）の構造'!M$52 &lt; 0, 0, '将来負担比率（分子）の構造'!M$52), NA())</f>
        <v>23470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2015-04-03T06:38:05Z</cp:lastPrinted>
  <dcterms:created xsi:type="dcterms:W3CDTF">2015-02-17T06:42:07Z</dcterms:created>
  <dcterms:modified xsi:type="dcterms:W3CDTF">2015-05-08T06:13:50Z</dcterms:modified>
</cp:coreProperties>
</file>