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705" yWindow="720" windowWidth="1950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AM37" i="9"/>
  <c r="U37" i="9"/>
  <c r="C37" i="9"/>
  <c r="CO36" i="9"/>
  <c r="AM36" i="9"/>
  <c r="C36" i="9"/>
  <c r="AM35" i="9"/>
  <c r="C35" i="9"/>
  <c r="U34" i="9" s="1"/>
  <c r="BW34" i="9"/>
  <c r="BW35" i="9" s="1"/>
  <c r="BW36" i="9" s="1"/>
  <c r="BW37" i="9" s="1"/>
  <c r="BW38" i="9" s="1"/>
  <c r="BW39" i="9" s="1"/>
  <c r="C34" i="9"/>
  <c r="CO34" i="9" l="1"/>
  <c r="CO35" i="9" s="1"/>
  <c r="U35" i="9"/>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<sst xmlns="http://schemas.openxmlformats.org/spreadsheetml/2006/main" count="948" uniqueCount="559">
  <si>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</si>
  <si>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</si>
  <si>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</si>
  <si>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</si>
  <si>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</si>
  <si>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</si>
  <si>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</si>
  <si>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</si>
  <si>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</si>
  <si>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</si>
  <si>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</si>
  <si>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</si>
  <si>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</si>
  <si>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</si>
  <si>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</si>
  <si>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</si>
  <si>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</si>
  <si>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</si>
  <si>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</si>
  <si>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</si>
  <si>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</si>
  <si>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</si>
  <si>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</si>
  <si>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</si>
  <si>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</si>
  <si>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</si>
  <si>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</si>
  <si>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</si>
  <si>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</si>
  <si>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</si>
  <si>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</si>
  <si>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</si>
  <si>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</si>
  <si>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</si>
  <si>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</si>
  <si>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</si>
  <si>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</si>
  <si>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</si>
  <si>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</si>
  <si>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</si>
  <si>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</si>
  <si>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</si>
  <si>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</si>
  <si>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</si>
  <si>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</si>
  <si>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</si>
  <si>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</si>
  <si>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</si>
  <si>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</si>
  <si>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</si>
  <si>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</si>
  <si>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</si>
  <si>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</si>
  <si>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</si>
  <si>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</si>
  <si>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</si>
  <si>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</si>
  <si>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</si>
  <si>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</si>
  <si>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</si>
  <si>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</si>
  <si>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</si>
  <si>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</si>
  <si>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</si>
  <si>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</si>
  <si>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</si>
  <si>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</si>
  <si>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</si>
  <si>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</si>
  <si>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</si>
  <si>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</si>
  <si>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</si>
  <si>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</si>
  <si>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</si>
  <si>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</si>
  <si>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</si>
  <si>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</si>
  <si>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</si>
  <si>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</si>
  <si>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</si>
  <si>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</si>
  <si>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</si>
  <si>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</si>
  <si>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</si>
  <si>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</si>
  <si>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</si>
  <si>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</si>
  <si>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</si>
  <si>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</si>
  <si>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</si>
  <si>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</si>
  <si>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</si>
  <si>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</si>
  <si>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</si>
  <si>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</si>
  <si>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</si>
  <si>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</si>
  <si>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</si>
  <si>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</si>
  <si>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</si>
  <si>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</si>
  <si>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</si>
  <si>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</si>
  <si>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</si>
  <si>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</si>
  <si>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</si>
  <si>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</si>
  <si>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</si>
  <si>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</si>
  <si>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</si>
  <si>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</si>
  <si>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</si>
  <si>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</si>
  <si>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</si>
  <si>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</si>
  <si>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</si>
  <si>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</si>
  <si>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</si>
  <si>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</si>
  <si>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</si>
  <si>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</si>
  <si>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</si>
  <si>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</si>
  <si>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</si>
  <si>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</si>
  <si>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</si>
  <si>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</si>
  <si>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</si>
  <si>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</si>
  <si>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</si>
  <si>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</si>
  <si>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</si>
  <si>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</si>
  <si>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</si>
  <si>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</si>
  <si>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</si>
  <si>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</si>
  <si>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</si>
  <si>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</si>
  <si>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</si>
  <si>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</si>
  <si>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</si>
  <si>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</si>
  <si>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</si>
  <si>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</si>
  <si>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</si>
  <si>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</si>
  <si>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</si>
  <si>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</si>
  <si>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</si>
  <si>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</si>
  <si>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</si>
  <si>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</si>
  <si>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</si>
  <si>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</si>
  <si>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</si>
  <si>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</si>
  <si>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</si>
  <si>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</si>
  <si>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</si>
  <si>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</si>
  <si>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</si>
  <si>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</si>
  <si>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</si>
  <si>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</si>
  <si>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</si>
  <si>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</si>
  <si>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</si>
  <si>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</si>
  <si>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</si>
  <si>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</si>
  <si>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</si>
  <si>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</si>
  <si>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</si>
  <si>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</si>
  <si>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</si>
  <si>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</si>
  <si>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</si>
  <si>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</si>
  <si>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</si>
  <si>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</si>
  <si>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</si>
  <si>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</si>
  <si>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</si>
  <si>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</si>
  <si>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</si>
  <si>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</si>
  <si>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</si>
  <si>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</si>
  <si>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</si>
  <si>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</si>
  <si>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</si>
  <si>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</si>
  <si>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</si>
  <si>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</si>
  <si>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</si>
  <si>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富山県魚津市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</si>
  <si>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</si>
  <si>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</si>
  <si>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</si>
  <si>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</si>
  <si>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</si>
  <si>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</si>
  <si>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</si>
  <si>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</si>
  <si>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</si>
  <si>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</si>
  <si>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</si>
  <si>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</si>
  <si>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</si>
  <si>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</si>
  <si>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</si>
  <si>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</si>
  <si>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</si>
  <si>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</si>
  <si>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</si>
  <si>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</si>
  <si>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</si>
  <si>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</si>
  <si>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</si>
  <si>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</si>
  <si>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</si>
  <si>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</si>
  <si>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</si>
  <si>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</si>
  <si>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</si>
  <si>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</si>
  <si>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</si>
  <si>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</si>
  <si>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</si>
  <si>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</si>
  <si>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</si>
  <si>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</si>
  <si>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</si>
  <si>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</si>
  <si>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</si>
  <si>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</si>
  <si>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</si>
  <si>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</si>
  <si>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</si>
  <si>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</si>
  <si>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</si>
  <si>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</si>
  <si>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</si>
  <si>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</si>
  <si>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</si>
  <si>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</si>
  <si>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</si>
  <si>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</si>
  <si>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</si>
  <si>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</si>
  <si>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</si>
  <si>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</si>
  <si>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</si>
  <si>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</si>
  <si>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</si>
  <si>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</si>
  <si>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</si>
  <si>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</si>
  <si>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</si>
  <si>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</si>
  <si>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</si>
  <si>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</si>
  <si>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</si>
  <si>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</si>
  <si>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</si>
  <si>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</si>
  <si>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</si>
  <si>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</si>
  <si>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</si>
  <si>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</si>
  <si>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</si>
  <si>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</si>
  <si>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</si>
  <si>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</si>
  <si>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</si>
  <si>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</si>
  <si>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</si>
  <si>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</si>
  <si>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</si>
  <si>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</si>
  <si>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</si>
  <si>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</si>
  <si>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</si>
  <si>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</si>
  <si>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</si>
  <si>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</si>
  <si>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</si>
  <si>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</si>
  <si>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</si>
  <si>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</si>
  <si>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</si>
  <si>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</si>
  <si>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</si>
  <si>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</si>
  <si>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</si>
  <si>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</si>
  <si>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</si>
  <si>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</si>
  <si>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</si>
  <si>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</si>
  <si>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</si>
  <si>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</si>
  <si>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</si>
  <si>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</si>
  <si>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</si>
  <si>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</si>
  <si>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</si>
  <si>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</si>
  <si>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</si>
  <si>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</si>
  <si>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</si>
  <si>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</si>
  <si>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</si>
  <si>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</si>
  <si>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</si>
  <si>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</si>
  <si>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</si>
  <si>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</si>
  <si>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</si>
  <si>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</si>
  <si>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</si>
  <si>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</si>
  <si>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</si>
  <si>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</si>
  <si>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</si>
  <si>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</si>
  <si>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</si>
  <si>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</si>
  <si>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</si>
  <si>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</si>
  <si>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</si>
  <si>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</si>
  <si>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</si>
  <si>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</si>
  <si>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</si>
  <si>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</si>
  <si>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</si>
  <si>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</si>
  <si>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</si>
  <si>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</si>
  <si>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</si>
  <si>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</si>
  <si>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</si>
  <si>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</si>
  <si>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</si>
  <si>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</si>
  <si>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</si>
  <si>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富山県魚津市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</si>
  <si>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</si>
  <si>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</si>
  <si>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</si>
  <si>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</si>
  <si>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</si>
  <si>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</si>
  <si>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</si>
  <si>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</si>
  <si>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</si>
  <si>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</si>
  <si>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</si>
  <si>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</si>
  <si>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</si>
  <si>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</si>
  <si>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</si>
  <si>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</si>
  <si>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</si>
  <si>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</si>
  <si>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</si>
  <si>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</si>
  <si>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</si>
  <si>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</si>
  <si>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</si>
  <si>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</si>
  <si>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</si>
  <si>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</si>
  <si>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</si>
  <si>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</si>
  <si>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</si>
  <si>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</si>
  <si>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</si>
  <si>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</si>
  <si>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</si>
  <si>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</si>
  <si>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</si>
  <si>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</si>
  <si>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</si>
  <si>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</si>
  <si>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</si>
  <si>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</si>
  <si>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</si>
  <si>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</si>
  <si>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</si>
  <si>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水族館事業特別会計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</si>
  <si>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</si>
  <si>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</si>
  <si>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</si>
  <si>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</si>
  <si>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</si>
  <si>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</si>
  <si>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</si>
  <si>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</si>
  <si>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</si>
  <si>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</si>
  <si>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</si>
  <si>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</si>
  <si>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</si>
  <si>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</si>
  <si>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</si>
  <si>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</si>
  <si>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</si>
  <si>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</si>
  <si>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</si>
  <si>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</si>
  <si>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</si>
  <si>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</si>
  <si>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</si>
  <si>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</si>
  <si>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</si>
  <si>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</si>
  <si>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</si>
  <si>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</si>
  <si>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</si>
  <si>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</si>
  <si>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</si>
  <si>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</si>
  <si>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</si>
  <si>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</si>
  <si>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</si>
  <si>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</si>
  <si>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</si>
  <si>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</si>
  <si>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</si>
  <si>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</si>
  <si>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</si>
  <si>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</si>
  <si>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</si>
  <si>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</si>
  <si>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</si>
  <si>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</si>
  <si>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</si>
  <si>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</si>
  <si>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</si>
  <si>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</si>
  <si>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</si>
  <si>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</si>
  <si>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</si>
  <si>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</si>
  <si>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</si>
  <si>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</si>
  <si>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</si>
  <si>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</si>
  <si>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</si>
  <si>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</si>
  <si>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</si>
  <si>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</si>
  <si>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</si>
  <si>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</si>
  <si>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</si>
  <si>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</si>
  <si>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</si>
  <si>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</si>
  <si>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</si>
  <si>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</si>
  <si>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</si>
  <si>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</si>
  <si>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</si>
  <si>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</si>
  <si>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</si>
  <si>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</si>
  <si>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</si>
  <si>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</si>
  <si>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</si>
  <si>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</si>
  <si>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</si>
  <si>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</si>
  <si>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</si>
  <si>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</si>
  <si>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</si>
  <si>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</si>
  <si>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</si>
  <si>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</si>
  <si>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</si>
  <si>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</si>
  <si>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</si>
  <si>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</si>
  <si>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</si>
  <si>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</si>
  <si>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</si>
  <si>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</si>
  <si>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</si>
  <si>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</si>
  <si>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</si>
  <si>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</si>
  <si>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</si>
  <si>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</si>
  <si>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</si>
  <si>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</si>
  <si>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</si>
  <si>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</si>
  <si>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</si>
  <si>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</si>
  <si>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</si>
  <si>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</si>
  <si>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</si>
  <si>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</si>
  <si>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</si>
  <si>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</si>
  <si>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</si>
  <si>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</si>
  <si>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</si>
  <si>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</si>
  <si>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</si>
  <si>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</si>
  <si>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</si>
  <si>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</si>
  <si>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</si>
  <si>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</si>
  <si>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</si>
  <si>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</si>
  <si>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</si>
  <si>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</si>
  <si>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</si>
  <si>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</si>
  <si>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</si>
  <si>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</si>
  <si>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</si>
  <si>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</si>
  <si>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</si>
  <si>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</si>
  <si>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</si>
  <si>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</si>
  <si>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</si>
  <si>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</si>
  <si>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</si>
  <si>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</si>
  <si>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1.53</t>
  </si>
  <si>
    <t>▲ 5.42</t>
  </si>
  <si>
    <t>一般会計</t>
  </si>
  <si>
    <t>水道事業会計</t>
  </si>
  <si>
    <t>国民健康保険事業特別会計</t>
  </si>
  <si>
    <t>介護保険事業特別会計</t>
  </si>
  <si>
    <t>後期高齢者医療事業特別会計</t>
  </si>
  <si>
    <t>下水道事業特別会計</t>
  </si>
  <si>
    <t>農業集落排水事業特別会計</t>
  </si>
  <si>
    <t>水族館事業特別会計</t>
  </si>
  <si>
    <t>その他会計（赤字）</t>
  </si>
  <si>
    <t>その他会計（黒字）</t>
  </si>
  <si>
    <t>-</t>
    <phoneticPr fontId="2"/>
  </si>
  <si>
    <t>魚津市施設管理公社</t>
    <rPh sb="0" eb="3">
      <t>ウオヅシ</t>
    </rPh>
    <rPh sb="3" eb="5">
      <t>シセツ</t>
    </rPh>
    <rPh sb="5" eb="7">
      <t>カンリ</t>
    </rPh>
    <rPh sb="7" eb="9">
      <t>コウシャ</t>
    </rPh>
    <phoneticPr fontId="2"/>
  </si>
  <si>
    <t>魚津市体育協会</t>
    <rPh sb="0" eb="3">
      <t>ウオヅシ</t>
    </rPh>
    <rPh sb="3" eb="5">
      <t>タイイク</t>
    </rPh>
    <rPh sb="5" eb="7">
      <t>キョウカイ</t>
    </rPh>
    <phoneticPr fontId="2"/>
  </si>
  <si>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</si>
  <si>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</si>
  <si>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富山県市町村管理組合</t>
    <rPh sb="0" eb="3">
      <t>トヤマケン</t>
    </rPh>
    <rPh sb="3" eb="6">
      <t>シチョウソン</t>
    </rPh>
    <rPh sb="6" eb="8">
      <t>カンリ</t>
    </rPh>
    <rPh sb="8" eb="10">
      <t>クミアイ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</si>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</sst>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79392</c:v>
                </c:pt>
                <c:pt idx="1">
                  <c:v>38264</c:v>
                </c:pt>
                <c:pt idx="2">
                  <c:v>39520</c:v>
                </c:pt>
                <c:pt idx="3">
                  <c:v>60295</c:v>
                </c:pt>
                <c:pt idx="4">
                  <c:v>48090</c:v>
                </c:pt>
              </c:numCache>
            </c:numRef>
          </c:val>
          <c:smooth val="0"/>
        </c:ser>
        <c:dLbls>
          <c:showLegendKey val="0"/>
          <c:showVal val="0"/>
          <c:showCatName val="0"/>
          <c:showSerName val="0"/>
          <c:showPercent val="0"/>
          <c:showBubbleSize val="0"/>
        </c:dLbls>
        <c:marker val="1"/>
        <c:smooth val="0"/>
        <c:axId val="2347008"/>
        <c:axId val="2348928"/>
      </c:lineChart>
      <c:catAx>
        <c:axId val="2347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928"/>
        <c:crosses val="autoZero"/>
        <c:auto val="1"/>
        <c:lblAlgn val="ctr"/>
        <c:lblOffset val="100"/>
        <c:tickLblSkip val="1"/>
        <c:tickMarkSkip val="1"/>
        <c:noMultiLvlLbl val="0"/>
      </c:catAx>
      <c:valAx>
        <c:axId val="2348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6.66</c:v>
                </c:pt>
                <c:pt idx="1">
                  <c:v>5.99</c:v>
                </c:pt>
                <c:pt idx="2">
                  <c:v>6.41</c:v>
                </c:pt>
                <c:pt idx="3">
                  <c:v>7.17</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11.55</c:v>
                </c:pt>
                <c:pt idx="1">
                  <c:v>10.76</c:v>
                </c:pt>
                <c:pt idx="2">
                  <c:v>10.88</c:v>
                </c:pt>
                <c:pt idx="3">
                  <c:v>14.1</c:v>
                </c:pt>
                <c:pt idx="4">
                  <c:v>11.87</c:v>
                </c:pt>
              </c:numCache>
            </c:numRef>
          </c:val>
        </c:ser>
        <c:dLbls>
          <c:showLegendKey val="0"/>
          <c:showVal val="0"/>
          <c:showCatName val="0"/>
          <c:showSerName val="0"/>
          <c:showPercent val="0"/>
          <c:showBubbleSize val="0"/>
        </c:dLbls>
        <c:gapWidth val="250"/>
        <c:overlap val="100"/>
        <c:axId val="203849088"/>
        <c:axId val="20385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3.91</c:v>
                </c:pt>
                <c:pt idx="1">
                  <c:v>-1.53</c:v>
                </c:pt>
                <c:pt idx="2">
                  <c:v>0.93</c:v>
                </c:pt>
                <c:pt idx="3">
                  <c:v>4.04</c:v>
                </c:pt>
                <c:pt idx="4">
                  <c:v>-5.42</c:v>
                </c:pt>
              </c:numCache>
            </c:numRef>
          </c:val>
          <c:smooth val="0"/>
        </c:ser>
        <c:dLbls>
          <c:showLegendKey val="0"/>
          <c:showVal val="0"/>
          <c:showCatName val="0"/>
          <c:showSerName val="0"/>
          <c:showPercent val="0"/>
          <c:showBubbleSize val="0"/>
        </c:dLbls>
        <c:marker val="1"/>
        <c:smooth val="0"/>
        <c:axId val="203849088"/>
        <c:axId val="203851264"/>
      </c:lineChart>
      <c:catAx>
        <c:axId val="2038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851264"/>
        <c:crosses val="autoZero"/>
        <c:auto val="1"/>
        <c:lblAlgn val="ctr"/>
        <c:lblOffset val="100"/>
        <c:tickLblSkip val="1"/>
        <c:tickMarkSkip val="1"/>
        <c:noMultiLvlLbl val="0"/>
      </c:catAx>
      <c:valAx>
        <c:axId val="20385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水族館事業特別会計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0.3</c:v>
                </c:pt>
                <c:pt idx="4">
                  <c:v>#N/A</c:v>
                </c:pt>
                <c:pt idx="5">
                  <c:v>1.01</c:v>
                </c:pt>
                <c:pt idx="6">
                  <c:v>#N/A</c:v>
                </c:pt>
                <c:pt idx="7">
                  <c:v>0.5</c:v>
                </c:pt>
                <c:pt idx="8">
                  <c:v>#N/A</c:v>
                </c:pt>
                <c:pt idx="9">
                  <c:v>0.71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2.59</c:v>
                </c:pt>
                <c:pt idx="2">
                  <c:v>#N/A</c:v>
                </c:pt>
                <c:pt idx="3">
                  <c:v>1.62</c:v>
                </c:pt>
                <c:pt idx="4">
                  <c:v>#N/A</c:v>
                </c:pt>
                <c:pt idx="5">
                  <c:v>1.47</c:v>
                </c:pt>
                <c:pt idx="6">
                  <c:v>#N/A</c:v>
                </c:pt>
                <c:pt idx="7">
                  <c:v>0.69</c:v>
                </c:pt>
                <c:pt idx="8">
                  <c:v>#N/A</c:v>
                </c:pt>
                <c:pt idx="9">
                  <c:v>1.52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4.2699999999999996</c:v>
                </c:pt>
                <c:pt idx="2">
                  <c:v>#N/A</c:v>
                </c:pt>
                <c:pt idx="3">
                  <c:v>4.18</c:v>
                </c:pt>
                <c:pt idx="4">
                  <c:v>#N/A</c:v>
                </c:pt>
                <c:pt idx="5">
                  <c:v>4.12</c:v>
                </c:pt>
                <c:pt idx="6">
                  <c:v>#N/A</c:v>
                </c:pt>
                <c:pt idx="7">
                  <c:v>4.84</c:v>
                </c:pt>
                <c:pt idx="8">
                  <c:v>#N/A</c:v>
                </c:pt>
                <c:pt idx="9">
                  <c:v>2.0299999999999998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6.66</c:v>
                </c:pt>
                <c:pt idx="2">
                  <c:v>#N/A</c:v>
                </c:pt>
                <c:pt idx="3">
                  <c:v>5.99</c:v>
                </c:pt>
                <c:pt idx="4">
                  <c:v>#N/A</c:v>
                </c:pt>
                <c:pt idx="5">
                  <c:v>6.41</c:v>
                </c:pt>
                <c:pt idx="6">
                  <c:v>#N/A</c:v>
                </c:pt>
                <c:pt idx="7">
                  <c:v>7.17</c:v>
                </c:pt>
                <c:pt idx="8">
                  <c:v>#N/A</c:v>
                </c:pt>
                <c:pt idx="9">
                  <c:v>4.0999999999999996</c:v>
                </c:pt>
              </c:numCache>
            </c:numRef>
          </c:val>
        </c:ser>
        <c:dLbls>
          <c:showLegendKey val="0"/>
          <c:showVal val="0"/>
          <c:showCatName val="0"/>
          <c:showSerName val="0"/>
          <c:showPercent val="0"/>
          <c:showBubbleSize val="0"/>
        </c:dLbls>
        <c:gapWidth val="150"/>
        <c:overlap val="100"/>
        <c:axId val="203961856"/>
        <c:axId val="203963392"/>
      </c:barChart>
      <c:catAx>
        <c:axId val="20396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963392"/>
        <c:crosses val="autoZero"/>
        <c:auto val="1"/>
        <c:lblAlgn val="ctr"/>
        <c:lblOffset val="100"/>
        <c:tickLblSkip val="1"/>
        <c:tickMarkSkip val="1"/>
        <c:noMultiLvlLbl val="0"/>
      </c:catAx>
      <c:valAx>
        <c:axId val="20396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6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1664</c:v>
                </c:pt>
                <c:pt idx="5">
                  <c:v>1636</c:v>
                </c:pt>
                <c:pt idx="8">
                  <c:v>1649</c:v>
                </c:pt>
                <c:pt idx="11">
                  <c:v>1661</c:v>
                </c:pt>
                <c:pt idx="14">
                  <c:v>1714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271</c:v>
                </c:pt>
                <c:pt idx="3">
                  <c:v>218</c:v>
                </c:pt>
                <c:pt idx="6">
                  <c:v>218</c:v>
                </c:pt>
                <c:pt idx="9">
                  <c:v>218</c:v>
                </c:pt>
                <c:pt idx="12">
                  <c:v>226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244</c:v>
                </c:pt>
                <c:pt idx="3">
                  <c:v>205</c:v>
                </c:pt>
                <c:pt idx="6">
                  <c:v>173</c:v>
                </c:pt>
                <c:pt idx="9">
                  <c:v>115</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917</c:v>
                </c:pt>
                <c:pt idx="3">
                  <c:v>915</c:v>
                </c:pt>
                <c:pt idx="6">
                  <c:v>947</c:v>
                </c:pt>
                <c:pt idx="9">
                  <c:v>969</c:v>
                </c:pt>
                <c:pt idx="12">
                  <c:v>1041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1833</c:v>
                </c:pt>
                <c:pt idx="3">
                  <c:v>1756</c:v>
                </c:pt>
                <c:pt idx="6">
                  <c:v>1709</c:v>
                </c:pt>
                <c:pt idx="9">
                  <c:v>1601</c:v>
                </c:pt>
                <c:pt idx="12">
                  <c:v>1602</c:v>
                </c:pt>
              </c:numCache>
            </c:numRef>
          </c:val>
        </c:ser>
        <c:dLbls>
          <c:showLegendKey val="0"/>
          <c:showVal val="0"/>
          <c:showCatName val="0"/>
          <c:showSerName val="0"/>
          <c:showPercent val="0"/>
          <c:showBubbleSize val="0"/>
        </c:dLbls>
        <c:gapWidth val="100"/>
        <c:overlap val="100"/>
        <c:axId val="207115392"/>
        <c:axId val="207117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1601</c:v>
                </c:pt>
                <c:pt idx="2">
                  <c:v>#N/A</c:v>
                </c:pt>
                <c:pt idx="3">
                  <c:v>#N/A</c:v>
                </c:pt>
                <c:pt idx="4">
                  <c:v>1458</c:v>
                </c:pt>
                <c:pt idx="5">
                  <c:v>#N/A</c:v>
                </c:pt>
                <c:pt idx="6">
                  <c:v>#N/A</c:v>
                </c:pt>
                <c:pt idx="7">
                  <c:v>1398</c:v>
                </c:pt>
                <c:pt idx="8">
                  <c:v>#N/A</c:v>
                </c:pt>
                <c:pt idx="9">
                  <c:v>#N/A</c:v>
                </c:pt>
                <c:pt idx="10">
                  <c:v>1242</c:v>
                </c:pt>
                <c:pt idx="11">
                  <c:v>#N/A</c:v>
                </c:pt>
                <c:pt idx="12">
                  <c:v>#N/A</c:v>
                </c:pt>
                <c:pt idx="13">
                  <c:v>1223</c:v>
                </c:pt>
                <c:pt idx="14">
                  <c:v>#N/A</c:v>
                </c:pt>
              </c:numCache>
            </c:numRef>
          </c:val>
          <c:smooth val="0"/>
        </c:ser>
        <c:dLbls>
          <c:showLegendKey val="0"/>
          <c:showVal val="0"/>
          <c:showCatName val="0"/>
          <c:showSerName val="0"/>
          <c:showPercent val="0"/>
          <c:showBubbleSize val="0"/>
        </c:dLbls>
        <c:marker val="1"/>
        <c:smooth val="0"/>
        <c:axId val="207115392"/>
        <c:axId val="207117312"/>
      </c:lineChart>
      <c:catAx>
        <c:axId val="20711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117312"/>
        <c:crosses val="autoZero"/>
        <c:auto val="1"/>
        <c:lblAlgn val="ctr"/>
        <c:lblOffset val="100"/>
        <c:tickLblSkip val="1"/>
        <c:tickMarkSkip val="1"/>
        <c:noMultiLvlLbl val="0"/>
      </c:catAx>
      <c:valAx>
        <c:axId val="2071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1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20142</c:v>
                </c:pt>
                <c:pt idx="5">
                  <c:v>20171</c:v>
                </c:pt>
                <c:pt idx="8">
                  <c:v>20792</c:v>
                </c:pt>
                <c:pt idx="11">
                  <c:v>21109</c:v>
                </c:pt>
                <c:pt idx="14">
                  <c:v>21232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382</c:v>
                </c:pt>
                <c:pt idx="5">
                  <c:v>307</c:v>
                </c:pt>
                <c:pt idx="8">
                  <c:v>230</c:v>
                </c:pt>
                <c:pt idx="11">
                  <c:v>240</c:v>
                </c:pt>
                <c:pt idx="14">
                  <c:v>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2864</c:v>
                </c:pt>
                <c:pt idx="5">
                  <c:v>2537</c:v>
                </c:pt>
                <c:pt idx="8">
                  <c:v>2381</c:v>
                </c:pt>
                <c:pt idx="11">
                  <c:v>2838</c:v>
                </c:pt>
                <c:pt idx="14">
                  <c:v>2865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4436</c:v>
                </c:pt>
                <c:pt idx="3">
                  <c:v>4303</c:v>
                </c:pt>
                <c:pt idx="6">
                  <c:v>4157</c:v>
                </c:pt>
                <c:pt idx="9">
                  <c:v>3952</c:v>
                </c:pt>
                <c:pt idx="12">
                  <c:v>3584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821</c:v>
                </c:pt>
                <c:pt idx="3">
                  <c:v>592</c:v>
                </c:pt>
                <c:pt idx="6">
                  <c:v>822</c:v>
                </c:pt>
                <c:pt idx="9">
                  <c:v>947</c:v>
                </c:pt>
                <c:pt idx="12">
                  <c:v>1327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14256</c:v>
                </c:pt>
                <c:pt idx="3">
                  <c:v>13746</c:v>
                </c:pt>
                <c:pt idx="6">
                  <c:v>13441</c:v>
                </c:pt>
                <c:pt idx="9">
                  <c:v>13154</c:v>
                </c:pt>
                <c:pt idx="12">
                  <c:v>12835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2755</c:v>
                </c:pt>
                <c:pt idx="3">
                  <c:v>2193</c:v>
                </c:pt>
                <c:pt idx="6">
                  <c:v>1958</c:v>
                </c:pt>
                <c:pt idx="9">
                  <c:v>1872</c:v>
                </c:pt>
                <c:pt idx="12">
                  <c:v>1619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15248</c:v>
                </c:pt>
                <c:pt idx="3">
                  <c:v>15039</c:v>
                </c:pt>
                <c:pt idx="6">
                  <c:v>14993</c:v>
                </c:pt>
                <c:pt idx="9">
                  <c:v>15518</c:v>
                </c:pt>
                <c:pt idx="12">
                  <c:v>15729</c:v>
                </c:pt>
              </c:numCache>
            </c:numRef>
          </c:val>
        </c:ser>
        <c:dLbls>
          <c:showLegendKey val="0"/>
          <c:showVal val="0"/>
          <c:showCatName val="0"/>
          <c:showSerName val="0"/>
          <c:showPercent val="0"/>
          <c:showBubbleSize val="0"/>
        </c:dLbls>
        <c:gapWidth val="100"/>
        <c:overlap val="100"/>
        <c:axId val="163671040"/>
        <c:axId val="1636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14129</c:v>
                </c:pt>
                <c:pt idx="2">
                  <c:v>#N/A</c:v>
                </c:pt>
                <c:pt idx="3">
                  <c:v>#N/A</c:v>
                </c:pt>
                <c:pt idx="4">
                  <c:v>12857</c:v>
                </c:pt>
                <c:pt idx="5">
                  <c:v>#N/A</c:v>
                </c:pt>
                <c:pt idx="6">
                  <c:v>#N/A</c:v>
                </c:pt>
                <c:pt idx="7">
                  <c:v>11969</c:v>
                </c:pt>
                <c:pt idx="8">
                  <c:v>#N/A</c:v>
                </c:pt>
                <c:pt idx="9">
                  <c:v>#N/A</c:v>
                </c:pt>
                <c:pt idx="10">
                  <c:v>11257</c:v>
                </c:pt>
                <c:pt idx="11">
                  <c:v>#N/A</c:v>
                </c:pt>
                <c:pt idx="12">
                  <c:v>#N/A</c:v>
                </c:pt>
                <c:pt idx="13">
                  <c:v>10742</c:v>
                </c:pt>
                <c:pt idx="14">
                  <c:v>#N/A</c:v>
                </c:pt>
              </c:numCache>
            </c:numRef>
          </c:val>
          <c:smooth val="0"/>
        </c:ser>
        <c:dLbls>
          <c:showLegendKey val="0"/>
          <c:showVal val="0"/>
          <c:showCatName val="0"/>
          <c:showSerName val="0"/>
          <c:showPercent val="0"/>
          <c:showBubbleSize val="0"/>
        </c:dLbls>
        <c:marker val="1"/>
        <c:smooth val="0"/>
        <c:axId val="163671040"/>
        <c:axId val="163681408"/>
      </c:lineChart>
      <c:catAx>
        <c:axId val="1636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681408"/>
        <c:crosses val="autoZero"/>
        <c:auto val="1"/>
        <c:lblAlgn val="ctr"/>
        <c:lblOffset val="100"/>
        <c:tickLblSkip val="1"/>
        <c:tickMarkSkip val="1"/>
        <c:noMultiLvlLbl val="0"/>
      </c:catAx>
      <c:valAx>
        <c:axId val="1636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43,555
43,232
200.61
18,507,869
17,813,262
424,564
10,347,496
15,771,139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大型事業所からの固定資産税収入等により類似団体平均を上回る税収があるが、近年は景気低迷等の影響により固定資産税や法人市民税が減少傾向にある。</a:t>
          </a:r>
          <a:endParaRPr lang="ja-JP" altLang="ja-JP" sz="1400">
            <a:effectLst/>
          </a:endParaRPr>
        </a:p>
        <a:p>
          <a:pPr rtl="0"/>
          <a:r>
            <a:rPr lang="ja-JP" altLang="ja-JP" sz="1100" b="0" i="0" baseline="0">
              <a:solidFill>
                <a:schemeClr val="dk1"/>
              </a:solidFill>
              <a:effectLst/>
              <a:latin typeface="+mn-lt"/>
              <a:ea typeface="+mn-ea"/>
              <a:cs typeface="+mn-cs"/>
            </a:rPr>
            <a:t>今後も事務事業の見直しなど行政経営の効率化を図るとともに財政基盤の強化に努める。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7" name="直線コネクタ 66"/>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0" name="直線コネクタ 69"/>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26458</xdr:rowOff>
    </xdr:to>
    <xdr:cxnSp macro="">
      <xdr:nvCxnSpPr>
        <xdr:cNvPr id="73" name="直線コネクタ 72"/>
        <xdr:cNvCxnSpPr/>
      </xdr:nvCxnSpPr>
      <xdr:spPr>
        <a:xfrm>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39</xdr:row>
      <xdr:rowOff>157692</xdr:rowOff>
    </xdr:to>
    <xdr:cxnSp macro="">
      <xdr:nvCxnSpPr>
        <xdr:cNvPr id="76" name="直線コネクタ 75"/>
        <xdr:cNvCxnSpPr/>
      </xdr:nvCxnSpPr>
      <xdr:spPr>
        <a:xfrm>
          <a:off x="1447800" y="67839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6" name="円/楕円 85"/>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7"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8" name="円/楕円 87"/>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89" name="テキスト ボックス 88"/>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0" name="円/楕円 89"/>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1" name="テキスト ボックス 90"/>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2" name="円/楕円 91"/>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3" name="テキスト ボックス 92"/>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4" name="円/楕円 93"/>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5" name="テキスト ボックス 94"/>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扶助費の増や公債費及び給付費等の増に伴う繰出金の増等により、</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扶助費が増加傾向にあることから、今後も定員管理の実施による人件費の抑制、事務事業の見直し、公共施設のあり方の検討を行い、経常経費の抑制に努める。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55517</xdr:rowOff>
    </xdr:from>
    <xdr:to>
      <xdr:col>7</xdr:col>
      <xdr:colOff>152400</xdr:colOff>
      <xdr:row>59</xdr:row>
      <xdr:rowOff>169273</xdr:rowOff>
    </xdr:to>
    <xdr:cxnSp macro="">
      <xdr:nvCxnSpPr>
        <xdr:cNvPr id="132" name="直線コネクタ 131"/>
        <xdr:cNvCxnSpPr/>
      </xdr:nvCxnSpPr>
      <xdr:spPr>
        <a:xfrm>
          <a:off x="4114800" y="10171067"/>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55517</xdr:rowOff>
    </xdr:from>
    <xdr:to>
      <xdr:col>6</xdr:col>
      <xdr:colOff>0</xdr:colOff>
      <xdr:row>59</xdr:row>
      <xdr:rowOff>121013</xdr:rowOff>
    </xdr:to>
    <xdr:cxnSp macro="">
      <xdr:nvCxnSpPr>
        <xdr:cNvPr id="135" name="直線コネクタ 134"/>
        <xdr:cNvCxnSpPr/>
      </xdr:nvCxnSpPr>
      <xdr:spPr>
        <a:xfrm flipV="1">
          <a:off x="3225800" y="1017106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121013</xdr:rowOff>
    </xdr:from>
    <xdr:to>
      <xdr:col>4</xdr:col>
      <xdr:colOff>482600</xdr:colOff>
      <xdr:row>59</xdr:row>
      <xdr:rowOff>145143</xdr:rowOff>
    </xdr:to>
    <xdr:cxnSp macro="">
      <xdr:nvCxnSpPr>
        <xdr:cNvPr id="138" name="直線コネクタ 137"/>
        <xdr:cNvCxnSpPr/>
      </xdr:nvCxnSpPr>
      <xdr:spPr>
        <a:xfrm flipV="1">
          <a:off x="2336800" y="102365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59</xdr:row>
      <xdr:rowOff>145143</xdr:rowOff>
    </xdr:to>
    <xdr:cxnSp macro="">
      <xdr:nvCxnSpPr>
        <xdr:cNvPr id="141" name="直線コネクタ 140"/>
        <xdr:cNvCxnSpPr/>
      </xdr:nvCxnSpPr>
      <xdr:spPr>
        <a:xfrm>
          <a:off x="1447800" y="1019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118473</xdr:rowOff>
    </xdr:from>
    <xdr:to>
      <xdr:col>7</xdr:col>
      <xdr:colOff>203200</xdr:colOff>
      <xdr:row>60</xdr:row>
      <xdr:rowOff>48623</xdr:rowOff>
    </xdr:to>
    <xdr:sp macro="" textlink="">
      <xdr:nvSpPr>
        <xdr:cNvPr id="151" name="円/楕円 150"/>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90550</xdr:rowOff>
    </xdr:from>
    <xdr:ext cx="762000" cy="259045"/>
    <xdr:sp macro="" textlink="">
      <xdr:nvSpPr>
        <xdr:cNvPr id="152" name="財政構造の弾力性該当値テキスト"/>
        <xdr:cNvSpPr txBox="1"/>
      </xdr:nvSpPr>
      <xdr:spPr>
        <a:xfrm>
          <a:off x="5041900" y="102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4717</xdr:rowOff>
    </xdr:from>
    <xdr:to>
      <xdr:col>6</xdr:col>
      <xdr:colOff>50800</xdr:colOff>
      <xdr:row>59</xdr:row>
      <xdr:rowOff>106317</xdr:rowOff>
    </xdr:to>
    <xdr:sp macro="" textlink="">
      <xdr:nvSpPr>
        <xdr:cNvPr id="153" name="円/楕円 152"/>
        <xdr:cNvSpPr/>
      </xdr:nvSpPr>
      <xdr:spPr>
        <a:xfrm>
          <a:off x="4064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116494</xdr:rowOff>
    </xdr:from>
    <xdr:ext cx="736600" cy="259045"/>
    <xdr:sp macro="" textlink="">
      <xdr:nvSpPr>
        <xdr:cNvPr id="154" name="テキスト ボックス 153"/>
        <xdr:cNvSpPr txBox="1"/>
      </xdr:nvSpPr>
      <xdr:spPr>
        <a:xfrm>
          <a:off x="3733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70213</xdr:rowOff>
    </xdr:from>
    <xdr:to>
      <xdr:col>4</xdr:col>
      <xdr:colOff>533400</xdr:colOff>
      <xdr:row>60</xdr:row>
      <xdr:rowOff>363</xdr:rowOff>
    </xdr:to>
    <xdr:sp macro="" textlink="">
      <xdr:nvSpPr>
        <xdr:cNvPr id="155" name="円/楕円 154"/>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10540</xdr:rowOff>
    </xdr:from>
    <xdr:ext cx="762000" cy="259045"/>
    <xdr:sp macro="" textlink="">
      <xdr:nvSpPr>
        <xdr:cNvPr id="156" name="テキスト ボックス 155"/>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94343</xdr:rowOff>
    </xdr:from>
    <xdr:to>
      <xdr:col>3</xdr:col>
      <xdr:colOff>330200</xdr:colOff>
      <xdr:row>60</xdr:row>
      <xdr:rowOff>24493</xdr:rowOff>
    </xdr:to>
    <xdr:sp macro="" textlink="">
      <xdr:nvSpPr>
        <xdr:cNvPr id="157" name="円/楕円 156"/>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9270</xdr:rowOff>
    </xdr:from>
    <xdr:ext cx="762000" cy="259045"/>
    <xdr:sp macro="" textlink="">
      <xdr:nvSpPr>
        <xdr:cNvPr id="158" name="テキスト ボックス 157"/>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59" name="円/楕円 158"/>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111777</xdr:rowOff>
    </xdr:from>
    <xdr:ext cx="762000" cy="259045"/>
    <xdr:sp macro="" textlink="">
      <xdr:nvSpPr>
        <xdr:cNvPr id="160" name="テキスト ボックス 159"/>
        <xdr:cNvSpPr txBox="1"/>
      </xdr:nvSpPr>
      <xdr:spPr>
        <a:xfrm>
          <a:off x="1066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決算額は国の給与減額支給措置を踏まえた給与減額</a:t>
          </a:r>
          <a:r>
            <a:rPr lang="ja-JP" altLang="en-US" sz="1100" b="0" i="0" baseline="0">
              <a:solidFill>
                <a:schemeClr val="dk1"/>
              </a:solidFill>
              <a:effectLst/>
              <a:latin typeface="+mn-lt"/>
              <a:ea typeface="+mn-ea"/>
              <a:cs typeface="+mn-cs"/>
            </a:rPr>
            <a:t>の終了</a:t>
          </a:r>
          <a:r>
            <a:rPr lang="ja-JP" altLang="ja-JP" sz="1100" b="0" i="0" baseline="0">
              <a:solidFill>
                <a:schemeClr val="dk1"/>
              </a:solidFill>
              <a:effectLst/>
              <a:latin typeface="+mn-lt"/>
              <a:ea typeface="+mn-ea"/>
              <a:cs typeface="+mn-cs"/>
            </a:rPr>
            <a:t>、基幹業務システム</a:t>
          </a:r>
          <a:r>
            <a:rPr lang="ja-JP" altLang="en-US" sz="1100" b="0" i="0" baseline="0">
              <a:solidFill>
                <a:schemeClr val="dk1"/>
              </a:solidFill>
              <a:effectLst/>
              <a:latin typeface="+mn-lt"/>
              <a:ea typeface="+mn-ea"/>
              <a:cs typeface="+mn-cs"/>
            </a:rPr>
            <a:t>更新</a:t>
          </a:r>
          <a:r>
            <a:rPr lang="ja-JP" altLang="ja-JP" sz="1100" b="0" i="0" baseline="0">
              <a:solidFill>
                <a:schemeClr val="dk1"/>
              </a:solidFill>
              <a:effectLst/>
              <a:latin typeface="+mn-lt"/>
              <a:ea typeface="+mn-ea"/>
              <a:cs typeface="+mn-cs"/>
            </a:rPr>
            <a:t>による賃借料の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額等により、人口一人当たり決算額は前年度に比べ</a:t>
          </a:r>
          <a:r>
            <a:rPr lang="en-US" altLang="ja-JP" sz="1100" b="0" i="0" baseline="0">
              <a:solidFill>
                <a:schemeClr val="dk1"/>
              </a:solidFill>
              <a:effectLst/>
              <a:latin typeface="+mn-lt"/>
              <a:ea typeface="+mn-ea"/>
              <a:cs typeface="+mn-cs"/>
            </a:rPr>
            <a:t>9,587</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a:t>
          </a:r>
          <a:endParaRPr lang="ja-JP" altLang="ja-JP" sz="1400">
            <a:effectLst/>
          </a:endParaRPr>
        </a:p>
        <a:p>
          <a:pPr rtl="0"/>
          <a:r>
            <a:rPr lang="ja-JP" altLang="ja-JP" sz="1100" b="0" i="0" baseline="0">
              <a:solidFill>
                <a:schemeClr val="dk1"/>
              </a:solidFill>
              <a:effectLst/>
              <a:latin typeface="+mn-lt"/>
              <a:ea typeface="+mn-ea"/>
              <a:cs typeface="+mn-cs"/>
            </a:rPr>
            <a:t>定員管理計画に基づき人件費は逓減しており、事務事業の見直しにより経費の抑制に努める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83334</xdr:rowOff>
    </xdr:from>
    <xdr:to>
      <xdr:col>7</xdr:col>
      <xdr:colOff>152400</xdr:colOff>
      <xdr:row>82</xdr:row>
      <xdr:rowOff>106468</xdr:rowOff>
    </xdr:to>
    <xdr:cxnSp macro="">
      <xdr:nvCxnSpPr>
        <xdr:cNvPr id="192" name="直線コネクタ 191"/>
        <xdr:cNvCxnSpPr/>
      </xdr:nvCxnSpPr>
      <xdr:spPr>
        <a:xfrm>
          <a:off x="4114800" y="14142234"/>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83334</xdr:rowOff>
    </xdr:from>
    <xdr:to>
      <xdr:col>6</xdr:col>
      <xdr:colOff>0</xdr:colOff>
      <xdr:row>82</xdr:row>
      <xdr:rowOff>119359</xdr:rowOff>
    </xdr:to>
    <xdr:cxnSp macro="">
      <xdr:nvCxnSpPr>
        <xdr:cNvPr id="195" name="直線コネクタ 194"/>
        <xdr:cNvCxnSpPr/>
      </xdr:nvCxnSpPr>
      <xdr:spPr>
        <a:xfrm flipV="1">
          <a:off x="3225800" y="14142234"/>
          <a:ext cx="889000" cy="3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119359</xdr:rowOff>
    </xdr:from>
    <xdr:to>
      <xdr:col>4</xdr:col>
      <xdr:colOff>482600</xdr:colOff>
      <xdr:row>82</xdr:row>
      <xdr:rowOff>137255</xdr:rowOff>
    </xdr:to>
    <xdr:cxnSp macro="">
      <xdr:nvCxnSpPr>
        <xdr:cNvPr id="198" name="直線コネクタ 197"/>
        <xdr:cNvCxnSpPr/>
      </xdr:nvCxnSpPr>
      <xdr:spPr>
        <a:xfrm flipV="1">
          <a:off x="2336800" y="14178259"/>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117915</xdr:rowOff>
    </xdr:from>
    <xdr:to>
      <xdr:col>3</xdr:col>
      <xdr:colOff>279400</xdr:colOff>
      <xdr:row>82</xdr:row>
      <xdr:rowOff>137255</xdr:rowOff>
    </xdr:to>
    <xdr:cxnSp macro="">
      <xdr:nvCxnSpPr>
        <xdr:cNvPr id="201" name="直線コネクタ 200"/>
        <xdr:cNvCxnSpPr/>
      </xdr:nvCxnSpPr>
      <xdr:spPr>
        <a:xfrm>
          <a:off x="1447800" y="14176815"/>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55668</xdr:rowOff>
    </xdr:from>
    <xdr:to>
      <xdr:col>7</xdr:col>
      <xdr:colOff>203200</xdr:colOff>
      <xdr:row>82</xdr:row>
      <xdr:rowOff>157268</xdr:rowOff>
    </xdr:to>
    <xdr:sp macro="" textlink="">
      <xdr:nvSpPr>
        <xdr:cNvPr id="211" name="円/楕円 210"/>
        <xdr:cNvSpPr/>
      </xdr:nvSpPr>
      <xdr:spPr>
        <a:xfrm>
          <a:off x="4902200" y="141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148395</xdr:rowOff>
    </xdr:from>
    <xdr:ext cx="762000" cy="259045"/>
    <xdr:sp macro="" textlink="">
      <xdr:nvSpPr>
        <xdr:cNvPr id="212" name="人件費・物件費等の状況該当値テキスト"/>
        <xdr:cNvSpPr txBox="1"/>
      </xdr:nvSpPr>
      <xdr:spPr>
        <a:xfrm>
          <a:off x="5041900" y="140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32534</xdr:rowOff>
    </xdr:from>
    <xdr:to>
      <xdr:col>6</xdr:col>
      <xdr:colOff>50800</xdr:colOff>
      <xdr:row>82</xdr:row>
      <xdr:rowOff>134134</xdr:rowOff>
    </xdr:to>
    <xdr:sp macro="" textlink="">
      <xdr:nvSpPr>
        <xdr:cNvPr id="213" name="円/楕円 212"/>
        <xdr:cNvSpPr/>
      </xdr:nvSpPr>
      <xdr:spPr>
        <a:xfrm>
          <a:off x="4064000" y="140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144311</xdr:rowOff>
    </xdr:from>
    <xdr:ext cx="736600" cy="259045"/>
    <xdr:sp macro="" textlink="">
      <xdr:nvSpPr>
        <xdr:cNvPr id="214" name="テキスト ボックス 213"/>
        <xdr:cNvSpPr txBox="1"/>
      </xdr:nvSpPr>
      <xdr:spPr>
        <a:xfrm>
          <a:off x="3733800" y="1386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68559</xdr:rowOff>
    </xdr:from>
    <xdr:to>
      <xdr:col>4</xdr:col>
      <xdr:colOff>533400</xdr:colOff>
      <xdr:row>82</xdr:row>
      <xdr:rowOff>170159</xdr:rowOff>
    </xdr:to>
    <xdr:sp macro="" textlink="">
      <xdr:nvSpPr>
        <xdr:cNvPr id="215" name="円/楕円 214"/>
        <xdr:cNvSpPr/>
      </xdr:nvSpPr>
      <xdr:spPr>
        <a:xfrm>
          <a:off x="3175000" y="1412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8886</xdr:rowOff>
    </xdr:from>
    <xdr:ext cx="762000" cy="259045"/>
    <xdr:sp macro="" textlink="">
      <xdr:nvSpPr>
        <xdr:cNvPr id="216" name="テキスト ボックス 215"/>
        <xdr:cNvSpPr txBox="1"/>
      </xdr:nvSpPr>
      <xdr:spPr>
        <a:xfrm>
          <a:off x="2844800" y="138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86455</xdr:rowOff>
    </xdr:from>
    <xdr:to>
      <xdr:col>3</xdr:col>
      <xdr:colOff>330200</xdr:colOff>
      <xdr:row>83</xdr:row>
      <xdr:rowOff>16605</xdr:rowOff>
    </xdr:to>
    <xdr:sp macro="" textlink="">
      <xdr:nvSpPr>
        <xdr:cNvPr id="217" name="円/楕円 216"/>
        <xdr:cNvSpPr/>
      </xdr:nvSpPr>
      <xdr:spPr>
        <a:xfrm>
          <a:off x="2286000" y="141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26782</xdr:rowOff>
    </xdr:from>
    <xdr:ext cx="762000" cy="259045"/>
    <xdr:sp macro="" textlink="">
      <xdr:nvSpPr>
        <xdr:cNvPr id="218" name="テキスト ボックス 217"/>
        <xdr:cNvSpPr txBox="1"/>
      </xdr:nvSpPr>
      <xdr:spPr>
        <a:xfrm>
          <a:off x="1955800" y="139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67115</xdr:rowOff>
    </xdr:from>
    <xdr:to>
      <xdr:col>2</xdr:col>
      <xdr:colOff>127000</xdr:colOff>
      <xdr:row>82</xdr:row>
      <xdr:rowOff>168715</xdr:rowOff>
    </xdr:to>
    <xdr:sp macro="" textlink="">
      <xdr:nvSpPr>
        <xdr:cNvPr id="219" name="円/楕円 218"/>
        <xdr:cNvSpPr/>
      </xdr:nvSpPr>
      <xdr:spPr>
        <a:xfrm>
          <a:off x="1397000" y="141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7442</xdr:rowOff>
    </xdr:from>
    <xdr:ext cx="762000" cy="259045"/>
    <xdr:sp macro="" textlink="">
      <xdr:nvSpPr>
        <xdr:cNvPr id="220" name="テキスト ボックス 219"/>
        <xdr:cNvSpPr txBox="1"/>
      </xdr:nvSpPr>
      <xdr:spPr>
        <a:xfrm>
          <a:off x="1066800" y="1389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年度にかけては国家公務員の時限的な給与改定法による措置により指数が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年度は国の給与減額支給措置</a:t>
          </a:r>
          <a:r>
            <a:rPr lang="ja-JP" altLang="en-US" sz="1100" b="0" i="0" baseline="0">
              <a:solidFill>
                <a:schemeClr val="dk1"/>
              </a:solidFill>
              <a:effectLst/>
              <a:latin typeface="+mn-lt"/>
              <a:ea typeface="+mn-ea"/>
              <a:cs typeface="+mn-cs"/>
            </a:rPr>
            <a:t>が終了し</a:t>
          </a:r>
          <a:r>
            <a:rPr lang="ja-JP" altLang="ja-JP" sz="1100" b="0" i="0" baseline="0">
              <a:solidFill>
                <a:schemeClr val="dk1"/>
              </a:solidFill>
              <a:effectLst/>
              <a:latin typeface="+mn-lt"/>
              <a:ea typeface="+mn-ea"/>
              <a:cs typeface="+mn-cs"/>
            </a:rPr>
            <a:t>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を下回っている。</a:t>
          </a:r>
          <a:endParaRPr lang="ja-JP" altLang="ja-JP" sz="1400">
            <a:effectLst/>
          </a:endParaRPr>
        </a:p>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年度は類似団体平均を上回っており、適正な水準となるよう努めていく。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19558</xdr:rowOff>
    </xdr:to>
    <xdr:cxnSp macro="">
      <xdr:nvCxnSpPr>
        <xdr:cNvPr id="252" name="直線コネクタ 251"/>
        <xdr:cNvCxnSpPr/>
      </xdr:nvCxnSpPr>
      <xdr:spPr>
        <a:xfrm>
          <a:off x="16179800" y="14764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88</xdr:row>
      <xdr:rowOff>9652</xdr:rowOff>
    </xdr:to>
    <xdr:cxnSp macro="">
      <xdr:nvCxnSpPr>
        <xdr:cNvPr id="255" name="直線コネクタ 254"/>
        <xdr:cNvCxnSpPr/>
      </xdr:nvCxnSpPr>
      <xdr:spPr>
        <a:xfrm flipV="1">
          <a:off x="15290800" y="14764258"/>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9652</xdr:rowOff>
    </xdr:to>
    <xdr:cxnSp macro="">
      <xdr:nvCxnSpPr>
        <xdr:cNvPr id="258" name="直線コネクタ 257"/>
        <xdr:cNvCxnSpPr/>
      </xdr:nvCxnSpPr>
      <xdr:spPr>
        <a:xfrm>
          <a:off x="14401800" y="1506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87</xdr:row>
      <xdr:rowOff>152146</xdr:rowOff>
    </xdr:to>
    <xdr:cxnSp macro="">
      <xdr:nvCxnSpPr>
        <xdr:cNvPr id="261" name="直線コネクタ 260"/>
        <xdr:cNvCxnSpPr/>
      </xdr:nvCxnSpPr>
      <xdr:spPr>
        <a:xfrm>
          <a:off x="13512800" y="14648435"/>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1" name="円/楕円 270"/>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2"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3" name="円/楕円 272"/>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4" name="テキスト ボックス 273"/>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130302</xdr:rowOff>
    </xdr:from>
    <xdr:to>
      <xdr:col>22</xdr:col>
      <xdr:colOff>254000</xdr:colOff>
      <xdr:row>88</xdr:row>
      <xdr:rowOff>60452</xdr:rowOff>
    </xdr:to>
    <xdr:sp macro="" textlink="">
      <xdr:nvSpPr>
        <xdr:cNvPr id="275" name="円/楕円 274"/>
        <xdr:cNvSpPr/>
      </xdr:nvSpPr>
      <xdr:spPr>
        <a:xfrm>
          <a:off x="15240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45229</xdr:rowOff>
    </xdr:from>
    <xdr:ext cx="762000" cy="259045"/>
    <xdr:sp macro="" textlink="">
      <xdr:nvSpPr>
        <xdr:cNvPr id="276" name="テキスト ボックス 275"/>
        <xdr:cNvSpPr txBox="1"/>
      </xdr:nvSpPr>
      <xdr:spPr>
        <a:xfrm>
          <a:off x="14909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7" name="円/楕円 276"/>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78" name="テキスト ボックス 277"/>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24385</xdr:rowOff>
    </xdr:from>
    <xdr:to>
      <xdr:col>19</xdr:col>
      <xdr:colOff>533400</xdr:colOff>
      <xdr:row>85</xdr:row>
      <xdr:rowOff>125985</xdr:rowOff>
    </xdr:to>
    <xdr:sp macro="" textlink="">
      <xdr:nvSpPr>
        <xdr:cNvPr id="279" name="円/楕円 278"/>
        <xdr:cNvSpPr/>
      </xdr:nvSpPr>
      <xdr:spPr>
        <a:xfrm>
          <a:off x="13462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136162</xdr:rowOff>
    </xdr:from>
    <xdr:ext cx="762000" cy="259045"/>
    <xdr:sp macro="" textlink="">
      <xdr:nvSpPr>
        <xdr:cNvPr id="280" name="テキスト ボックス 279"/>
        <xdr:cNvSpPr txBox="1"/>
      </xdr:nvSpPr>
      <xdr:spPr>
        <a:xfrm>
          <a:off x="13131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職員数は前年に比べ</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人の減となり、人口千人当たり職員数では</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人の減となった。</a:t>
          </a:r>
          <a:endParaRPr lang="ja-JP" altLang="ja-JP" sz="1400">
            <a:effectLst/>
          </a:endParaRPr>
        </a:p>
        <a:p>
          <a:pPr rtl="0"/>
          <a:r>
            <a:rPr lang="ja-JP" altLang="ja-JP" sz="1100" b="0" i="0" baseline="0">
              <a:solidFill>
                <a:schemeClr val="dk1"/>
              </a:solidFill>
              <a:effectLst/>
              <a:latin typeface="+mn-lt"/>
              <a:ea typeface="+mn-ea"/>
              <a:cs typeface="+mn-cs"/>
            </a:rPr>
            <a:t>今後とも定員管理計画に基づく執務効率の向上や公共施設の整理・合理化に努め職員の適正配置を図っていく。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58722</xdr:rowOff>
    </xdr:from>
    <xdr:to>
      <xdr:col>24</xdr:col>
      <xdr:colOff>558800</xdr:colOff>
      <xdr:row>60</xdr:row>
      <xdr:rowOff>69064</xdr:rowOff>
    </xdr:to>
    <xdr:cxnSp macro="">
      <xdr:nvCxnSpPr>
        <xdr:cNvPr id="317" name="直線コネクタ 316"/>
        <xdr:cNvCxnSpPr/>
      </xdr:nvCxnSpPr>
      <xdr:spPr>
        <a:xfrm flipV="1">
          <a:off x="16179800" y="10345722"/>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69064</xdr:rowOff>
    </xdr:from>
    <xdr:to>
      <xdr:col>23</xdr:col>
      <xdr:colOff>406400</xdr:colOff>
      <xdr:row>60</xdr:row>
      <xdr:rowOff>81704</xdr:rowOff>
    </xdr:to>
    <xdr:cxnSp macro="">
      <xdr:nvCxnSpPr>
        <xdr:cNvPr id="320" name="直線コネクタ 319"/>
        <xdr:cNvCxnSpPr/>
      </xdr:nvCxnSpPr>
      <xdr:spPr>
        <a:xfrm flipV="1">
          <a:off x="15290800" y="1035606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81704</xdr:rowOff>
    </xdr:from>
    <xdr:to>
      <xdr:col>22</xdr:col>
      <xdr:colOff>203200</xdr:colOff>
      <xdr:row>61</xdr:row>
      <xdr:rowOff>64226</xdr:rowOff>
    </xdr:to>
    <xdr:cxnSp macro="">
      <xdr:nvCxnSpPr>
        <xdr:cNvPr id="323" name="直線コネクタ 322"/>
        <xdr:cNvCxnSpPr/>
      </xdr:nvCxnSpPr>
      <xdr:spPr>
        <a:xfrm flipV="1">
          <a:off x="14401800" y="10368704"/>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59630</xdr:rowOff>
    </xdr:from>
    <xdr:to>
      <xdr:col>21</xdr:col>
      <xdr:colOff>0</xdr:colOff>
      <xdr:row>61</xdr:row>
      <xdr:rowOff>64226</xdr:rowOff>
    </xdr:to>
    <xdr:cxnSp macro="">
      <xdr:nvCxnSpPr>
        <xdr:cNvPr id="326" name="直線コネクタ 325"/>
        <xdr:cNvCxnSpPr/>
      </xdr:nvCxnSpPr>
      <xdr:spPr>
        <a:xfrm>
          <a:off x="13512800" y="1051808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7922</xdr:rowOff>
    </xdr:from>
    <xdr:to>
      <xdr:col>24</xdr:col>
      <xdr:colOff>609600</xdr:colOff>
      <xdr:row>60</xdr:row>
      <xdr:rowOff>109522</xdr:rowOff>
    </xdr:to>
    <xdr:sp macro="" textlink="">
      <xdr:nvSpPr>
        <xdr:cNvPr id="336" name="円/楕円 335"/>
        <xdr:cNvSpPr/>
      </xdr:nvSpPr>
      <xdr:spPr>
        <a:xfrm>
          <a:off x="169672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24449</xdr:rowOff>
    </xdr:from>
    <xdr:ext cx="762000" cy="259045"/>
    <xdr:sp macro="" textlink="">
      <xdr:nvSpPr>
        <xdr:cNvPr id="337" name="定員管理の状況該当値テキスト"/>
        <xdr:cNvSpPr txBox="1"/>
      </xdr:nvSpPr>
      <xdr:spPr>
        <a:xfrm>
          <a:off x="17106900" y="101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18264</xdr:rowOff>
    </xdr:from>
    <xdr:to>
      <xdr:col>23</xdr:col>
      <xdr:colOff>457200</xdr:colOff>
      <xdr:row>60</xdr:row>
      <xdr:rowOff>119864</xdr:rowOff>
    </xdr:to>
    <xdr:sp macro="" textlink="">
      <xdr:nvSpPr>
        <xdr:cNvPr id="338" name="円/楕円 337"/>
        <xdr:cNvSpPr/>
      </xdr:nvSpPr>
      <xdr:spPr>
        <a:xfrm>
          <a:off x="16129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130041</xdr:rowOff>
    </xdr:from>
    <xdr:ext cx="736600" cy="259045"/>
    <xdr:sp macro="" textlink="">
      <xdr:nvSpPr>
        <xdr:cNvPr id="339" name="テキスト ボックス 338"/>
        <xdr:cNvSpPr txBox="1"/>
      </xdr:nvSpPr>
      <xdr:spPr>
        <a:xfrm>
          <a:off x="15798800" y="10074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30904</xdr:rowOff>
    </xdr:from>
    <xdr:to>
      <xdr:col>22</xdr:col>
      <xdr:colOff>254000</xdr:colOff>
      <xdr:row>60</xdr:row>
      <xdr:rowOff>132504</xdr:rowOff>
    </xdr:to>
    <xdr:sp macro="" textlink="">
      <xdr:nvSpPr>
        <xdr:cNvPr id="340" name="円/楕円 339"/>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142681</xdr:rowOff>
    </xdr:from>
    <xdr:ext cx="762000" cy="259045"/>
    <xdr:sp macro="" textlink="">
      <xdr:nvSpPr>
        <xdr:cNvPr id="341" name="テキスト ボックス 340"/>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2" name="円/楕円 341"/>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3" name="テキスト ボックス 342"/>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8830</xdr:rowOff>
    </xdr:from>
    <xdr:to>
      <xdr:col>19</xdr:col>
      <xdr:colOff>533400</xdr:colOff>
      <xdr:row>61</xdr:row>
      <xdr:rowOff>110430</xdr:rowOff>
    </xdr:to>
    <xdr:sp macro="" textlink="">
      <xdr:nvSpPr>
        <xdr:cNvPr id="344" name="円/楕円 343"/>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120607</xdr:rowOff>
    </xdr:from>
    <xdr:ext cx="762000" cy="259045"/>
    <xdr:sp macro="" textlink="">
      <xdr:nvSpPr>
        <xdr:cNvPr id="345" name="テキスト ボックス 344"/>
        <xdr:cNvSpPr txBox="1"/>
      </xdr:nvSpPr>
      <xdr:spPr>
        <a:xfrm>
          <a:off x="13131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公債費は、過去の大型事業にかかる起債の償還や補償金免除繰り上げ償還の実施に伴い、今後も減少していくと考えられる。</a:t>
          </a:r>
          <a:endParaRPr lang="ja-JP" altLang="ja-JP" sz="1400">
            <a:effectLst/>
          </a:endParaRPr>
        </a:p>
        <a:p>
          <a:pPr rtl="0"/>
          <a:r>
            <a:rPr lang="ja-JP" altLang="ja-JP" sz="1100" b="0" i="0" baseline="0">
              <a:solidFill>
                <a:schemeClr val="dk1"/>
              </a:solidFill>
              <a:effectLst/>
              <a:latin typeface="+mn-lt"/>
              <a:ea typeface="+mn-ea"/>
              <a:cs typeface="+mn-cs"/>
            </a:rPr>
            <a:t>その一方で、債務負担行為に基づく支出は、しばらく高い状態が続くと考えられるため、今後とも市債の新規発行抑制に努め、将来の財政運営に支障を及ぼさないよう配慮していく。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98298</xdr:rowOff>
    </xdr:from>
    <xdr:to>
      <xdr:col>24</xdr:col>
      <xdr:colOff>558800</xdr:colOff>
      <xdr:row>38</xdr:row>
      <xdr:rowOff>117602</xdr:rowOff>
    </xdr:to>
    <xdr:cxnSp macro="">
      <xdr:nvCxnSpPr>
        <xdr:cNvPr id="377" name="直線コネクタ 376"/>
        <xdr:cNvCxnSpPr/>
      </xdr:nvCxnSpPr>
      <xdr:spPr>
        <a:xfrm flipV="1">
          <a:off x="16179800" y="661339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117602</xdr:rowOff>
    </xdr:from>
    <xdr:to>
      <xdr:col>23</xdr:col>
      <xdr:colOff>406400</xdr:colOff>
      <xdr:row>38</xdr:row>
      <xdr:rowOff>146558</xdr:rowOff>
    </xdr:to>
    <xdr:cxnSp macro="">
      <xdr:nvCxnSpPr>
        <xdr:cNvPr id="380" name="直線コネクタ 379"/>
        <xdr:cNvCxnSpPr/>
      </xdr:nvCxnSpPr>
      <xdr:spPr>
        <a:xfrm flipV="1">
          <a:off x="15290800" y="66327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146558</xdr:rowOff>
    </xdr:from>
    <xdr:to>
      <xdr:col>22</xdr:col>
      <xdr:colOff>203200</xdr:colOff>
      <xdr:row>38</xdr:row>
      <xdr:rowOff>163449</xdr:rowOff>
    </xdr:to>
    <xdr:cxnSp macro="">
      <xdr:nvCxnSpPr>
        <xdr:cNvPr id="383" name="直線コネクタ 382"/>
        <xdr:cNvCxnSpPr/>
      </xdr:nvCxnSpPr>
      <xdr:spPr>
        <a:xfrm flipV="1">
          <a:off x="14401800" y="66616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163449</xdr:rowOff>
    </xdr:from>
    <xdr:to>
      <xdr:col>21</xdr:col>
      <xdr:colOff>0</xdr:colOff>
      <xdr:row>39</xdr:row>
      <xdr:rowOff>11303</xdr:rowOff>
    </xdr:to>
    <xdr:cxnSp macro="">
      <xdr:nvCxnSpPr>
        <xdr:cNvPr id="386" name="直線コネクタ 385"/>
        <xdr:cNvCxnSpPr/>
      </xdr:nvCxnSpPr>
      <xdr:spPr>
        <a:xfrm flipV="1">
          <a:off x="13512800" y="66785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47498</xdr:rowOff>
    </xdr:from>
    <xdr:to>
      <xdr:col>24</xdr:col>
      <xdr:colOff>609600</xdr:colOff>
      <xdr:row>38</xdr:row>
      <xdr:rowOff>149098</xdr:rowOff>
    </xdr:to>
    <xdr:sp macro="" textlink="">
      <xdr:nvSpPr>
        <xdr:cNvPr id="396" name="円/楕円 395"/>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19575</xdr:rowOff>
    </xdr:from>
    <xdr:ext cx="762000" cy="259045"/>
    <xdr:sp macro="" textlink="">
      <xdr:nvSpPr>
        <xdr:cNvPr id="397" name="公債費負担の状況該当値テキスト"/>
        <xdr:cNvSpPr txBox="1"/>
      </xdr:nvSpPr>
      <xdr:spPr>
        <a:xfrm>
          <a:off x="17106900" y="653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66802</xdr:rowOff>
    </xdr:from>
    <xdr:to>
      <xdr:col>23</xdr:col>
      <xdr:colOff>457200</xdr:colOff>
      <xdr:row>38</xdr:row>
      <xdr:rowOff>168402</xdr:rowOff>
    </xdr:to>
    <xdr:sp macro="" textlink="">
      <xdr:nvSpPr>
        <xdr:cNvPr id="398" name="円/楕円 397"/>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153179</xdr:rowOff>
    </xdr:from>
    <xdr:ext cx="736600" cy="259045"/>
    <xdr:sp macro="" textlink="">
      <xdr:nvSpPr>
        <xdr:cNvPr id="399" name="テキスト ボックス 398"/>
        <xdr:cNvSpPr txBox="1"/>
      </xdr:nvSpPr>
      <xdr:spPr>
        <a:xfrm>
          <a:off x="15798800" y="666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95758</xdr:rowOff>
    </xdr:from>
    <xdr:to>
      <xdr:col>22</xdr:col>
      <xdr:colOff>254000</xdr:colOff>
      <xdr:row>39</xdr:row>
      <xdr:rowOff>25908</xdr:rowOff>
    </xdr:to>
    <xdr:sp macro="" textlink="">
      <xdr:nvSpPr>
        <xdr:cNvPr id="400" name="円/楕円 399"/>
        <xdr:cNvSpPr/>
      </xdr:nvSpPr>
      <xdr:spPr>
        <a:xfrm>
          <a:off x="152400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10685</xdr:rowOff>
    </xdr:from>
    <xdr:ext cx="762000" cy="259045"/>
    <xdr:sp macro="" textlink="">
      <xdr:nvSpPr>
        <xdr:cNvPr id="401" name="テキスト ボックス 400"/>
        <xdr:cNvSpPr txBox="1"/>
      </xdr:nvSpPr>
      <xdr:spPr>
        <a:xfrm>
          <a:off x="149098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112649</xdr:rowOff>
    </xdr:from>
    <xdr:to>
      <xdr:col>21</xdr:col>
      <xdr:colOff>50800</xdr:colOff>
      <xdr:row>39</xdr:row>
      <xdr:rowOff>42799</xdr:rowOff>
    </xdr:to>
    <xdr:sp macro="" textlink="">
      <xdr:nvSpPr>
        <xdr:cNvPr id="402" name="円/楕円 401"/>
        <xdr:cNvSpPr/>
      </xdr:nvSpPr>
      <xdr:spPr>
        <a:xfrm>
          <a:off x="143510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27576</xdr:rowOff>
    </xdr:from>
    <xdr:ext cx="762000" cy="259045"/>
    <xdr:sp macro="" textlink="">
      <xdr:nvSpPr>
        <xdr:cNvPr id="403" name="テキスト ボックス 402"/>
        <xdr:cNvSpPr txBox="1"/>
      </xdr:nvSpPr>
      <xdr:spPr>
        <a:xfrm>
          <a:off x="14020800" y="67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131953</xdr:rowOff>
    </xdr:from>
    <xdr:to>
      <xdr:col>19</xdr:col>
      <xdr:colOff>533400</xdr:colOff>
      <xdr:row>39</xdr:row>
      <xdr:rowOff>62103</xdr:rowOff>
    </xdr:to>
    <xdr:sp macro="" textlink="">
      <xdr:nvSpPr>
        <xdr:cNvPr id="404" name="円/楕円 403"/>
        <xdr:cNvSpPr/>
      </xdr:nvSpPr>
      <xdr:spPr>
        <a:xfrm>
          <a:off x="134620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46880</xdr:rowOff>
    </xdr:from>
    <xdr:ext cx="762000" cy="259045"/>
    <xdr:sp macro="" textlink="">
      <xdr:nvSpPr>
        <xdr:cNvPr id="405" name="テキスト ボックス 404"/>
        <xdr:cNvSpPr txBox="1"/>
      </xdr:nvSpPr>
      <xdr:spPr>
        <a:xfrm>
          <a:off x="13131800" y="67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公債費等の減により将来負担比率は近年改善を続けているが、企業用地取得等の債務負担行為に基づく負担額が高い水準であることから、類似団体や県平均を上回っている。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今後も後世への負担を少しでも軽減するよう、計画的な財政運営に努める。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47456</xdr:rowOff>
    </xdr:from>
    <xdr:to>
      <xdr:col>24</xdr:col>
      <xdr:colOff>558800</xdr:colOff>
      <xdr:row>15</xdr:row>
      <xdr:rowOff>54494</xdr:rowOff>
    </xdr:to>
    <xdr:cxnSp macro="">
      <xdr:nvCxnSpPr>
        <xdr:cNvPr id="439" name="直線コネクタ 438"/>
        <xdr:cNvCxnSpPr/>
      </xdr:nvCxnSpPr>
      <xdr:spPr>
        <a:xfrm flipV="1">
          <a:off x="16179800" y="2619206"/>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54494</xdr:rowOff>
    </xdr:from>
    <xdr:to>
      <xdr:col>23</xdr:col>
      <xdr:colOff>406400</xdr:colOff>
      <xdr:row>15</xdr:row>
      <xdr:rowOff>71385</xdr:rowOff>
    </xdr:to>
    <xdr:cxnSp macro="">
      <xdr:nvCxnSpPr>
        <xdr:cNvPr id="442" name="直線コネクタ 441"/>
        <xdr:cNvCxnSpPr/>
      </xdr:nvCxnSpPr>
      <xdr:spPr>
        <a:xfrm flipV="1">
          <a:off x="15290800" y="262624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71385</xdr:rowOff>
    </xdr:from>
    <xdr:to>
      <xdr:col>22</xdr:col>
      <xdr:colOff>203200</xdr:colOff>
      <xdr:row>15</xdr:row>
      <xdr:rowOff>90689</xdr:rowOff>
    </xdr:to>
    <xdr:cxnSp macro="">
      <xdr:nvCxnSpPr>
        <xdr:cNvPr id="445" name="直線コネクタ 444"/>
        <xdr:cNvCxnSpPr/>
      </xdr:nvCxnSpPr>
      <xdr:spPr>
        <a:xfrm flipV="1">
          <a:off x="14401800" y="264313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90689</xdr:rowOff>
    </xdr:from>
    <xdr:to>
      <xdr:col>21</xdr:col>
      <xdr:colOff>0</xdr:colOff>
      <xdr:row>15</xdr:row>
      <xdr:rowOff>114416</xdr:rowOff>
    </xdr:to>
    <xdr:cxnSp macro="">
      <xdr:nvCxnSpPr>
        <xdr:cNvPr id="448" name="直線コネクタ 447"/>
        <xdr:cNvCxnSpPr/>
      </xdr:nvCxnSpPr>
      <xdr:spPr>
        <a:xfrm flipV="1">
          <a:off x="13512800" y="2662439"/>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168106</xdr:rowOff>
    </xdr:from>
    <xdr:to>
      <xdr:col>24</xdr:col>
      <xdr:colOff>609600</xdr:colOff>
      <xdr:row>15</xdr:row>
      <xdr:rowOff>98256</xdr:rowOff>
    </xdr:to>
    <xdr:sp macro="" textlink="">
      <xdr:nvSpPr>
        <xdr:cNvPr id="458" name="円/楕円 457"/>
        <xdr:cNvSpPr/>
      </xdr:nvSpPr>
      <xdr:spPr>
        <a:xfrm>
          <a:off x="169672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140183</xdr:rowOff>
    </xdr:from>
    <xdr:ext cx="762000" cy="259045"/>
    <xdr:sp macro="" textlink="">
      <xdr:nvSpPr>
        <xdr:cNvPr id="459" name="将来負担の状況該当値テキスト"/>
        <xdr:cNvSpPr txBox="1"/>
      </xdr:nvSpPr>
      <xdr:spPr>
        <a:xfrm>
          <a:off x="17106900" y="254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3694</xdr:rowOff>
    </xdr:from>
    <xdr:to>
      <xdr:col>23</xdr:col>
      <xdr:colOff>457200</xdr:colOff>
      <xdr:row>15</xdr:row>
      <xdr:rowOff>105294</xdr:rowOff>
    </xdr:to>
    <xdr:sp macro="" textlink="">
      <xdr:nvSpPr>
        <xdr:cNvPr id="460" name="円/楕円 459"/>
        <xdr:cNvSpPr/>
      </xdr:nvSpPr>
      <xdr:spPr>
        <a:xfrm>
          <a:off x="16129000" y="25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90071</xdr:rowOff>
    </xdr:from>
    <xdr:ext cx="736600" cy="259045"/>
    <xdr:sp macro="" textlink="">
      <xdr:nvSpPr>
        <xdr:cNvPr id="461" name="テキスト ボックス 460"/>
        <xdr:cNvSpPr txBox="1"/>
      </xdr:nvSpPr>
      <xdr:spPr>
        <a:xfrm>
          <a:off x="15798800" y="266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20585</xdr:rowOff>
    </xdr:from>
    <xdr:to>
      <xdr:col>22</xdr:col>
      <xdr:colOff>254000</xdr:colOff>
      <xdr:row>15</xdr:row>
      <xdr:rowOff>122185</xdr:rowOff>
    </xdr:to>
    <xdr:sp macro="" textlink="">
      <xdr:nvSpPr>
        <xdr:cNvPr id="462" name="円/楕円 461"/>
        <xdr:cNvSpPr/>
      </xdr:nvSpPr>
      <xdr:spPr>
        <a:xfrm>
          <a:off x="15240000" y="2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106962</xdr:rowOff>
    </xdr:from>
    <xdr:ext cx="762000" cy="259045"/>
    <xdr:sp macro="" textlink="">
      <xdr:nvSpPr>
        <xdr:cNvPr id="463" name="テキスト ボックス 462"/>
        <xdr:cNvSpPr txBox="1"/>
      </xdr:nvSpPr>
      <xdr:spPr>
        <a:xfrm>
          <a:off x="14909800" y="267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39889</xdr:rowOff>
    </xdr:from>
    <xdr:to>
      <xdr:col>21</xdr:col>
      <xdr:colOff>50800</xdr:colOff>
      <xdr:row>15</xdr:row>
      <xdr:rowOff>141489</xdr:rowOff>
    </xdr:to>
    <xdr:sp macro="" textlink="">
      <xdr:nvSpPr>
        <xdr:cNvPr id="464" name="円/楕円 463"/>
        <xdr:cNvSpPr/>
      </xdr:nvSpPr>
      <xdr:spPr>
        <a:xfrm>
          <a:off x="14351000" y="26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126266</xdr:rowOff>
    </xdr:from>
    <xdr:ext cx="762000" cy="259045"/>
    <xdr:sp macro="" textlink="">
      <xdr:nvSpPr>
        <xdr:cNvPr id="465" name="テキスト ボックス 464"/>
        <xdr:cNvSpPr txBox="1"/>
      </xdr:nvSpPr>
      <xdr:spPr>
        <a:xfrm>
          <a:off x="14020800" y="269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63616</xdr:rowOff>
    </xdr:from>
    <xdr:to>
      <xdr:col>19</xdr:col>
      <xdr:colOff>533400</xdr:colOff>
      <xdr:row>15</xdr:row>
      <xdr:rowOff>165216</xdr:rowOff>
    </xdr:to>
    <xdr:sp macro="" textlink="">
      <xdr:nvSpPr>
        <xdr:cNvPr id="466" name="円/楕円 465"/>
        <xdr:cNvSpPr/>
      </xdr:nvSpPr>
      <xdr:spPr>
        <a:xfrm>
          <a:off x="13462000" y="26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149993</xdr:rowOff>
    </xdr:from>
    <xdr:ext cx="762000" cy="259045"/>
    <xdr:sp macro="" textlink="">
      <xdr:nvSpPr>
        <xdr:cNvPr id="467" name="テキスト ボックス 466"/>
        <xdr:cNvSpPr txBox="1"/>
      </xdr:nvSpPr>
      <xdr:spPr>
        <a:xfrm>
          <a:off x="13131800" y="27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富山県魚津市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43,555
43,232
200.61
18,507,869
17,813,262
424,564
10,347,496
15,771,139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国の給与減額支給措置を踏まえた給与減額</a:t>
          </a:r>
          <a:r>
            <a:rPr lang="ja-JP" altLang="en-US" sz="1100" b="0" i="0" baseline="0">
              <a:solidFill>
                <a:schemeClr val="dk1"/>
              </a:solidFill>
              <a:effectLst/>
              <a:latin typeface="+mn-lt"/>
              <a:ea typeface="+mn-ea"/>
              <a:cs typeface="+mn-cs"/>
            </a:rPr>
            <a:t>の終了</a:t>
          </a:r>
          <a:r>
            <a:rPr lang="ja-JP" altLang="ja-JP" sz="1100" b="0" i="0" baseline="0">
              <a:solidFill>
                <a:schemeClr val="dk1"/>
              </a:solidFill>
              <a:effectLst/>
              <a:latin typeface="+mn-lt"/>
              <a:ea typeface="+mn-ea"/>
              <a:cs typeface="+mn-cs"/>
            </a:rPr>
            <a:t>により、前年度に比べて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77470</xdr:rowOff>
    </xdr:to>
    <xdr:cxnSp macro="">
      <xdr:nvCxnSpPr>
        <xdr:cNvPr id="64" name="直線コネクタ 63"/>
        <xdr:cNvCxnSpPr/>
      </xdr:nvCxnSpPr>
      <xdr:spPr>
        <a:xfrm>
          <a:off x="3987800" y="606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37</xdr:row>
      <xdr:rowOff>62230</xdr:rowOff>
    </xdr:to>
    <xdr:cxnSp macro="">
      <xdr:nvCxnSpPr>
        <xdr:cNvPr id="67" name="直線コネクタ 66"/>
        <xdr:cNvCxnSpPr/>
      </xdr:nvCxnSpPr>
      <xdr:spPr>
        <a:xfrm flipV="1">
          <a:off x="3098800" y="6062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100330</xdr:rowOff>
    </xdr:to>
    <xdr:cxnSp macro="">
      <xdr:nvCxnSpPr>
        <xdr:cNvPr id="70" name="直線コネクタ 69"/>
        <xdr:cNvCxnSpPr/>
      </xdr:nvCxnSpPr>
      <xdr:spPr>
        <a:xfrm flipV="1">
          <a:off x="2209800" y="6405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100330</xdr:rowOff>
    </xdr:to>
    <xdr:cxnSp macro="">
      <xdr:nvCxnSpPr>
        <xdr:cNvPr id="73" name="直線コネクタ 72"/>
        <xdr:cNvCxnSpPr/>
      </xdr:nvCxnSpPr>
      <xdr:spPr>
        <a:xfrm>
          <a:off x="1320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3" name="円/楕円 82"/>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4"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5" name="円/楕円 84"/>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6" name="テキスト ボックス 85"/>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7" name="円/楕円 86"/>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88" name="テキスト ボックス 87"/>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9" name="円/楕円 88"/>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135907</xdr:rowOff>
    </xdr:from>
    <xdr:ext cx="762000" cy="259045"/>
    <xdr:sp macro="" textlink="">
      <xdr:nvSpPr>
        <xdr:cNvPr id="90" name="テキスト ボックス 89"/>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1" name="円/楕円 90"/>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2" name="テキスト ボックス 91"/>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類似団体平均よりも高くなっているのは、主要な公共施設の管理を指定管理者制度によ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民間委託</a:t>
          </a:r>
          <a:r>
            <a:rPr lang="ja-JP" altLang="en-US" sz="1100" b="0" i="0" baseline="0">
              <a:solidFill>
                <a:schemeClr val="dk1"/>
              </a:solidFill>
              <a:effectLst/>
              <a:latin typeface="+mn-lt"/>
              <a:ea typeface="+mn-ea"/>
              <a:cs typeface="+mn-cs"/>
            </a:rPr>
            <a:t>を行っていること</a:t>
          </a:r>
          <a:r>
            <a:rPr lang="ja-JP" altLang="ja-JP" sz="1100" b="0" i="0" baseline="0">
              <a:solidFill>
                <a:schemeClr val="dk1"/>
              </a:solidFill>
              <a:effectLst/>
              <a:latin typeface="+mn-lt"/>
              <a:ea typeface="+mn-ea"/>
              <a:cs typeface="+mn-cs"/>
            </a:rPr>
            <a:t>やリース契約により設備機器等の導入を行っていることが要因と考えられる。</a:t>
          </a:r>
          <a:endParaRPr lang="ja-JP" altLang="ja-JP" sz="1400">
            <a:effectLst/>
          </a:endParaRPr>
        </a:p>
        <a:p>
          <a:pPr rtl="0"/>
          <a:r>
            <a:rPr lang="ja-JP" altLang="ja-JP" sz="1100" b="0" i="0" baseline="0">
              <a:solidFill>
                <a:schemeClr val="dk1"/>
              </a:solidFill>
              <a:effectLst/>
              <a:latin typeface="+mn-lt"/>
              <a:ea typeface="+mn-ea"/>
              <a:cs typeface="+mn-cs"/>
            </a:rPr>
            <a:t>今後は施設のあり方を検討し統廃合を行うなど、維持管理費の削減を図っていく。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129722</xdr:rowOff>
    </xdr:from>
    <xdr:to>
      <xdr:col>24</xdr:col>
      <xdr:colOff>31750</xdr:colOff>
      <xdr:row>20</xdr:row>
      <xdr:rowOff>110672</xdr:rowOff>
    </xdr:to>
    <xdr:cxnSp macro="">
      <xdr:nvCxnSpPr>
        <xdr:cNvPr id="127" name="直線コネクタ 126"/>
        <xdr:cNvCxnSpPr/>
      </xdr:nvCxnSpPr>
      <xdr:spPr>
        <a:xfrm>
          <a:off x="15671800" y="33872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64407</xdr:rowOff>
    </xdr:from>
    <xdr:to>
      <xdr:col>22</xdr:col>
      <xdr:colOff>565150</xdr:colOff>
      <xdr:row>19</xdr:row>
      <xdr:rowOff>129722</xdr:rowOff>
    </xdr:to>
    <xdr:cxnSp macro="">
      <xdr:nvCxnSpPr>
        <xdr:cNvPr id="130" name="直線コネクタ 129"/>
        <xdr:cNvCxnSpPr/>
      </xdr:nvCxnSpPr>
      <xdr:spPr>
        <a:xfrm>
          <a:off x="14782800" y="3321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64407</xdr:rowOff>
    </xdr:from>
    <xdr:to>
      <xdr:col>21</xdr:col>
      <xdr:colOff>361950</xdr:colOff>
      <xdr:row>19</xdr:row>
      <xdr:rowOff>86178</xdr:rowOff>
    </xdr:to>
    <xdr:cxnSp macro="">
      <xdr:nvCxnSpPr>
        <xdr:cNvPr id="133" name="直線コネクタ 132"/>
        <xdr:cNvCxnSpPr/>
      </xdr:nvCxnSpPr>
      <xdr:spPr>
        <a:xfrm flipV="1">
          <a:off x="13893800" y="3321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86178</xdr:rowOff>
    </xdr:to>
    <xdr:cxnSp macro="">
      <xdr:nvCxnSpPr>
        <xdr:cNvPr id="136" name="直線コネクタ 135"/>
        <xdr:cNvCxnSpPr/>
      </xdr:nvCxnSpPr>
      <xdr:spPr>
        <a:xfrm>
          <a:off x="13004800" y="3311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59872</xdr:rowOff>
    </xdr:from>
    <xdr:to>
      <xdr:col>24</xdr:col>
      <xdr:colOff>82550</xdr:colOff>
      <xdr:row>20</xdr:row>
      <xdr:rowOff>161472</xdr:rowOff>
    </xdr:to>
    <xdr:sp macro="" textlink="">
      <xdr:nvSpPr>
        <xdr:cNvPr id="146" name="円/楕円 145"/>
        <xdr:cNvSpPr/>
      </xdr:nvSpPr>
      <xdr:spPr>
        <a:xfrm>
          <a:off x="164592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139899</xdr:rowOff>
    </xdr:from>
    <xdr:ext cx="762000" cy="259045"/>
    <xdr:sp macro="" textlink="">
      <xdr:nvSpPr>
        <xdr:cNvPr id="147" name="物件費該当値テキスト"/>
        <xdr:cNvSpPr txBox="1"/>
      </xdr:nvSpPr>
      <xdr:spPr>
        <a:xfrm>
          <a:off x="16598900" y="3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78922</xdr:rowOff>
    </xdr:from>
    <xdr:to>
      <xdr:col>22</xdr:col>
      <xdr:colOff>615950</xdr:colOff>
      <xdr:row>20</xdr:row>
      <xdr:rowOff>9072</xdr:rowOff>
    </xdr:to>
    <xdr:sp macro="" textlink="">
      <xdr:nvSpPr>
        <xdr:cNvPr id="148" name="円/楕円 147"/>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165299</xdr:rowOff>
    </xdr:from>
    <xdr:ext cx="736600" cy="259045"/>
    <xdr:sp macro="" textlink="">
      <xdr:nvSpPr>
        <xdr:cNvPr id="149" name="テキスト ボックス 148"/>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13607</xdr:rowOff>
    </xdr:from>
    <xdr:to>
      <xdr:col>21</xdr:col>
      <xdr:colOff>412750</xdr:colOff>
      <xdr:row>19</xdr:row>
      <xdr:rowOff>115207</xdr:rowOff>
    </xdr:to>
    <xdr:sp macro="" textlink="">
      <xdr:nvSpPr>
        <xdr:cNvPr id="150" name="円/楕円 149"/>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99984</xdr:rowOff>
    </xdr:from>
    <xdr:ext cx="762000" cy="259045"/>
    <xdr:sp macro="" textlink="">
      <xdr:nvSpPr>
        <xdr:cNvPr id="151" name="テキスト ボックス 150"/>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35378</xdr:rowOff>
    </xdr:from>
    <xdr:to>
      <xdr:col>20</xdr:col>
      <xdr:colOff>209550</xdr:colOff>
      <xdr:row>19</xdr:row>
      <xdr:rowOff>136978</xdr:rowOff>
    </xdr:to>
    <xdr:sp macro="" textlink="">
      <xdr:nvSpPr>
        <xdr:cNvPr id="152" name="円/楕円 151"/>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53" name="テキスト ボックス 152"/>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54" name="円/楕円 153"/>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55" name="テキスト ボックス 154"/>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臨時福祉給付金及び子育て臨時給付金の増など</a:t>
          </a:r>
          <a:r>
            <a:rPr lang="ja-JP" altLang="ja-JP" sz="1100" b="0" i="0" baseline="0">
              <a:solidFill>
                <a:schemeClr val="dk1"/>
              </a:solidFill>
              <a:effectLst/>
              <a:latin typeface="+mn-lt"/>
              <a:ea typeface="+mn-ea"/>
              <a:cs typeface="+mn-cs"/>
            </a:rPr>
            <a:t>により、前年度に比べて0.</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ポイントの増加となった。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55</xdr:row>
      <xdr:rowOff>162378</xdr:rowOff>
    </xdr:to>
    <xdr:cxnSp macro="">
      <xdr:nvCxnSpPr>
        <xdr:cNvPr id="190" name="直線コネクタ 189"/>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55</xdr:row>
      <xdr:rowOff>140607</xdr:rowOff>
    </xdr:to>
    <xdr:cxnSp macro="">
      <xdr:nvCxnSpPr>
        <xdr:cNvPr id="193" name="直線コネクタ 192"/>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55</xdr:row>
      <xdr:rowOff>129722</xdr:rowOff>
    </xdr:to>
    <xdr:cxnSp macro="">
      <xdr:nvCxnSpPr>
        <xdr:cNvPr id="196" name="直線コネクタ 195"/>
        <xdr:cNvCxnSpPr/>
      </xdr:nvCxnSpPr>
      <xdr:spPr>
        <a:xfrm>
          <a:off x="2209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75293</xdr:rowOff>
    </xdr:to>
    <xdr:cxnSp macro="">
      <xdr:nvCxnSpPr>
        <xdr:cNvPr id="199" name="直線コネクタ 198"/>
        <xdr:cNvCxnSpPr/>
      </xdr:nvCxnSpPr>
      <xdr:spPr>
        <a:xfrm>
          <a:off x="1320800" y="943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212" name="テキスト ボックス 211"/>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高齢化の進行に伴い介護保険事業特別会計繰出金や後期高齢者医療事業特別会計への繰出金の増加が続いていることから、全体で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59</xdr:row>
      <xdr:rowOff>62230</xdr:rowOff>
    </xdr:to>
    <xdr:cxnSp macro="">
      <xdr:nvCxnSpPr>
        <xdr:cNvPr id="251" name="直線コネクタ 250"/>
        <xdr:cNvCxnSpPr/>
      </xdr:nvCxnSpPr>
      <xdr:spPr>
        <a:xfrm>
          <a:off x="15671800" y="10063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119380</xdr:rowOff>
    </xdr:to>
    <xdr:cxnSp macro="">
      <xdr:nvCxnSpPr>
        <xdr:cNvPr id="254" name="直線コネクタ 253"/>
        <xdr:cNvCxnSpPr/>
      </xdr:nvCxnSpPr>
      <xdr:spPr>
        <a:xfrm>
          <a:off x="14782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104140</xdr:rowOff>
    </xdr:to>
    <xdr:cxnSp macro="">
      <xdr:nvCxnSpPr>
        <xdr:cNvPr id="257" name="直線コネクタ 256"/>
        <xdr:cNvCxnSpPr/>
      </xdr:nvCxnSpPr>
      <xdr:spPr>
        <a:xfrm flipV="1">
          <a:off x="13893800" y="1001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119380</xdr:rowOff>
    </xdr:to>
    <xdr:cxnSp macro="">
      <xdr:nvCxnSpPr>
        <xdr:cNvPr id="260" name="直線コネクタ 259"/>
        <xdr:cNvCxnSpPr/>
      </xdr:nvCxnSpPr>
      <xdr:spPr>
        <a:xfrm flipV="1">
          <a:off x="13004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0" name="円/楕円 269"/>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1"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6" name="円/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78" name="円/楕円 277"/>
        <xdr:cNvSpPr/>
      </xdr:nvSpPr>
      <xdr:spPr>
        <a:xfrm>
          <a:off x="12954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79" name="テキスト ボックス 27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補助費のほとんどは一部事務組合に対するものとなって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これまでの一部事務組合の負担金は減少しているものの、新たにに東部消防組合の負担金</a:t>
          </a:r>
          <a:r>
            <a:rPr lang="ja-JP" altLang="en-US" sz="1100" b="0" i="0" baseline="0">
              <a:solidFill>
                <a:schemeClr val="dk1"/>
              </a:solidFill>
              <a:effectLst/>
              <a:latin typeface="+mn-lt"/>
              <a:ea typeface="+mn-ea"/>
              <a:cs typeface="+mn-cs"/>
            </a:rPr>
            <a:t>の増加により</a:t>
          </a:r>
          <a:r>
            <a:rPr lang="ja-JP" altLang="ja-JP" sz="1100" b="0" i="0" baseline="0">
              <a:solidFill>
                <a:schemeClr val="dk1"/>
              </a:solidFill>
              <a:effectLst/>
              <a:latin typeface="+mn-lt"/>
              <a:ea typeface="+mn-ea"/>
              <a:cs typeface="+mn-cs"/>
            </a:rPr>
            <a:t>、全体として補助費等</a:t>
          </a:r>
          <a:r>
            <a:rPr lang="ja-JP" altLang="en-US" sz="1100" b="0" i="0" baseline="0">
              <a:solidFill>
                <a:schemeClr val="dk1"/>
              </a:solidFill>
              <a:effectLst/>
              <a:latin typeface="+mn-lt"/>
              <a:ea typeface="+mn-ea"/>
              <a:cs typeface="+mn-cs"/>
            </a:rPr>
            <a:t>は横ばいとなっている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xdr:rowOff>
    </xdr:from>
    <xdr:to>
      <xdr:col>24</xdr:col>
      <xdr:colOff>31750</xdr:colOff>
      <xdr:row>35</xdr:row>
      <xdr:rowOff>5080</xdr:rowOff>
    </xdr:to>
    <xdr:cxnSp macro="">
      <xdr:nvCxnSpPr>
        <xdr:cNvPr id="311" name="直線コネクタ 310"/>
        <xdr:cNvCxnSpPr/>
      </xdr:nvCxnSpPr>
      <xdr:spPr>
        <a:xfrm>
          <a:off x="15671800" y="6005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88900</xdr:rowOff>
    </xdr:from>
    <xdr:to>
      <xdr:col>22</xdr:col>
      <xdr:colOff>565150</xdr:colOff>
      <xdr:row>35</xdr:row>
      <xdr:rowOff>5080</xdr:rowOff>
    </xdr:to>
    <xdr:cxnSp macro="">
      <xdr:nvCxnSpPr>
        <xdr:cNvPr id="314" name="直線コネクタ 313"/>
        <xdr:cNvCxnSpPr/>
      </xdr:nvCxnSpPr>
      <xdr:spPr>
        <a:xfrm>
          <a:off x="14782800" y="5918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81280</xdr:rowOff>
    </xdr:from>
    <xdr:to>
      <xdr:col>21</xdr:col>
      <xdr:colOff>361950</xdr:colOff>
      <xdr:row>34</xdr:row>
      <xdr:rowOff>88900</xdr:rowOff>
    </xdr:to>
    <xdr:cxnSp macro="">
      <xdr:nvCxnSpPr>
        <xdr:cNvPr id="317" name="直線コネクタ 316"/>
        <xdr:cNvCxnSpPr/>
      </xdr:nvCxnSpPr>
      <xdr:spPr>
        <a:xfrm>
          <a:off x="13893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77470</xdr:rowOff>
    </xdr:from>
    <xdr:to>
      <xdr:col>20</xdr:col>
      <xdr:colOff>158750</xdr:colOff>
      <xdr:row>34</xdr:row>
      <xdr:rowOff>81280</xdr:rowOff>
    </xdr:to>
    <xdr:cxnSp macro="">
      <xdr:nvCxnSpPr>
        <xdr:cNvPr id="320" name="直線コネクタ 319"/>
        <xdr:cNvCxnSpPr/>
      </xdr:nvCxnSpPr>
      <xdr:spPr>
        <a:xfrm>
          <a:off x="13004800" y="5906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125730</xdr:rowOff>
    </xdr:from>
    <xdr:to>
      <xdr:col>24</xdr:col>
      <xdr:colOff>82550</xdr:colOff>
      <xdr:row>35</xdr:row>
      <xdr:rowOff>55880</xdr:rowOff>
    </xdr:to>
    <xdr:sp macro="" textlink="">
      <xdr:nvSpPr>
        <xdr:cNvPr id="330" name="円/楕円 329"/>
        <xdr:cNvSpPr/>
      </xdr:nvSpPr>
      <xdr:spPr>
        <a:xfrm>
          <a:off x="16459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142257</xdr:rowOff>
    </xdr:from>
    <xdr:ext cx="762000" cy="259045"/>
    <xdr:sp macro="" textlink="">
      <xdr:nvSpPr>
        <xdr:cNvPr id="331" name="補助費等該当値テキスト"/>
        <xdr:cNvSpPr txBox="1"/>
      </xdr:nvSpPr>
      <xdr:spPr>
        <a:xfrm>
          <a:off x="16598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125730</xdr:rowOff>
    </xdr:from>
    <xdr:to>
      <xdr:col>22</xdr:col>
      <xdr:colOff>615950</xdr:colOff>
      <xdr:row>35</xdr:row>
      <xdr:rowOff>55880</xdr:rowOff>
    </xdr:to>
    <xdr:sp macro="" textlink="">
      <xdr:nvSpPr>
        <xdr:cNvPr id="332" name="円/楕円 331"/>
        <xdr:cNvSpPr/>
      </xdr:nvSpPr>
      <xdr:spPr>
        <a:xfrm>
          <a:off x="15621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66057</xdr:rowOff>
    </xdr:from>
    <xdr:ext cx="736600" cy="259045"/>
    <xdr:sp macro="" textlink="">
      <xdr:nvSpPr>
        <xdr:cNvPr id="333" name="テキスト ボックス 332"/>
        <xdr:cNvSpPr txBox="1"/>
      </xdr:nvSpPr>
      <xdr:spPr>
        <a:xfrm>
          <a:off x="15290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4" name="円/楕円 333"/>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5" name="テキスト ボックス 334"/>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30480</xdr:rowOff>
    </xdr:from>
    <xdr:to>
      <xdr:col>20</xdr:col>
      <xdr:colOff>209550</xdr:colOff>
      <xdr:row>34</xdr:row>
      <xdr:rowOff>132080</xdr:rowOff>
    </xdr:to>
    <xdr:sp macro="" textlink="">
      <xdr:nvSpPr>
        <xdr:cNvPr id="336" name="円/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142257</xdr:rowOff>
    </xdr:from>
    <xdr:ext cx="762000" cy="259045"/>
    <xdr:sp macro="" textlink="">
      <xdr:nvSpPr>
        <xdr:cNvPr id="337" name="テキスト ボックス 336"/>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26670</xdr:rowOff>
    </xdr:from>
    <xdr:to>
      <xdr:col>19</xdr:col>
      <xdr:colOff>6350</xdr:colOff>
      <xdr:row>34</xdr:row>
      <xdr:rowOff>128270</xdr:rowOff>
    </xdr:to>
    <xdr:sp macro="" textlink="">
      <xdr:nvSpPr>
        <xdr:cNvPr id="338" name="円/楕円 337"/>
        <xdr:cNvSpPr/>
      </xdr:nvSpPr>
      <xdr:spPr>
        <a:xfrm>
          <a:off x="12954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138447</xdr:rowOff>
    </xdr:from>
    <xdr:ext cx="762000" cy="259045"/>
    <xdr:sp macro="" textlink="">
      <xdr:nvSpPr>
        <xdr:cNvPr id="339" name="テキスト ボックス 338"/>
        <xdr:cNvSpPr txBox="1"/>
      </xdr:nvSpPr>
      <xdr:spPr>
        <a:xfrm>
          <a:off x="12623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過去の大型事業の償還が順次完了していることや、投資的経費を抑制してきたことで公債費支出額は減少傾向にあ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今後は公共施設の耐震化に係る償還が増加すると考えられるため、</a:t>
          </a:r>
          <a:r>
            <a:rPr lang="ja-JP" altLang="ja-JP" sz="1100">
              <a:solidFill>
                <a:schemeClr val="dk1"/>
              </a:solidFill>
              <a:effectLst/>
              <a:latin typeface="+mn-lt"/>
              <a:ea typeface="+mn-ea"/>
              <a:cs typeface="+mn-cs"/>
            </a:rPr>
            <a:t>今後も、新規の借入れを抑制することにより、地方債残高の縮減に努め</a:t>
          </a:r>
          <a:r>
            <a:rPr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90805</xdr:rowOff>
    </xdr:to>
    <xdr:cxnSp macro="">
      <xdr:nvCxnSpPr>
        <xdr:cNvPr id="371" name="直線コネクタ 370"/>
        <xdr:cNvCxnSpPr/>
      </xdr:nvCxnSpPr>
      <xdr:spPr>
        <a:xfrm>
          <a:off x="3987800" y="12778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90805</xdr:rowOff>
    </xdr:from>
    <xdr:to>
      <xdr:col>5</xdr:col>
      <xdr:colOff>549275</xdr:colOff>
      <xdr:row>74</xdr:row>
      <xdr:rowOff>109855</xdr:rowOff>
    </xdr:to>
    <xdr:cxnSp macro="">
      <xdr:nvCxnSpPr>
        <xdr:cNvPr id="374" name="直線コネクタ 373"/>
        <xdr:cNvCxnSpPr/>
      </xdr:nvCxnSpPr>
      <xdr:spPr>
        <a:xfrm flipV="1">
          <a:off x="3098800" y="12778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115570</xdr:rowOff>
    </xdr:to>
    <xdr:cxnSp macro="">
      <xdr:nvCxnSpPr>
        <xdr:cNvPr id="377" name="直線コネクタ 376"/>
        <xdr:cNvCxnSpPr/>
      </xdr:nvCxnSpPr>
      <xdr:spPr>
        <a:xfrm flipV="1">
          <a:off x="2209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115570</xdr:rowOff>
    </xdr:from>
    <xdr:to>
      <xdr:col>3</xdr:col>
      <xdr:colOff>142875</xdr:colOff>
      <xdr:row>74</xdr:row>
      <xdr:rowOff>119380</xdr:rowOff>
    </xdr:to>
    <xdr:cxnSp macro="">
      <xdr:nvCxnSpPr>
        <xdr:cNvPr id="380" name="直線コネクタ 379"/>
        <xdr:cNvCxnSpPr/>
      </xdr:nvCxnSpPr>
      <xdr:spPr>
        <a:xfrm flipV="1">
          <a:off x="1320800" y="12802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40005</xdr:rowOff>
    </xdr:from>
    <xdr:to>
      <xdr:col>7</xdr:col>
      <xdr:colOff>66675</xdr:colOff>
      <xdr:row>74</xdr:row>
      <xdr:rowOff>141605</xdr:rowOff>
    </xdr:to>
    <xdr:sp macro="" textlink="">
      <xdr:nvSpPr>
        <xdr:cNvPr id="390" name="円/楕円 389"/>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120032</xdr:rowOff>
    </xdr:from>
    <xdr:ext cx="762000" cy="259045"/>
    <xdr:sp macro="" textlink="">
      <xdr:nvSpPr>
        <xdr:cNvPr id="391"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40005</xdr:rowOff>
    </xdr:from>
    <xdr:to>
      <xdr:col>5</xdr:col>
      <xdr:colOff>600075</xdr:colOff>
      <xdr:row>74</xdr:row>
      <xdr:rowOff>141605</xdr:rowOff>
    </xdr:to>
    <xdr:sp macro="" textlink="">
      <xdr:nvSpPr>
        <xdr:cNvPr id="392" name="円/楕円 391"/>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151782</xdr:rowOff>
    </xdr:from>
    <xdr:ext cx="736600" cy="259045"/>
    <xdr:sp macro="" textlink="">
      <xdr:nvSpPr>
        <xdr:cNvPr id="393" name="テキスト ボックス 392"/>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59055</xdr:rowOff>
    </xdr:from>
    <xdr:to>
      <xdr:col>4</xdr:col>
      <xdr:colOff>396875</xdr:colOff>
      <xdr:row>74</xdr:row>
      <xdr:rowOff>160655</xdr:rowOff>
    </xdr:to>
    <xdr:sp macro="" textlink="">
      <xdr:nvSpPr>
        <xdr:cNvPr id="394" name="円/楕円 393"/>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170832</xdr:rowOff>
    </xdr:from>
    <xdr:ext cx="762000" cy="259045"/>
    <xdr:sp macro="" textlink="">
      <xdr:nvSpPr>
        <xdr:cNvPr id="395" name="テキスト ボックス 394"/>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96" name="円/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8" name="円/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地方税</a:t>
          </a:r>
          <a:r>
            <a:rPr lang="ja-JP" altLang="en-US" sz="1100" b="0" i="0" baseline="0">
              <a:solidFill>
                <a:schemeClr val="dk1"/>
              </a:solidFill>
              <a:effectLst/>
              <a:latin typeface="+mn-lt"/>
              <a:ea typeface="+mn-ea"/>
              <a:cs typeface="+mn-cs"/>
            </a:rPr>
            <a:t>の増など</a:t>
          </a:r>
          <a:r>
            <a:rPr lang="ja-JP" altLang="ja-JP" sz="1100" b="0" i="0" baseline="0">
              <a:solidFill>
                <a:schemeClr val="dk1"/>
              </a:solidFill>
              <a:effectLst/>
              <a:latin typeface="+mn-lt"/>
              <a:ea typeface="+mn-ea"/>
              <a:cs typeface="+mn-cs"/>
            </a:rPr>
            <a:t>により前年度より</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しかし類似団体平均、県平均よりも高い水準となっており、今後も引き続き事務事業の見直しや執務効率の向上などの取り組みを通じて人件費や物件費の削減を図るとともに、受益者負担の適正等に取り組み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130811</xdr:rowOff>
    </xdr:to>
    <xdr:cxnSp macro="">
      <xdr:nvCxnSpPr>
        <xdr:cNvPr id="432" name="直線コネクタ 431"/>
        <xdr:cNvCxnSpPr/>
      </xdr:nvCxnSpPr>
      <xdr:spPr>
        <a:xfrm>
          <a:off x="15671800" y="133781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39370</xdr:rowOff>
    </xdr:to>
    <xdr:cxnSp macro="">
      <xdr:nvCxnSpPr>
        <xdr:cNvPr id="435" name="直線コネクタ 434"/>
        <xdr:cNvCxnSpPr/>
      </xdr:nvCxnSpPr>
      <xdr:spPr>
        <a:xfrm flipV="1">
          <a:off x="14782800" y="13378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39370</xdr:rowOff>
    </xdr:from>
    <xdr:to>
      <xdr:col>21</xdr:col>
      <xdr:colOff>361950</xdr:colOff>
      <xdr:row>78</xdr:row>
      <xdr:rowOff>54611</xdr:rowOff>
    </xdr:to>
    <xdr:cxnSp macro="">
      <xdr:nvCxnSpPr>
        <xdr:cNvPr id="438" name="直線コネクタ 437"/>
        <xdr:cNvCxnSpPr/>
      </xdr:nvCxnSpPr>
      <xdr:spPr>
        <a:xfrm flipV="1">
          <a:off x="13893800" y="13412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54611</xdr:rowOff>
    </xdr:to>
    <xdr:cxnSp macro="">
      <xdr:nvCxnSpPr>
        <xdr:cNvPr id="441" name="直線コネクタ 440"/>
        <xdr:cNvCxnSpPr/>
      </xdr:nvCxnSpPr>
      <xdr:spPr>
        <a:xfrm>
          <a:off x="13004800" y="133438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80011</xdr:rowOff>
    </xdr:from>
    <xdr:to>
      <xdr:col>24</xdr:col>
      <xdr:colOff>82550</xdr:colOff>
      <xdr:row>79</xdr:row>
      <xdr:rowOff>10161</xdr:rowOff>
    </xdr:to>
    <xdr:sp macro="" textlink="">
      <xdr:nvSpPr>
        <xdr:cNvPr id="451" name="円/楕円 450"/>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52088</xdr:rowOff>
    </xdr:from>
    <xdr:ext cx="762000" cy="259045"/>
    <xdr:sp macro="" textlink="">
      <xdr:nvSpPr>
        <xdr:cNvPr id="452"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53" name="円/楕円 452"/>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54" name="テキスト ボックス 45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160020</xdr:rowOff>
    </xdr:from>
    <xdr:to>
      <xdr:col>21</xdr:col>
      <xdr:colOff>412750</xdr:colOff>
      <xdr:row>78</xdr:row>
      <xdr:rowOff>90170</xdr:rowOff>
    </xdr:to>
    <xdr:sp macro="" textlink="">
      <xdr:nvSpPr>
        <xdr:cNvPr id="455" name="円/楕円 454"/>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56" name="テキスト ボックス 455"/>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3811</xdr:rowOff>
    </xdr:from>
    <xdr:to>
      <xdr:col>20</xdr:col>
      <xdr:colOff>209550</xdr:colOff>
      <xdr:row>78</xdr:row>
      <xdr:rowOff>105411</xdr:rowOff>
    </xdr:to>
    <xdr:sp macro="" textlink="">
      <xdr:nvSpPr>
        <xdr:cNvPr id="457" name="円/楕円 456"/>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90188</xdr:rowOff>
    </xdr:from>
    <xdr:ext cx="762000" cy="259045"/>
    <xdr:sp macro="" textlink="">
      <xdr:nvSpPr>
        <xdr:cNvPr id="458" name="テキスト ボックス 457"/>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9" name="円/楕円 458"/>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60" name="テキスト ボックス 459"/>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富山県魚津市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91338</xdr:rowOff>
    </xdr:from>
    <xdr:to>
      <xdr:col>4</xdr:col>
      <xdr:colOff>1117600</xdr:colOff>
      <xdr:row>19</xdr:row>
      <xdr:rowOff>129045</xdr:rowOff>
    </xdr:to>
    <xdr:cxnSp macro="">
      <xdr:nvCxnSpPr>
        <xdr:cNvPr id="50" name="直線コネクタ 49"/>
        <xdr:cNvCxnSpPr/>
      </xdr:nvCxnSpPr>
      <xdr:spPr bwMode="auto">
        <a:xfrm flipV="1">
          <a:off x="5003800" y="3396513"/>
          <a:ext cx="647700" cy="37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93599</xdr:rowOff>
    </xdr:from>
    <xdr:to>
      <xdr:col>4</xdr:col>
      <xdr:colOff>469900</xdr:colOff>
      <xdr:row>19</xdr:row>
      <xdr:rowOff>129045</xdr:rowOff>
    </xdr:to>
    <xdr:cxnSp macro="">
      <xdr:nvCxnSpPr>
        <xdr:cNvPr id="53" name="直線コネクタ 52"/>
        <xdr:cNvCxnSpPr/>
      </xdr:nvCxnSpPr>
      <xdr:spPr bwMode="auto">
        <a:xfrm>
          <a:off x="4305300" y="3398774"/>
          <a:ext cx="698500" cy="35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80886</xdr:rowOff>
    </xdr:from>
    <xdr:to>
      <xdr:col>3</xdr:col>
      <xdr:colOff>904875</xdr:colOff>
      <xdr:row>19</xdr:row>
      <xdr:rowOff>93599</xdr:rowOff>
    </xdr:to>
    <xdr:cxnSp macro="">
      <xdr:nvCxnSpPr>
        <xdr:cNvPr id="56" name="直線コネクタ 55"/>
        <xdr:cNvCxnSpPr/>
      </xdr:nvCxnSpPr>
      <xdr:spPr bwMode="auto">
        <a:xfrm>
          <a:off x="3606800" y="3386061"/>
          <a:ext cx="698500" cy="1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80886</xdr:rowOff>
    </xdr:from>
    <xdr:to>
      <xdr:col>3</xdr:col>
      <xdr:colOff>206375</xdr:colOff>
      <xdr:row>19</xdr:row>
      <xdr:rowOff>107150</xdr:rowOff>
    </xdr:to>
    <xdr:cxnSp macro="">
      <xdr:nvCxnSpPr>
        <xdr:cNvPr id="59" name="直線コネクタ 58"/>
        <xdr:cNvCxnSpPr/>
      </xdr:nvCxnSpPr>
      <xdr:spPr bwMode="auto">
        <a:xfrm flipV="1">
          <a:off x="2908300" y="3386061"/>
          <a:ext cx="698500" cy="2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40538</xdr:rowOff>
    </xdr:from>
    <xdr:to>
      <xdr:col>5</xdr:col>
      <xdr:colOff>34925</xdr:colOff>
      <xdr:row>19</xdr:row>
      <xdr:rowOff>142138</xdr:rowOff>
    </xdr:to>
    <xdr:sp macro="" textlink="">
      <xdr:nvSpPr>
        <xdr:cNvPr id="69" name="円/楕円 68"/>
        <xdr:cNvSpPr/>
      </xdr:nvSpPr>
      <xdr:spPr bwMode="auto">
        <a:xfrm>
          <a:off x="5600700" y="334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12615</xdr:rowOff>
    </xdr:from>
    <xdr:ext cx="762000" cy="259045"/>
    <xdr:sp macro="" textlink="">
      <xdr:nvSpPr>
        <xdr:cNvPr id="70" name="人口1人当たり決算額の推移該当値テキスト130"/>
        <xdr:cNvSpPr txBox="1"/>
      </xdr:nvSpPr>
      <xdr:spPr>
        <a:xfrm>
          <a:off x="5740400" y="331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78245</xdr:rowOff>
    </xdr:from>
    <xdr:to>
      <xdr:col>4</xdr:col>
      <xdr:colOff>520700</xdr:colOff>
      <xdr:row>20</xdr:row>
      <xdr:rowOff>8395</xdr:rowOff>
    </xdr:to>
    <xdr:sp macro="" textlink="">
      <xdr:nvSpPr>
        <xdr:cNvPr id="71" name="円/楕円 70"/>
        <xdr:cNvSpPr/>
      </xdr:nvSpPr>
      <xdr:spPr bwMode="auto">
        <a:xfrm>
          <a:off x="4953000" y="338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164622</xdr:rowOff>
    </xdr:from>
    <xdr:ext cx="736600" cy="259045"/>
    <xdr:sp macro="" textlink="">
      <xdr:nvSpPr>
        <xdr:cNvPr id="72" name="テキスト ボックス 71"/>
        <xdr:cNvSpPr txBox="1"/>
      </xdr:nvSpPr>
      <xdr:spPr>
        <a:xfrm>
          <a:off x="4622800" y="346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42799</xdr:rowOff>
    </xdr:from>
    <xdr:to>
      <xdr:col>3</xdr:col>
      <xdr:colOff>955675</xdr:colOff>
      <xdr:row>19</xdr:row>
      <xdr:rowOff>144399</xdr:rowOff>
    </xdr:to>
    <xdr:sp macro="" textlink="">
      <xdr:nvSpPr>
        <xdr:cNvPr id="73" name="円/楕円 72"/>
        <xdr:cNvSpPr/>
      </xdr:nvSpPr>
      <xdr:spPr bwMode="auto">
        <a:xfrm>
          <a:off x="4254500" y="334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129176</xdr:rowOff>
    </xdr:from>
    <xdr:ext cx="762000" cy="259045"/>
    <xdr:sp macro="" textlink="">
      <xdr:nvSpPr>
        <xdr:cNvPr id="74" name="テキスト ボックス 73"/>
        <xdr:cNvSpPr txBox="1"/>
      </xdr:nvSpPr>
      <xdr:spPr>
        <a:xfrm>
          <a:off x="3924300" y="343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72,380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30086</xdr:rowOff>
    </xdr:from>
    <xdr:to>
      <xdr:col>3</xdr:col>
      <xdr:colOff>257175</xdr:colOff>
      <xdr:row>19</xdr:row>
      <xdr:rowOff>131686</xdr:rowOff>
    </xdr:to>
    <xdr:sp macro="" textlink="">
      <xdr:nvSpPr>
        <xdr:cNvPr id="75" name="円/楕円 74"/>
        <xdr:cNvSpPr/>
      </xdr:nvSpPr>
      <xdr:spPr bwMode="auto">
        <a:xfrm>
          <a:off x="3556000" y="333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116463</xdr:rowOff>
    </xdr:from>
    <xdr:ext cx="762000" cy="259045"/>
    <xdr:sp macro="" textlink="">
      <xdr:nvSpPr>
        <xdr:cNvPr id="76" name="テキスト ボックス 75"/>
        <xdr:cNvSpPr txBox="1"/>
      </xdr:nvSpPr>
      <xdr:spPr>
        <a:xfrm>
          <a:off x="3225800" y="342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73,381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56350</xdr:rowOff>
    </xdr:from>
    <xdr:to>
      <xdr:col>2</xdr:col>
      <xdr:colOff>692150</xdr:colOff>
      <xdr:row>19</xdr:row>
      <xdr:rowOff>157950</xdr:rowOff>
    </xdr:to>
    <xdr:sp macro="" textlink="">
      <xdr:nvSpPr>
        <xdr:cNvPr id="77" name="円/楕円 76"/>
        <xdr:cNvSpPr/>
      </xdr:nvSpPr>
      <xdr:spPr bwMode="auto">
        <a:xfrm>
          <a:off x="2857500" y="33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142727</xdr:rowOff>
    </xdr:from>
    <xdr:ext cx="762000" cy="259045"/>
    <xdr:sp macro="" textlink="">
      <xdr:nvSpPr>
        <xdr:cNvPr id="78" name="テキスト ボックス 77"/>
        <xdr:cNvSpPr txBox="1"/>
      </xdr:nvSpPr>
      <xdr:spPr>
        <a:xfrm>
          <a:off x="2527300" y="34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324164</xdr:rowOff>
    </xdr:from>
    <xdr:to>
      <xdr:col>4</xdr:col>
      <xdr:colOff>1117600</xdr:colOff>
      <xdr:row>37</xdr:row>
      <xdr:rowOff>324838</xdr:rowOff>
    </xdr:to>
    <xdr:cxnSp macro="">
      <xdr:nvCxnSpPr>
        <xdr:cNvPr id="112" name="直線コネクタ 111"/>
        <xdr:cNvCxnSpPr/>
      </xdr:nvCxnSpPr>
      <xdr:spPr bwMode="auto">
        <a:xfrm>
          <a:off x="5003800" y="7448864"/>
          <a:ext cx="647700" cy="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311362</xdr:rowOff>
    </xdr:from>
    <xdr:to>
      <xdr:col>4</xdr:col>
      <xdr:colOff>469900</xdr:colOff>
      <xdr:row>37</xdr:row>
      <xdr:rowOff>324164</xdr:rowOff>
    </xdr:to>
    <xdr:cxnSp macro="">
      <xdr:nvCxnSpPr>
        <xdr:cNvPr id="115" name="直線コネクタ 114"/>
        <xdr:cNvCxnSpPr/>
      </xdr:nvCxnSpPr>
      <xdr:spPr bwMode="auto">
        <a:xfrm>
          <a:off x="4305300" y="7436062"/>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306344</xdr:rowOff>
    </xdr:from>
    <xdr:to>
      <xdr:col>3</xdr:col>
      <xdr:colOff>904875</xdr:colOff>
      <xdr:row>37</xdr:row>
      <xdr:rowOff>311362</xdr:rowOff>
    </xdr:to>
    <xdr:cxnSp macro="">
      <xdr:nvCxnSpPr>
        <xdr:cNvPr id="118" name="直線コネクタ 117"/>
        <xdr:cNvCxnSpPr/>
      </xdr:nvCxnSpPr>
      <xdr:spPr bwMode="auto">
        <a:xfrm>
          <a:off x="3606800" y="7431044"/>
          <a:ext cx="698500" cy="5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295390</xdr:rowOff>
    </xdr:from>
    <xdr:to>
      <xdr:col>3</xdr:col>
      <xdr:colOff>206375</xdr:colOff>
      <xdr:row>37</xdr:row>
      <xdr:rowOff>306344</xdr:rowOff>
    </xdr:to>
    <xdr:cxnSp macro="">
      <xdr:nvCxnSpPr>
        <xdr:cNvPr id="121" name="直線コネクタ 120"/>
        <xdr:cNvCxnSpPr/>
      </xdr:nvCxnSpPr>
      <xdr:spPr bwMode="auto">
        <a:xfrm>
          <a:off x="2908300" y="7420090"/>
          <a:ext cx="698500" cy="10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274038</xdr:rowOff>
    </xdr:from>
    <xdr:to>
      <xdr:col>5</xdr:col>
      <xdr:colOff>34925</xdr:colOff>
      <xdr:row>38</xdr:row>
      <xdr:rowOff>32738</xdr:rowOff>
    </xdr:to>
    <xdr:sp macro="" textlink="">
      <xdr:nvSpPr>
        <xdr:cNvPr id="131" name="円/楕円 130"/>
        <xdr:cNvSpPr/>
      </xdr:nvSpPr>
      <xdr:spPr bwMode="auto">
        <a:xfrm>
          <a:off x="5600700" y="739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55615</xdr:rowOff>
    </xdr:from>
    <xdr:ext cx="762000" cy="259045"/>
    <xdr:sp macro="" textlink="">
      <xdr:nvSpPr>
        <xdr:cNvPr id="132" name="人口1人当たり決算額の推移該当値テキスト445"/>
        <xdr:cNvSpPr txBox="1"/>
      </xdr:nvSpPr>
      <xdr:spPr>
        <a:xfrm>
          <a:off x="5740400" y="71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273364</xdr:rowOff>
    </xdr:from>
    <xdr:to>
      <xdr:col>4</xdr:col>
      <xdr:colOff>520700</xdr:colOff>
      <xdr:row>38</xdr:row>
      <xdr:rowOff>32064</xdr:rowOff>
    </xdr:to>
    <xdr:sp macro="" textlink="">
      <xdr:nvSpPr>
        <xdr:cNvPr id="133" name="円/楕円 132"/>
        <xdr:cNvSpPr/>
      </xdr:nvSpPr>
      <xdr:spPr bwMode="auto">
        <a:xfrm>
          <a:off x="4953000" y="73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16841</xdr:rowOff>
    </xdr:from>
    <xdr:ext cx="736600" cy="259045"/>
    <xdr:sp macro="" textlink="">
      <xdr:nvSpPr>
        <xdr:cNvPr id="134" name="テキスト ボックス 133"/>
        <xdr:cNvSpPr txBox="1"/>
      </xdr:nvSpPr>
      <xdr:spPr>
        <a:xfrm>
          <a:off x="4622800" y="7484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260562</xdr:rowOff>
    </xdr:from>
    <xdr:to>
      <xdr:col>3</xdr:col>
      <xdr:colOff>955675</xdr:colOff>
      <xdr:row>38</xdr:row>
      <xdr:rowOff>19262</xdr:rowOff>
    </xdr:to>
    <xdr:sp macro="" textlink="">
      <xdr:nvSpPr>
        <xdr:cNvPr id="135" name="円/楕円 134"/>
        <xdr:cNvSpPr/>
      </xdr:nvSpPr>
      <xdr:spPr bwMode="auto">
        <a:xfrm>
          <a:off x="4254500" y="738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29439</xdr:rowOff>
    </xdr:from>
    <xdr:ext cx="762000" cy="259045"/>
    <xdr:sp macro="" textlink="">
      <xdr:nvSpPr>
        <xdr:cNvPr id="136" name="テキスト ボックス 135"/>
        <xdr:cNvSpPr txBox="1"/>
      </xdr:nvSpPr>
      <xdr:spPr>
        <a:xfrm>
          <a:off x="3924300" y="71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31,611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255544</xdr:rowOff>
    </xdr:from>
    <xdr:to>
      <xdr:col>3</xdr:col>
      <xdr:colOff>257175</xdr:colOff>
      <xdr:row>38</xdr:row>
      <xdr:rowOff>14244</xdr:rowOff>
    </xdr:to>
    <xdr:sp macro="" textlink="">
      <xdr:nvSpPr>
        <xdr:cNvPr id="137" name="円/楕円 136"/>
        <xdr:cNvSpPr/>
      </xdr:nvSpPr>
      <xdr:spPr bwMode="auto">
        <a:xfrm>
          <a:off x="3556000" y="738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341921</xdr:rowOff>
    </xdr:from>
    <xdr:ext cx="762000" cy="259045"/>
    <xdr:sp macro="" textlink="">
      <xdr:nvSpPr>
        <xdr:cNvPr id="138" name="テキスト ボックス 137"/>
        <xdr:cNvSpPr txBox="1"/>
      </xdr:nvSpPr>
      <xdr:spPr>
        <a:xfrm>
          <a:off x="3225800" y="74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244590</xdr:rowOff>
    </xdr:from>
    <xdr:to>
      <xdr:col>2</xdr:col>
      <xdr:colOff>692150</xdr:colOff>
      <xdr:row>38</xdr:row>
      <xdr:rowOff>3290</xdr:rowOff>
    </xdr:to>
    <xdr:sp macro="" textlink="">
      <xdr:nvSpPr>
        <xdr:cNvPr id="139" name="円/楕円 138"/>
        <xdr:cNvSpPr/>
      </xdr:nvSpPr>
      <xdr:spPr bwMode="auto">
        <a:xfrm>
          <a:off x="2857500" y="73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13467</xdr:rowOff>
    </xdr:from>
    <xdr:ext cx="762000" cy="259045"/>
    <xdr:sp macro="" textlink="">
      <xdr:nvSpPr>
        <xdr:cNvPr id="140" name="テキスト ボックス 139"/>
        <xdr:cNvSpPr txBox="1"/>
      </xdr:nvSpPr>
      <xdr:spPr>
        <a:xfrm>
          <a:off x="2527300" y="713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豪雨災害復旧工事などのため</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億円取り崩しており</a:t>
          </a:r>
          <a:r>
            <a:rPr lang="ja-JP" altLang="ja-JP" sz="1100" b="0" i="0" baseline="0">
              <a:solidFill>
                <a:schemeClr val="dk1"/>
              </a:solidFill>
              <a:effectLst/>
              <a:latin typeface="+mn-lt"/>
              <a:ea typeface="+mn-ea"/>
              <a:cs typeface="+mn-cs"/>
            </a:rPr>
            <a:t>、標準財政規模に対するそれぞれの割合はいずれも</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今後も引き続き執務効率の向上等の取り組みを通じて歳出の抑制を図り、健全な財政運営に努めていく。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一般会計の実質収支は約6億円前後で推移して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年度は、豪雨災害の発生による財政負担増により、</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3.07</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となった。今後も引き続き事務事業の見直しや公共施設のあり方の検討など、財務体質の強化に努めていく必要がある。</a:t>
          </a:r>
          <a:endParaRPr lang="ja-JP" altLang="ja-JP" sz="1400">
            <a:effectLst/>
          </a:endParaRPr>
        </a:p>
        <a:p>
          <a:pPr rtl="0"/>
          <a:r>
            <a:rPr lang="ja-JP" altLang="ja-JP" sz="1100" b="0" i="0" baseline="0">
              <a:solidFill>
                <a:schemeClr val="dk1"/>
              </a:solidFill>
              <a:effectLst/>
              <a:latin typeface="+mn-lt"/>
              <a:ea typeface="+mn-ea"/>
              <a:cs typeface="+mn-cs"/>
            </a:rPr>
            <a:t> 水道事業会計の資金剰余金は概ね4億円前後で推移して</a:t>
          </a:r>
          <a:r>
            <a:rPr lang="ja-JP" altLang="en-US" sz="1100" b="0" i="0" baseline="0">
              <a:solidFill>
                <a:schemeClr val="dk1"/>
              </a:solidFill>
              <a:effectLst/>
              <a:latin typeface="+mn-lt"/>
              <a:ea typeface="+mn-ea"/>
              <a:cs typeface="+mn-cs"/>
            </a:rPr>
            <a:t>きたが、</a:t>
          </a:r>
          <a:r>
            <a:rPr lang="ja-JP" altLang="ja-JP" sz="1100" b="0" i="0" baseline="0">
              <a:solidFill>
                <a:schemeClr val="dk1"/>
              </a:solidFill>
              <a:effectLst/>
              <a:latin typeface="+mn-lt"/>
              <a:ea typeface="+mn-ea"/>
              <a:cs typeface="+mn-cs"/>
            </a:rPr>
            <a:t>流動資産の給水収益に係る未収金のうち納期が経過しているものが増加傾向にあるため、公平性の観点からも徴収の強化を図り、未収金の減少に努めていく。</a:t>
          </a:r>
          <a:endParaRPr lang="ja-JP" altLang="ja-JP" sz="1400">
            <a:effectLst/>
          </a:endParaRPr>
        </a:p>
        <a:p>
          <a:pPr rtl="0"/>
          <a:r>
            <a:rPr lang="ja-JP" altLang="ja-JP" sz="1100" b="0" i="0" baseline="0">
              <a:solidFill>
                <a:schemeClr val="dk1"/>
              </a:solidFill>
              <a:effectLst/>
              <a:latin typeface="+mn-lt"/>
              <a:ea typeface="+mn-ea"/>
              <a:cs typeface="+mn-cs"/>
            </a:rPr>
            <a:t> 国民健康保険事業特別会計については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数が減少傾向にあるため税収が減少し、一人あたりの医療費が増加しているため保険給付費の増加傾向は変わっていない。今後は保険給付費の削減に向け予防事業に注力するとともに、引き続き税収納率の向上に努めたい。</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介護保険事業特別会計については、</a:t>
          </a:r>
          <a:r>
            <a:rPr lang="ja-JP" altLang="ja-JP" sz="1100" b="0" i="0" baseline="0">
              <a:solidFill>
                <a:schemeClr val="dk1"/>
              </a:solidFill>
              <a:effectLst/>
              <a:latin typeface="+mn-lt"/>
              <a:ea typeface="+mn-ea"/>
              <a:cs typeface="+mn-cs"/>
            </a:rPr>
            <a:t>認定者数の伸び</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落ち着き、介護予防の効果によ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高い要介護度の人数も推計より少なくなっている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介護給付費は依然伸びて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、引き続き介護予防への取り組みを強めるとともに、介護給付費の適正化にも一層取り組む必要がある。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地方債の元利償還金については市債の新規発行抑制を図っていることや過去の大型事業の償還が順次終了していることから、全体としては減少していく傾向にある。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公営企業債の元利償還金に対する繰入金については、下水道事業に対するものが全体の約9</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％を占めている。下水道が整備途上であることや人口減少等の影響も考えられることから、繰出金はほぼ横ばいで推移していくものと見込まれる。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額は、企業誘致に伴う用地取得の影響により平成20年度から大幅に増加している。平成22年度にはその一部を繰上償還したことにより若干の増となったが、平成27年度頃までは約220百万円で推移していく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一般会計等に係る地方債現在高は、全体としては市債の新規発行抑制などにより減少傾向にあるものの、平成2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小中学校の耐震補強事業</a:t>
          </a:r>
          <a:r>
            <a:rPr lang="ja-JP" altLang="ja-JP" sz="1100" b="0" i="0" baseline="0">
              <a:solidFill>
                <a:schemeClr val="dk1"/>
              </a:solidFill>
              <a:effectLst/>
              <a:latin typeface="+mn-lt"/>
              <a:ea typeface="+mn-ea"/>
              <a:cs typeface="+mn-cs"/>
            </a:rPr>
            <a:t>等の影響により前年度より増となった。</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公営企業債等繰入見込額については、補償金免除繰上償還や近年の低金利の影響により全体として未償還残高は減少傾向となっている。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債務負担行為に基づく支出予定額については、その大部分が企業誘致に伴う用地取得に係る借入金となっており、今後も借入金の償還が進むことにより減少していくと考えられる。</a:t>
          </a:r>
          <a:endParaRPr lang="ja-JP" altLang="ja-JP" sz="1400">
            <a:effectLst/>
          </a:endParaRPr>
        </a:p>
        <a:p>
          <a:pPr rtl="0"/>
          <a:r>
            <a:rPr lang="ja-JP" altLang="ja-JP" sz="1100" b="0" i="0" baseline="0">
              <a:solidFill>
                <a:schemeClr val="dk1"/>
              </a:solidFill>
              <a:effectLst/>
              <a:latin typeface="+mn-lt"/>
              <a:ea typeface="+mn-ea"/>
              <a:cs typeface="+mn-cs"/>
            </a:rPr>
            <a:t>退職手当負担見込額については、新規採用の抑制などにより減少傾向が続いているが、第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次魚津市定員管理計画(H2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18507869</v>
      </c>
      <c r="BO4" s="388"/>
      <c r="BP4" s="388"/>
      <c r="BQ4" s="388"/>
      <c r="BR4" s="388"/>
      <c r="BS4" s="388"/>
      <c r="BT4" s="388"/>
      <c r="BU4" s="389"/>
      <c r="BV4" s="387">
        <v>18193523</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4.0999999999999996</v>
      </c>
      <c r="CU4" s="556"/>
      <c r="CV4" s="556"/>
      <c r="CW4" s="556"/>
      <c r="CX4" s="556"/>
      <c r="CY4" s="556"/>
      <c r="CZ4" s="556"/>
      <c r="DA4" s="557"/>
      <c r="DB4" s="555">
        <v>7.2</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17813262</v>
      </c>
      <c r="BO5" s="393"/>
      <c r="BP5" s="393"/>
      <c r="BQ5" s="393"/>
      <c r="BR5" s="393"/>
      <c r="BS5" s="393"/>
      <c r="BT5" s="393"/>
      <c r="BU5" s="394"/>
      <c r="BV5" s="392">
        <v>17315188</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90.2</v>
      </c>
      <c r="CU5" s="363"/>
      <c r="CV5" s="363"/>
      <c r="CW5" s="363"/>
      <c r="CX5" s="363"/>
      <c r="CY5" s="363"/>
      <c r="CZ5" s="363"/>
      <c r="DA5" s="364"/>
      <c r="DB5" s="362">
        <v>86.9</v>
      </c>
      <c r="DC5" s="363"/>
      <c r="DD5" s="363"/>
      <c r="DE5" s="363"/>
      <c r="DF5" s="363"/>
      <c r="DG5" s="363"/>
      <c r="DH5" s="363"/>
      <c r="DI5" s="364"/>
      <c r="DJ5" s="137"/>
      <c r="DK5" s="137"/>
      <c r="DL5" s="137"/>
      <c r="DM5" s="137"/>
      <c r="DN5" s="137"/>
      <c r="DO5" s="137"/>
    </row>
    <row r="6" spans="1:119" ht="18.75" customHeight="1" x14ac:dyDescent="0.15">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694607</v>
      </c>
      <c r="BO6" s="393"/>
      <c r="BP6" s="393"/>
      <c r="BQ6" s="393"/>
      <c r="BR6" s="393"/>
      <c r="BS6" s="393"/>
      <c r="BT6" s="393"/>
      <c r="BU6" s="394"/>
      <c r="BV6" s="392">
        <v>878335</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98.5</v>
      </c>
      <c r="CU6" s="530"/>
      <c r="CV6" s="530"/>
      <c r="CW6" s="530"/>
      <c r="CX6" s="530"/>
      <c r="CY6" s="530"/>
      <c r="CZ6" s="530"/>
      <c r="DA6" s="531"/>
      <c r="DB6" s="529">
        <v>95.8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270043</v>
      </c>
      <c r="BO7" s="393"/>
      <c r="BP7" s="393"/>
      <c r="BQ7" s="393"/>
      <c r="BR7" s="393"/>
      <c r="BS7" s="393"/>
      <c r="BT7" s="393"/>
      <c r="BU7" s="394"/>
      <c r="BV7" s="392">
        <v>127813</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10347496</v>
      </c>
      <c r="CU7" s="393"/>
      <c r="CV7" s="393"/>
      <c r="CW7" s="393"/>
      <c r="CX7" s="393"/>
      <c r="CY7" s="393"/>
      <c r="CZ7" s="393"/>
      <c r="DA7" s="394"/>
      <c r="DB7" s="392">
        <v>10460793</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424564</v>
      </c>
      <c r="BO8" s="393"/>
      <c r="BP8" s="393"/>
      <c r="BQ8" s="393"/>
      <c r="BR8" s="393"/>
      <c r="BS8" s="393"/>
      <c r="BT8" s="393"/>
      <c r="BU8" s="394"/>
      <c r="BV8" s="392">
        <v>750522</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0.65</v>
      </c>
      <c r="CU8" s="495"/>
      <c r="CV8" s="495"/>
      <c r="CW8" s="495"/>
      <c r="CX8" s="495"/>
      <c r="CY8" s="495"/>
      <c r="CZ8" s="495"/>
      <c r="DA8" s="496"/>
      <c r="DB8" s="494">
        <v>0.65</v>
      </c>
      <c r="DC8" s="495"/>
      <c r="DD8" s="495"/>
      <c r="DE8" s="495"/>
      <c r="DF8" s="495"/>
      <c r="DG8" s="495"/>
      <c r="DH8" s="495"/>
      <c r="DI8" s="496"/>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44959</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100</v>
      </c>
      <c r="AV9" s="444"/>
      <c r="AW9" s="444"/>
      <c r="AX9" s="444"/>
      <c r="AY9" s="372" t="s">
        <v>101</v>
      </c>
      <c r="AZ9" s="373"/>
      <c r="BA9" s="373"/>
      <c r="BB9" s="373"/>
      <c r="BC9" s="373"/>
      <c r="BD9" s="373"/>
      <c r="BE9" s="373"/>
      <c r="BF9" s="373"/>
      <c r="BG9" s="373"/>
      <c r="BH9" s="373"/>
      <c r="BI9" s="373"/>
      <c r="BJ9" s="373"/>
      <c r="BK9" s="373"/>
      <c r="BL9" s="373"/>
      <c r="BM9" s="374"/>
      <c r="BN9" s="392">
        <v>-325958</v>
      </c>
      <c r="BO9" s="393"/>
      <c r="BP9" s="393"/>
      <c r="BQ9" s="393"/>
      <c r="BR9" s="393"/>
      <c r="BS9" s="393"/>
      <c r="BT9" s="393"/>
      <c r="BU9" s="394"/>
      <c r="BV9" s="392">
        <v>81698</v>
      </c>
      <c r="BW9" s="393"/>
      <c r="BX9" s="393"/>
      <c r="BY9" s="393"/>
      <c r="BZ9" s="393"/>
      <c r="CA9" s="393"/>
      <c r="CB9" s="393"/>
      <c r="CC9" s="394"/>
      <c r="CD9" s="401" t="s">
        <v>102</v>
      </c>
      <c r="CE9" s="402"/>
      <c r="CF9" s="402"/>
      <c r="CG9" s="402"/>
      <c r="CH9" s="402"/>
      <c r="CI9" s="402"/>
      <c r="CJ9" s="402"/>
      <c r="CK9" s="402"/>
      <c r="CL9" s="402"/>
      <c r="CM9" s="402"/>
      <c r="CN9" s="402"/>
      <c r="CO9" s="402"/>
      <c r="CP9" s="402"/>
      <c r="CQ9" s="402"/>
      <c r="CR9" s="402"/>
      <c r="CS9" s="403"/>
      <c r="CT9" s="362">
        <v>12</v>
      </c>
      <c r="CU9" s="363"/>
      <c r="CV9" s="363"/>
      <c r="CW9" s="363"/>
      <c r="CX9" s="363"/>
      <c r="CY9" s="363"/>
      <c r="CZ9" s="363"/>
      <c r="DA9" s="364"/>
      <c r="DB9" s="362">
        <v>12.4</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103</v>
      </c>
      <c r="M10" s="366"/>
      <c r="N10" s="366"/>
      <c r="O10" s="366"/>
      <c r="P10" s="366"/>
      <c r="Q10" s="367"/>
      <c r="R10" s="368">
        <v>46331</v>
      </c>
      <c r="S10" s="369"/>
      <c r="T10" s="369"/>
      <c r="U10" s="369"/>
      <c r="V10" s="371"/>
      <c r="W10" s="527"/>
      <c r="X10" s="345"/>
      <c r="Y10" s="345"/>
      <c r="Z10" s="345"/>
      <c r="AA10" s="345"/>
      <c r="AB10" s="345"/>
      <c r="AC10" s="345"/>
      <c r="AD10" s="345"/>
      <c r="AE10" s="345"/>
      <c r="AF10" s="345"/>
      <c r="AG10" s="345"/>
      <c r="AH10" s="345"/>
      <c r="AI10" s="345"/>
      <c r="AJ10" s="345"/>
      <c r="AK10" s="345"/>
      <c r="AL10" s="528"/>
      <c r="AM10" s="461" t="s">
        <v>104</v>
      </c>
      <c r="AN10" s="366"/>
      <c r="AO10" s="366"/>
      <c r="AP10" s="366"/>
      <c r="AQ10" s="366"/>
      <c r="AR10" s="366"/>
      <c r="AS10" s="366"/>
      <c r="AT10" s="367"/>
      <c r="AU10" s="443" t="s">
        <v>105</v>
      </c>
      <c r="AV10" s="444"/>
      <c r="AW10" s="444"/>
      <c r="AX10" s="444"/>
      <c r="AY10" s="372" t="s">
        <v>106</v>
      </c>
      <c r="AZ10" s="373"/>
      <c r="BA10" s="373"/>
      <c r="BB10" s="373"/>
      <c r="BC10" s="373"/>
      <c r="BD10" s="373"/>
      <c r="BE10" s="373"/>
      <c r="BF10" s="373"/>
      <c r="BG10" s="373"/>
      <c r="BH10" s="373"/>
      <c r="BI10" s="373"/>
      <c r="BJ10" s="373"/>
      <c r="BK10" s="373"/>
      <c r="BL10" s="373"/>
      <c r="BM10" s="374"/>
      <c r="BN10" s="392">
        <v>152641</v>
      </c>
      <c r="BO10" s="393"/>
      <c r="BP10" s="393"/>
      <c r="BQ10" s="393"/>
      <c r="BR10" s="393"/>
      <c r="BS10" s="393"/>
      <c r="BT10" s="393"/>
      <c r="BU10" s="394"/>
      <c r="BV10" s="392">
        <v>340431</v>
      </c>
      <c r="BW10" s="393"/>
      <c r="BX10" s="393"/>
      <c r="BY10" s="393"/>
      <c r="BZ10" s="393"/>
      <c r="CA10" s="393"/>
      <c r="CB10" s="393"/>
      <c r="CC10" s="394"/>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108</v>
      </c>
      <c r="M11" s="348"/>
      <c r="N11" s="348"/>
      <c r="O11" s="348"/>
      <c r="P11" s="348"/>
      <c r="Q11" s="349"/>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61" t="s">
        <v>110</v>
      </c>
      <c r="AN11" s="366"/>
      <c r="AO11" s="366"/>
      <c r="AP11" s="366"/>
      <c r="AQ11" s="366"/>
      <c r="AR11" s="366"/>
      <c r="AS11" s="366"/>
      <c r="AT11" s="367"/>
      <c r="AU11" s="443" t="s">
        <v>111</v>
      </c>
      <c r="AV11" s="444"/>
      <c r="AW11" s="444"/>
      <c r="AX11" s="444"/>
      <c r="AY11" s="372" t="s">
        <v>112</v>
      </c>
      <c r="AZ11" s="373"/>
      <c r="BA11" s="373"/>
      <c r="BB11" s="373"/>
      <c r="BC11" s="373"/>
      <c r="BD11" s="373"/>
      <c r="BE11" s="373"/>
      <c r="BF11" s="373"/>
      <c r="BG11" s="373"/>
      <c r="BH11" s="373"/>
      <c r="BI11" s="373"/>
      <c r="BJ11" s="373"/>
      <c r="BK11" s="373"/>
      <c r="BL11" s="373"/>
      <c r="BM11" s="374"/>
      <c r="BN11" s="392">
        <v>12900</v>
      </c>
      <c r="BO11" s="393"/>
      <c r="BP11" s="393"/>
      <c r="BQ11" s="393"/>
      <c r="BR11" s="393"/>
      <c r="BS11" s="393"/>
      <c r="BT11" s="393"/>
      <c r="BU11" s="394"/>
      <c r="BV11" s="392" t="s">
        <v>113</v>
      </c>
      <c r="BW11" s="393"/>
      <c r="BX11" s="393"/>
      <c r="BY11" s="393"/>
      <c r="BZ11" s="393"/>
      <c r="CA11" s="393"/>
      <c r="CB11" s="393"/>
      <c r="CC11" s="394"/>
      <c r="CD11" s="401" t="s">
        <v>114</v>
      </c>
      <c r="CE11" s="402"/>
      <c r="CF11" s="402"/>
      <c r="CG11" s="402"/>
      <c r="CH11" s="402"/>
      <c r="CI11" s="402"/>
      <c r="CJ11" s="402"/>
      <c r="CK11" s="402"/>
      <c r="CL11" s="402"/>
      <c r="CM11" s="402"/>
      <c r="CN11" s="402"/>
      <c r="CO11" s="402"/>
      <c r="CP11" s="402"/>
      <c r="CQ11" s="402"/>
      <c r="CR11" s="402"/>
      <c r="CS11" s="403"/>
      <c r="CT11" s="494" t="s">
        <v>113</v>
      </c>
      <c r="CU11" s="495"/>
      <c r="CV11" s="495"/>
      <c r="CW11" s="495"/>
      <c r="CX11" s="495"/>
      <c r="CY11" s="495"/>
      <c r="CZ11" s="495"/>
      <c r="DA11" s="496"/>
      <c r="DB11" s="494" t="s">
        <v>113</v>
      </c>
      <c r="DC11" s="495"/>
      <c r="DD11" s="495"/>
      <c r="DE11" s="495"/>
      <c r="DF11" s="495"/>
      <c r="DG11" s="495"/>
      <c r="DH11" s="495"/>
      <c r="DI11" s="496"/>
      <c r="DJ11" s="137"/>
      <c r="DK11" s="137"/>
      <c r="DL11" s="137"/>
      <c r="DM11" s="137"/>
      <c r="DN11" s="137"/>
      <c r="DO11" s="137"/>
    </row>
    <row r="12" spans="1:119" ht="18.75" customHeight="1" x14ac:dyDescent="0.15">
      <c r="A12" s="138"/>
      <c r="B12" s="497" t="s">
        <v>115</v>
      </c>
      <c r="C12" s="498"/>
      <c r="D12" s="498"/>
      <c r="E12" s="498"/>
      <c r="F12" s="498"/>
      <c r="G12" s="498"/>
      <c r="H12" s="498"/>
      <c r="I12" s="498"/>
      <c r="J12" s="498"/>
      <c r="K12" s="499"/>
      <c r="L12" s="506" t="s">
        <v>116</v>
      </c>
      <c r="M12" s="507"/>
      <c r="N12" s="507"/>
      <c r="O12" s="507"/>
      <c r="P12" s="507"/>
      <c r="Q12" s="508"/>
      <c r="R12" s="509">
        <v>43555</v>
      </c>
      <c r="S12" s="510"/>
      <c r="T12" s="510"/>
      <c r="U12" s="510"/>
      <c r="V12" s="511"/>
      <c r="W12" s="512" t="s">
        <v>1</v>
      </c>
      <c r="X12" s="444"/>
      <c r="Y12" s="444"/>
      <c r="Z12" s="444"/>
      <c r="AA12" s="444"/>
      <c r="AB12" s="513"/>
      <c r="AC12" s="443" t="s">
        <v>117</v>
      </c>
      <c r="AD12" s="444"/>
      <c r="AE12" s="444"/>
      <c r="AF12" s="444"/>
      <c r="AG12" s="513"/>
      <c r="AH12" s="443" t="s">
        <v>118</v>
      </c>
      <c r="AI12" s="444"/>
      <c r="AJ12" s="444"/>
      <c r="AK12" s="444"/>
      <c r="AL12" s="514"/>
      <c r="AM12" s="461" t="s">
        <v>119</v>
      </c>
      <c r="AN12" s="366"/>
      <c r="AO12" s="366"/>
      <c r="AP12" s="366"/>
      <c r="AQ12" s="366"/>
      <c r="AR12" s="366"/>
      <c r="AS12" s="366"/>
      <c r="AT12" s="367"/>
      <c r="AU12" s="443" t="s">
        <v>120</v>
      </c>
      <c r="AV12" s="444"/>
      <c r="AW12" s="444"/>
      <c r="AX12" s="444"/>
      <c r="AY12" s="372" t="s">
        <v>121</v>
      </c>
      <c r="AZ12" s="373"/>
      <c r="BA12" s="373"/>
      <c r="BB12" s="373"/>
      <c r="BC12" s="373"/>
      <c r="BD12" s="373"/>
      <c r="BE12" s="373"/>
      <c r="BF12" s="373"/>
      <c r="BG12" s="373"/>
      <c r="BH12" s="373"/>
      <c r="BI12" s="373"/>
      <c r="BJ12" s="373"/>
      <c r="BK12" s="373"/>
      <c r="BL12" s="373"/>
      <c r="BM12" s="374"/>
      <c r="BN12" s="392">
        <v>400000</v>
      </c>
      <c r="BO12" s="393"/>
      <c r="BP12" s="393"/>
      <c r="BQ12" s="393"/>
      <c r="BR12" s="393"/>
      <c r="BS12" s="393"/>
      <c r="BT12" s="393"/>
      <c r="BU12" s="394"/>
      <c r="BV12" s="392" t="s">
        <v>122</v>
      </c>
      <c r="BW12" s="393"/>
      <c r="BX12" s="393"/>
      <c r="BY12" s="393"/>
      <c r="BZ12" s="393"/>
      <c r="CA12" s="393"/>
      <c r="CB12" s="393"/>
      <c r="CC12" s="394"/>
      <c r="CD12" s="401" t="s">
        <v>123</v>
      </c>
      <c r="CE12" s="402"/>
      <c r="CF12" s="402"/>
      <c r="CG12" s="402"/>
      <c r="CH12" s="402"/>
      <c r="CI12" s="402"/>
      <c r="CJ12" s="402"/>
      <c r="CK12" s="402"/>
      <c r="CL12" s="402"/>
      <c r="CM12" s="402"/>
      <c r="CN12" s="402"/>
      <c r="CO12" s="402"/>
      <c r="CP12" s="402"/>
      <c r="CQ12" s="402"/>
      <c r="CR12" s="402"/>
      <c r="CS12" s="403"/>
      <c r="CT12" s="494" t="s">
        <v>122</v>
      </c>
      <c r="CU12" s="495"/>
      <c r="CV12" s="495"/>
      <c r="CW12" s="495"/>
      <c r="CX12" s="495"/>
      <c r="CY12" s="495"/>
      <c r="CZ12" s="495"/>
      <c r="DA12" s="496"/>
      <c r="DB12" s="494" t="s">
        <v>122</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124</v>
      </c>
      <c r="N13" s="485"/>
      <c r="O13" s="485"/>
      <c r="P13" s="485"/>
      <c r="Q13" s="486"/>
      <c r="R13" s="487">
        <v>43232</v>
      </c>
      <c r="S13" s="488"/>
      <c r="T13" s="488"/>
      <c r="U13" s="488"/>
      <c r="V13" s="489"/>
      <c r="W13" s="472" t="s">
        <v>125</v>
      </c>
      <c r="X13" s="407"/>
      <c r="Y13" s="407"/>
      <c r="Z13" s="407"/>
      <c r="AA13" s="407"/>
      <c r="AB13" s="408"/>
      <c r="AC13" s="368">
        <v>921</v>
      </c>
      <c r="AD13" s="369"/>
      <c r="AE13" s="369"/>
      <c r="AF13" s="369"/>
      <c r="AG13" s="370"/>
      <c r="AH13" s="368">
        <v>1275</v>
      </c>
      <c r="AI13" s="369"/>
      <c r="AJ13" s="369"/>
      <c r="AK13" s="369"/>
      <c r="AL13" s="371"/>
      <c r="AM13" s="461" t="s">
        <v>126</v>
      </c>
      <c r="AN13" s="366"/>
      <c r="AO13" s="366"/>
      <c r="AP13" s="366"/>
      <c r="AQ13" s="366"/>
      <c r="AR13" s="366"/>
      <c r="AS13" s="366"/>
      <c r="AT13" s="367"/>
      <c r="AU13" s="443" t="s">
        <v>127</v>
      </c>
      <c r="AV13" s="444"/>
      <c r="AW13" s="444"/>
      <c r="AX13" s="444"/>
      <c r="AY13" s="372" t="s">
        <v>128</v>
      </c>
      <c r="AZ13" s="373"/>
      <c r="BA13" s="373"/>
      <c r="BB13" s="373"/>
      <c r="BC13" s="373"/>
      <c r="BD13" s="373"/>
      <c r="BE13" s="373"/>
      <c r="BF13" s="373"/>
      <c r="BG13" s="373"/>
      <c r="BH13" s="373"/>
      <c r="BI13" s="373"/>
      <c r="BJ13" s="373"/>
      <c r="BK13" s="373"/>
      <c r="BL13" s="373"/>
      <c r="BM13" s="374"/>
      <c r="BN13" s="392">
        <v>-560417</v>
      </c>
      <c r="BO13" s="393"/>
      <c r="BP13" s="393"/>
      <c r="BQ13" s="393"/>
      <c r="BR13" s="393"/>
      <c r="BS13" s="393"/>
      <c r="BT13" s="393"/>
      <c r="BU13" s="394"/>
      <c r="BV13" s="392">
        <v>422129</v>
      </c>
      <c r="BW13" s="393"/>
      <c r="BX13" s="393"/>
      <c r="BY13" s="393"/>
      <c r="BZ13" s="393"/>
      <c r="CA13" s="393"/>
      <c r="CB13" s="393"/>
      <c r="CC13" s="394"/>
      <c r="CD13" s="401" t="s">
        <v>129</v>
      </c>
      <c r="CE13" s="402"/>
      <c r="CF13" s="402"/>
      <c r="CG13" s="402"/>
      <c r="CH13" s="402"/>
      <c r="CI13" s="402"/>
      <c r="CJ13" s="402"/>
      <c r="CK13" s="402"/>
      <c r="CL13" s="402"/>
      <c r="CM13" s="402"/>
      <c r="CN13" s="402"/>
      <c r="CO13" s="402"/>
      <c r="CP13" s="402"/>
      <c r="CQ13" s="402"/>
      <c r="CR13" s="402"/>
      <c r="CS13" s="403"/>
      <c r="CT13" s="362">
        <v>14.6</v>
      </c>
      <c r="CU13" s="363"/>
      <c r="CV13" s="363"/>
      <c r="CW13" s="363"/>
      <c r="CX13" s="363"/>
      <c r="CY13" s="363"/>
      <c r="CZ13" s="363"/>
      <c r="DA13" s="364"/>
      <c r="DB13" s="362">
        <v>15.4</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130</v>
      </c>
      <c r="M14" s="492"/>
      <c r="N14" s="492"/>
      <c r="O14" s="492"/>
      <c r="P14" s="492"/>
      <c r="Q14" s="493"/>
      <c r="R14" s="487">
        <v>44032</v>
      </c>
      <c r="S14" s="488"/>
      <c r="T14" s="488"/>
      <c r="U14" s="488"/>
      <c r="V14" s="489"/>
      <c r="W14" s="490"/>
      <c r="X14" s="410"/>
      <c r="Y14" s="410"/>
      <c r="Z14" s="410"/>
      <c r="AA14" s="410"/>
      <c r="AB14" s="411"/>
      <c r="AC14" s="480">
        <v>4.0999999999999996</v>
      </c>
      <c r="AD14" s="481"/>
      <c r="AE14" s="481"/>
      <c r="AF14" s="481"/>
      <c r="AG14" s="482"/>
      <c r="AH14" s="480">
        <v>5.2</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131</v>
      </c>
      <c r="CE14" s="399"/>
      <c r="CF14" s="399"/>
      <c r="CG14" s="399"/>
      <c r="CH14" s="399"/>
      <c r="CI14" s="399"/>
      <c r="CJ14" s="399"/>
      <c r="CK14" s="399"/>
      <c r="CL14" s="399"/>
      <c r="CM14" s="399"/>
      <c r="CN14" s="399"/>
      <c r="CO14" s="399"/>
      <c r="CP14" s="399"/>
      <c r="CQ14" s="399"/>
      <c r="CR14" s="399"/>
      <c r="CS14" s="400"/>
      <c r="CT14" s="491">
        <v>123.6</v>
      </c>
      <c r="CU14" s="451"/>
      <c r="CV14" s="451"/>
      <c r="CW14" s="451"/>
      <c r="CX14" s="451"/>
      <c r="CY14" s="451"/>
      <c r="CZ14" s="451"/>
      <c r="DA14" s="452"/>
      <c r="DB14" s="491">
        <v>127.1</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124</v>
      </c>
      <c r="N15" s="485"/>
      <c r="O15" s="485"/>
      <c r="P15" s="485"/>
      <c r="Q15" s="486"/>
      <c r="R15" s="487">
        <v>43718</v>
      </c>
      <c r="S15" s="488"/>
      <c r="T15" s="488"/>
      <c r="U15" s="488"/>
      <c r="V15" s="489"/>
      <c r="W15" s="472" t="s">
        <v>132</v>
      </c>
      <c r="X15" s="407"/>
      <c r="Y15" s="407"/>
      <c r="Z15" s="407"/>
      <c r="AA15" s="407"/>
      <c r="AB15" s="408"/>
      <c r="AC15" s="368">
        <v>8732</v>
      </c>
      <c r="AD15" s="369"/>
      <c r="AE15" s="369"/>
      <c r="AF15" s="369"/>
      <c r="AG15" s="370"/>
      <c r="AH15" s="368">
        <v>9534</v>
      </c>
      <c r="AI15" s="369"/>
      <c r="AJ15" s="369"/>
      <c r="AK15" s="369"/>
      <c r="AL15" s="371"/>
      <c r="AM15" s="461"/>
      <c r="AN15" s="366"/>
      <c r="AO15" s="366"/>
      <c r="AP15" s="366"/>
      <c r="AQ15" s="366"/>
      <c r="AR15" s="366"/>
      <c r="AS15" s="366"/>
      <c r="AT15" s="367"/>
      <c r="AU15" s="443"/>
      <c r="AV15" s="444"/>
      <c r="AW15" s="444"/>
      <c r="AX15" s="444"/>
      <c r="AY15" s="384" t="s">
        <v>133</v>
      </c>
      <c r="AZ15" s="385"/>
      <c r="BA15" s="385"/>
      <c r="BB15" s="385"/>
      <c r="BC15" s="385"/>
      <c r="BD15" s="385"/>
      <c r="BE15" s="385"/>
      <c r="BF15" s="385"/>
      <c r="BG15" s="385"/>
      <c r="BH15" s="385"/>
      <c r="BI15" s="385"/>
      <c r="BJ15" s="385"/>
      <c r="BK15" s="385"/>
      <c r="BL15" s="385"/>
      <c r="BM15" s="386"/>
      <c r="BN15" s="387">
        <v>5222039</v>
      </c>
      <c r="BO15" s="388"/>
      <c r="BP15" s="388"/>
      <c r="BQ15" s="388"/>
      <c r="BR15" s="388"/>
      <c r="BS15" s="388"/>
      <c r="BT15" s="388"/>
      <c r="BU15" s="389"/>
      <c r="BV15" s="387">
        <v>5174391</v>
      </c>
      <c r="BW15" s="388"/>
      <c r="BX15" s="388"/>
      <c r="BY15" s="388"/>
      <c r="BZ15" s="388"/>
      <c r="CA15" s="388"/>
      <c r="CB15" s="388"/>
      <c r="CC15" s="389"/>
      <c r="CD15" s="474" t="s">
        <v>134</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135</v>
      </c>
      <c r="M16" s="478"/>
      <c r="N16" s="478"/>
      <c r="O16" s="478"/>
      <c r="P16" s="478"/>
      <c r="Q16" s="479"/>
      <c r="R16" s="469" t="s">
        <v>136</v>
      </c>
      <c r="S16" s="470"/>
      <c r="T16" s="470"/>
      <c r="U16" s="470"/>
      <c r="V16" s="471"/>
      <c r="W16" s="490"/>
      <c r="X16" s="410"/>
      <c r="Y16" s="410"/>
      <c r="Z16" s="410"/>
      <c r="AA16" s="410"/>
      <c r="AB16" s="411"/>
      <c r="AC16" s="480">
        <v>39.1</v>
      </c>
      <c r="AD16" s="481"/>
      <c r="AE16" s="481"/>
      <c r="AF16" s="481"/>
      <c r="AG16" s="482"/>
      <c r="AH16" s="480">
        <v>38.9</v>
      </c>
      <c r="AI16" s="481"/>
      <c r="AJ16" s="481"/>
      <c r="AK16" s="481"/>
      <c r="AL16" s="483"/>
      <c r="AM16" s="461"/>
      <c r="AN16" s="366"/>
      <c r="AO16" s="366"/>
      <c r="AP16" s="366"/>
      <c r="AQ16" s="366"/>
      <c r="AR16" s="366"/>
      <c r="AS16" s="366"/>
      <c r="AT16" s="367"/>
      <c r="AU16" s="443"/>
      <c r="AV16" s="444"/>
      <c r="AW16" s="444"/>
      <c r="AX16" s="444"/>
      <c r="AY16" s="372" t="s">
        <v>137</v>
      </c>
      <c r="AZ16" s="373"/>
      <c r="BA16" s="373"/>
      <c r="BB16" s="373"/>
      <c r="BC16" s="373"/>
      <c r="BD16" s="373"/>
      <c r="BE16" s="373"/>
      <c r="BF16" s="373"/>
      <c r="BG16" s="373"/>
      <c r="BH16" s="373"/>
      <c r="BI16" s="373"/>
      <c r="BJ16" s="373"/>
      <c r="BK16" s="373"/>
      <c r="BL16" s="373"/>
      <c r="BM16" s="374"/>
      <c r="BN16" s="392">
        <v>7934200</v>
      </c>
      <c r="BO16" s="393"/>
      <c r="BP16" s="393"/>
      <c r="BQ16" s="393"/>
      <c r="BR16" s="393"/>
      <c r="BS16" s="393"/>
      <c r="BT16" s="393"/>
      <c r="BU16" s="394"/>
      <c r="BV16" s="392">
        <v>7926425</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138</v>
      </c>
      <c r="N17" s="467"/>
      <c r="O17" s="467"/>
      <c r="P17" s="467"/>
      <c r="Q17" s="468"/>
      <c r="R17" s="469" t="s">
        <v>136</v>
      </c>
      <c r="S17" s="470"/>
      <c r="T17" s="470"/>
      <c r="U17" s="470"/>
      <c r="V17" s="471"/>
      <c r="W17" s="472" t="s">
        <v>139</v>
      </c>
      <c r="X17" s="407"/>
      <c r="Y17" s="407"/>
      <c r="Z17" s="407"/>
      <c r="AA17" s="407"/>
      <c r="AB17" s="408"/>
      <c r="AC17" s="368">
        <v>12661</v>
      </c>
      <c r="AD17" s="369"/>
      <c r="AE17" s="369"/>
      <c r="AF17" s="369"/>
      <c r="AG17" s="370"/>
      <c r="AH17" s="368">
        <v>13586</v>
      </c>
      <c r="AI17" s="369"/>
      <c r="AJ17" s="369"/>
      <c r="AK17" s="369"/>
      <c r="AL17" s="371"/>
      <c r="AM17" s="461"/>
      <c r="AN17" s="366"/>
      <c r="AO17" s="366"/>
      <c r="AP17" s="366"/>
      <c r="AQ17" s="366"/>
      <c r="AR17" s="366"/>
      <c r="AS17" s="366"/>
      <c r="AT17" s="367"/>
      <c r="AU17" s="443"/>
      <c r="AV17" s="444"/>
      <c r="AW17" s="444"/>
      <c r="AX17" s="444"/>
      <c r="AY17" s="372" t="s">
        <v>140</v>
      </c>
      <c r="AZ17" s="373"/>
      <c r="BA17" s="373"/>
      <c r="BB17" s="373"/>
      <c r="BC17" s="373"/>
      <c r="BD17" s="373"/>
      <c r="BE17" s="373"/>
      <c r="BF17" s="373"/>
      <c r="BG17" s="373"/>
      <c r="BH17" s="373"/>
      <c r="BI17" s="373"/>
      <c r="BJ17" s="373"/>
      <c r="BK17" s="373"/>
      <c r="BL17" s="373"/>
      <c r="BM17" s="374"/>
      <c r="BN17" s="392">
        <v>6700782</v>
      </c>
      <c r="BO17" s="393"/>
      <c r="BP17" s="393"/>
      <c r="BQ17" s="393"/>
      <c r="BR17" s="393"/>
      <c r="BS17" s="393"/>
      <c r="BT17" s="393"/>
      <c r="BU17" s="394"/>
      <c r="BV17" s="392">
        <v>6687653</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62">
        <v>200.61</v>
      </c>
      <c r="M18" s="462"/>
      <c r="N18" s="462"/>
      <c r="O18" s="462"/>
      <c r="P18" s="462"/>
      <c r="Q18" s="462"/>
      <c r="R18" s="463"/>
      <c r="S18" s="463"/>
      <c r="T18" s="463"/>
      <c r="U18" s="463"/>
      <c r="V18" s="464"/>
      <c r="W18" s="459"/>
      <c r="X18" s="460"/>
      <c r="Y18" s="460"/>
      <c r="Z18" s="460"/>
      <c r="AA18" s="460"/>
      <c r="AB18" s="473"/>
      <c r="AC18" s="356">
        <v>56.7</v>
      </c>
      <c r="AD18" s="357"/>
      <c r="AE18" s="357"/>
      <c r="AF18" s="357"/>
      <c r="AG18" s="465"/>
      <c r="AH18" s="356">
        <v>55.5</v>
      </c>
      <c r="AI18" s="357"/>
      <c r="AJ18" s="357"/>
      <c r="AK18" s="357"/>
      <c r="AL18" s="358"/>
      <c r="AM18" s="461"/>
      <c r="AN18" s="366"/>
      <c r="AO18" s="366"/>
      <c r="AP18" s="366"/>
      <c r="AQ18" s="366"/>
      <c r="AR18" s="366"/>
      <c r="AS18" s="366"/>
      <c r="AT18" s="367"/>
      <c r="AU18" s="443"/>
      <c r="AV18" s="444"/>
      <c r="AW18" s="444"/>
      <c r="AX18" s="444"/>
      <c r="AY18" s="372" t="s">
        <v>142</v>
      </c>
      <c r="AZ18" s="373"/>
      <c r="BA18" s="373"/>
      <c r="BB18" s="373"/>
      <c r="BC18" s="373"/>
      <c r="BD18" s="373"/>
      <c r="BE18" s="373"/>
      <c r="BF18" s="373"/>
      <c r="BG18" s="373"/>
      <c r="BH18" s="373"/>
      <c r="BI18" s="373"/>
      <c r="BJ18" s="373"/>
      <c r="BK18" s="373"/>
      <c r="BL18" s="373"/>
      <c r="BM18" s="374"/>
      <c r="BN18" s="392">
        <v>9961089</v>
      </c>
      <c r="BO18" s="393"/>
      <c r="BP18" s="393"/>
      <c r="BQ18" s="393"/>
      <c r="BR18" s="393"/>
      <c r="BS18" s="393"/>
      <c r="BT18" s="393"/>
      <c r="BU18" s="394"/>
      <c r="BV18" s="392">
        <v>9571368</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48">
        <v>224</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144</v>
      </c>
      <c r="AZ19" s="373"/>
      <c r="BA19" s="373"/>
      <c r="BB19" s="373"/>
      <c r="BC19" s="373"/>
      <c r="BD19" s="373"/>
      <c r="BE19" s="373"/>
      <c r="BF19" s="373"/>
      <c r="BG19" s="373"/>
      <c r="BH19" s="373"/>
      <c r="BI19" s="373"/>
      <c r="BJ19" s="373"/>
      <c r="BK19" s="373"/>
      <c r="BL19" s="373"/>
      <c r="BM19" s="374"/>
      <c r="BN19" s="392">
        <v>13043856</v>
      </c>
      <c r="BO19" s="393"/>
      <c r="BP19" s="393"/>
      <c r="BQ19" s="393"/>
      <c r="BR19" s="393"/>
      <c r="BS19" s="393"/>
      <c r="BT19" s="393"/>
      <c r="BU19" s="394"/>
      <c r="BV19" s="392">
        <v>12548698</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48">
        <v>15924</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146</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147</v>
      </c>
      <c r="C22" s="427"/>
      <c r="D22" s="428"/>
      <c r="E22" s="435" t="s">
        <v>1</v>
      </c>
      <c r="F22" s="407"/>
      <c r="G22" s="407"/>
      <c r="H22" s="407"/>
      <c r="I22" s="407"/>
      <c r="J22" s="407"/>
      <c r="K22" s="408"/>
      <c r="L22" s="435" t="s">
        <v>148</v>
      </c>
      <c r="M22" s="407"/>
      <c r="N22" s="407"/>
      <c r="O22" s="407"/>
      <c r="P22" s="408"/>
      <c r="Q22" s="417" t="s">
        <v>149</v>
      </c>
      <c r="R22" s="418"/>
      <c r="S22" s="418"/>
      <c r="T22" s="418"/>
      <c r="U22" s="418"/>
      <c r="V22" s="436"/>
      <c r="W22" s="438" t="s">
        <v>150</v>
      </c>
      <c r="X22" s="427"/>
      <c r="Y22" s="428"/>
      <c r="Z22" s="435" t="s">
        <v>1</v>
      </c>
      <c r="AA22" s="407"/>
      <c r="AB22" s="407"/>
      <c r="AC22" s="407"/>
      <c r="AD22" s="407"/>
      <c r="AE22" s="407"/>
      <c r="AF22" s="407"/>
      <c r="AG22" s="408"/>
      <c r="AH22" s="406" t="s">
        <v>151</v>
      </c>
      <c r="AI22" s="407"/>
      <c r="AJ22" s="407"/>
      <c r="AK22" s="407"/>
      <c r="AL22" s="408"/>
      <c r="AM22" s="406" t="s">
        <v>152</v>
      </c>
      <c r="AN22" s="412"/>
      <c r="AO22" s="412"/>
      <c r="AP22" s="412"/>
      <c r="AQ22" s="412"/>
      <c r="AR22" s="413"/>
      <c r="AS22" s="417" t="s">
        <v>149</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153</v>
      </c>
      <c r="AZ23" s="385"/>
      <c r="BA23" s="385"/>
      <c r="BB23" s="385"/>
      <c r="BC23" s="385"/>
      <c r="BD23" s="385"/>
      <c r="BE23" s="385"/>
      <c r="BF23" s="385"/>
      <c r="BG23" s="385"/>
      <c r="BH23" s="385"/>
      <c r="BI23" s="385"/>
      <c r="BJ23" s="385"/>
      <c r="BK23" s="385"/>
      <c r="BL23" s="385"/>
      <c r="BM23" s="386"/>
      <c r="BN23" s="392">
        <v>15771139</v>
      </c>
      <c r="BO23" s="393"/>
      <c r="BP23" s="393"/>
      <c r="BQ23" s="393"/>
      <c r="BR23" s="393"/>
      <c r="BS23" s="393"/>
      <c r="BT23" s="393"/>
      <c r="BU23" s="394"/>
      <c r="BV23" s="392">
        <v>15543374</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154</v>
      </c>
      <c r="F24" s="366"/>
      <c r="G24" s="366"/>
      <c r="H24" s="366"/>
      <c r="I24" s="366"/>
      <c r="J24" s="366"/>
      <c r="K24" s="367"/>
      <c r="L24" s="368">
        <v>1</v>
      </c>
      <c r="M24" s="369"/>
      <c r="N24" s="369"/>
      <c r="O24" s="369"/>
      <c r="P24" s="370"/>
      <c r="Q24" s="368">
        <v>9200</v>
      </c>
      <c r="R24" s="369"/>
      <c r="S24" s="369"/>
      <c r="T24" s="369"/>
      <c r="U24" s="369"/>
      <c r="V24" s="370"/>
      <c r="W24" s="439"/>
      <c r="X24" s="430"/>
      <c r="Y24" s="431"/>
      <c r="Z24" s="365" t="s">
        <v>155</v>
      </c>
      <c r="AA24" s="366"/>
      <c r="AB24" s="366"/>
      <c r="AC24" s="366"/>
      <c r="AD24" s="366"/>
      <c r="AE24" s="366"/>
      <c r="AF24" s="366"/>
      <c r="AG24" s="367"/>
      <c r="AH24" s="368">
        <v>283</v>
      </c>
      <c r="AI24" s="369"/>
      <c r="AJ24" s="369"/>
      <c r="AK24" s="369"/>
      <c r="AL24" s="370"/>
      <c r="AM24" s="368">
        <v>888337</v>
      </c>
      <c r="AN24" s="369"/>
      <c r="AO24" s="369"/>
      <c r="AP24" s="369"/>
      <c r="AQ24" s="369"/>
      <c r="AR24" s="370"/>
      <c r="AS24" s="368">
        <v>3139</v>
      </c>
      <c r="AT24" s="369"/>
      <c r="AU24" s="369"/>
      <c r="AV24" s="369"/>
      <c r="AW24" s="369"/>
      <c r="AX24" s="371"/>
      <c r="AY24" s="359" t="s">
        <v>156</v>
      </c>
      <c r="AZ24" s="360"/>
      <c r="BA24" s="360"/>
      <c r="BB24" s="360"/>
      <c r="BC24" s="360"/>
      <c r="BD24" s="360"/>
      <c r="BE24" s="360"/>
      <c r="BF24" s="360"/>
      <c r="BG24" s="360"/>
      <c r="BH24" s="360"/>
      <c r="BI24" s="360"/>
      <c r="BJ24" s="360"/>
      <c r="BK24" s="360"/>
      <c r="BL24" s="360"/>
      <c r="BM24" s="361"/>
      <c r="BN24" s="392">
        <v>14259684</v>
      </c>
      <c r="BO24" s="393"/>
      <c r="BP24" s="393"/>
      <c r="BQ24" s="393"/>
      <c r="BR24" s="393"/>
      <c r="BS24" s="393"/>
      <c r="BT24" s="393"/>
      <c r="BU24" s="394"/>
      <c r="BV24" s="392">
        <v>14002994</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157</v>
      </c>
      <c r="F25" s="366"/>
      <c r="G25" s="366"/>
      <c r="H25" s="366"/>
      <c r="I25" s="366"/>
      <c r="J25" s="366"/>
      <c r="K25" s="367"/>
      <c r="L25" s="368">
        <v>1</v>
      </c>
      <c r="M25" s="369"/>
      <c r="N25" s="369"/>
      <c r="O25" s="369"/>
      <c r="P25" s="370"/>
      <c r="Q25" s="368">
        <v>7380</v>
      </c>
      <c r="R25" s="369"/>
      <c r="S25" s="369"/>
      <c r="T25" s="369"/>
      <c r="U25" s="369"/>
      <c r="V25" s="370"/>
      <c r="W25" s="439"/>
      <c r="X25" s="430"/>
      <c r="Y25" s="431"/>
      <c r="Z25" s="365" t="s">
        <v>158</v>
      </c>
      <c r="AA25" s="366"/>
      <c r="AB25" s="366"/>
      <c r="AC25" s="366"/>
      <c r="AD25" s="366"/>
      <c r="AE25" s="366"/>
      <c r="AF25" s="366"/>
      <c r="AG25" s="367"/>
      <c r="AH25" s="368" t="s">
        <v>122</v>
      </c>
      <c r="AI25" s="369"/>
      <c r="AJ25" s="369"/>
      <c r="AK25" s="369"/>
      <c r="AL25" s="370"/>
      <c r="AM25" s="368" t="s">
        <v>122</v>
      </c>
      <c r="AN25" s="369"/>
      <c r="AO25" s="369"/>
      <c r="AP25" s="369"/>
      <c r="AQ25" s="369"/>
      <c r="AR25" s="370"/>
      <c r="AS25" s="368" t="s">
        <v>122</v>
      </c>
      <c r="AT25" s="369"/>
      <c r="AU25" s="369"/>
      <c r="AV25" s="369"/>
      <c r="AW25" s="369"/>
      <c r="AX25" s="371"/>
      <c r="AY25" s="384" t="s">
        <v>159</v>
      </c>
      <c r="AZ25" s="385"/>
      <c r="BA25" s="385"/>
      <c r="BB25" s="385"/>
      <c r="BC25" s="385"/>
      <c r="BD25" s="385"/>
      <c r="BE25" s="385"/>
      <c r="BF25" s="385"/>
      <c r="BG25" s="385"/>
      <c r="BH25" s="385"/>
      <c r="BI25" s="385"/>
      <c r="BJ25" s="385"/>
      <c r="BK25" s="385"/>
      <c r="BL25" s="385"/>
      <c r="BM25" s="386"/>
      <c r="BN25" s="387">
        <v>3284858</v>
      </c>
      <c r="BO25" s="388"/>
      <c r="BP25" s="388"/>
      <c r="BQ25" s="388"/>
      <c r="BR25" s="388"/>
      <c r="BS25" s="388"/>
      <c r="BT25" s="388"/>
      <c r="BU25" s="389"/>
      <c r="BV25" s="387">
        <v>4104552</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160</v>
      </c>
      <c r="F26" s="366"/>
      <c r="G26" s="366"/>
      <c r="H26" s="366"/>
      <c r="I26" s="366"/>
      <c r="J26" s="366"/>
      <c r="K26" s="367"/>
      <c r="L26" s="368">
        <v>1</v>
      </c>
      <c r="M26" s="369"/>
      <c r="N26" s="369"/>
      <c r="O26" s="369"/>
      <c r="P26" s="370"/>
      <c r="Q26" s="368">
        <v>6300</v>
      </c>
      <c r="R26" s="369"/>
      <c r="S26" s="369"/>
      <c r="T26" s="369"/>
      <c r="U26" s="369"/>
      <c r="V26" s="370"/>
      <c r="W26" s="439"/>
      <c r="X26" s="430"/>
      <c r="Y26" s="431"/>
      <c r="Z26" s="365" t="s">
        <v>161</v>
      </c>
      <c r="AA26" s="404"/>
      <c r="AB26" s="404"/>
      <c r="AC26" s="404"/>
      <c r="AD26" s="404"/>
      <c r="AE26" s="404"/>
      <c r="AF26" s="404"/>
      <c r="AG26" s="405"/>
      <c r="AH26" s="368">
        <v>31</v>
      </c>
      <c r="AI26" s="369"/>
      <c r="AJ26" s="369"/>
      <c r="AK26" s="369"/>
      <c r="AL26" s="370"/>
      <c r="AM26" s="368">
        <v>102703</v>
      </c>
      <c r="AN26" s="369"/>
      <c r="AO26" s="369"/>
      <c r="AP26" s="369"/>
      <c r="AQ26" s="369"/>
      <c r="AR26" s="370"/>
      <c r="AS26" s="368">
        <v>3313</v>
      </c>
      <c r="AT26" s="369"/>
      <c r="AU26" s="369"/>
      <c r="AV26" s="369"/>
      <c r="AW26" s="369"/>
      <c r="AX26" s="371"/>
      <c r="AY26" s="401" t="s">
        <v>162</v>
      </c>
      <c r="AZ26" s="402"/>
      <c r="BA26" s="402"/>
      <c r="BB26" s="402"/>
      <c r="BC26" s="402"/>
      <c r="BD26" s="402"/>
      <c r="BE26" s="402"/>
      <c r="BF26" s="402"/>
      <c r="BG26" s="402"/>
      <c r="BH26" s="402"/>
      <c r="BI26" s="402"/>
      <c r="BJ26" s="402"/>
      <c r="BK26" s="402"/>
      <c r="BL26" s="402"/>
      <c r="BM26" s="403"/>
      <c r="BN26" s="392" t="s">
        <v>122</v>
      </c>
      <c r="BO26" s="393"/>
      <c r="BP26" s="393"/>
      <c r="BQ26" s="393"/>
      <c r="BR26" s="393"/>
      <c r="BS26" s="393"/>
      <c r="BT26" s="393"/>
      <c r="BU26" s="394"/>
      <c r="BV26" s="392" t="s">
        <v>122</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163</v>
      </c>
      <c r="F27" s="366"/>
      <c r="G27" s="366"/>
      <c r="H27" s="366"/>
      <c r="I27" s="366"/>
      <c r="J27" s="366"/>
      <c r="K27" s="367"/>
      <c r="L27" s="368">
        <v>1</v>
      </c>
      <c r="M27" s="369"/>
      <c r="N27" s="369"/>
      <c r="O27" s="369"/>
      <c r="P27" s="370"/>
      <c r="Q27" s="368">
        <v>4800</v>
      </c>
      <c r="R27" s="369"/>
      <c r="S27" s="369"/>
      <c r="T27" s="369"/>
      <c r="U27" s="369"/>
      <c r="V27" s="370"/>
      <c r="W27" s="439"/>
      <c r="X27" s="430"/>
      <c r="Y27" s="431"/>
      <c r="Z27" s="365" t="s">
        <v>164</v>
      </c>
      <c r="AA27" s="366"/>
      <c r="AB27" s="366"/>
      <c r="AC27" s="366"/>
      <c r="AD27" s="366"/>
      <c r="AE27" s="366"/>
      <c r="AF27" s="366"/>
      <c r="AG27" s="367"/>
      <c r="AH27" s="368">
        <v>4</v>
      </c>
      <c r="AI27" s="369"/>
      <c r="AJ27" s="369"/>
      <c r="AK27" s="369"/>
      <c r="AL27" s="370"/>
      <c r="AM27" s="368">
        <v>10184</v>
      </c>
      <c r="AN27" s="369"/>
      <c r="AO27" s="369"/>
      <c r="AP27" s="369"/>
      <c r="AQ27" s="369"/>
      <c r="AR27" s="370"/>
      <c r="AS27" s="368">
        <v>2546</v>
      </c>
      <c r="AT27" s="369"/>
      <c r="AU27" s="369"/>
      <c r="AV27" s="369"/>
      <c r="AW27" s="369"/>
      <c r="AX27" s="371"/>
      <c r="AY27" s="398" t="s">
        <v>165</v>
      </c>
      <c r="AZ27" s="399"/>
      <c r="BA27" s="399"/>
      <c r="BB27" s="399"/>
      <c r="BC27" s="399"/>
      <c r="BD27" s="399"/>
      <c r="BE27" s="399"/>
      <c r="BF27" s="399"/>
      <c r="BG27" s="399"/>
      <c r="BH27" s="399"/>
      <c r="BI27" s="399"/>
      <c r="BJ27" s="399"/>
      <c r="BK27" s="399"/>
      <c r="BL27" s="399"/>
      <c r="BM27" s="400"/>
      <c r="BN27" s="395">
        <v>1092050</v>
      </c>
      <c r="BO27" s="396"/>
      <c r="BP27" s="396"/>
      <c r="BQ27" s="396"/>
      <c r="BR27" s="396"/>
      <c r="BS27" s="396"/>
      <c r="BT27" s="396"/>
      <c r="BU27" s="397"/>
      <c r="BV27" s="395">
        <v>1089975</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166</v>
      </c>
      <c r="F28" s="366"/>
      <c r="G28" s="366"/>
      <c r="H28" s="366"/>
      <c r="I28" s="366"/>
      <c r="J28" s="366"/>
      <c r="K28" s="367"/>
      <c r="L28" s="368">
        <v>1</v>
      </c>
      <c r="M28" s="369"/>
      <c r="N28" s="369"/>
      <c r="O28" s="369"/>
      <c r="P28" s="370"/>
      <c r="Q28" s="368">
        <v>4300</v>
      </c>
      <c r="R28" s="369"/>
      <c r="S28" s="369"/>
      <c r="T28" s="369"/>
      <c r="U28" s="369"/>
      <c r="V28" s="370"/>
      <c r="W28" s="439"/>
      <c r="X28" s="430"/>
      <c r="Y28" s="431"/>
      <c r="Z28" s="365" t="s">
        <v>167</v>
      </c>
      <c r="AA28" s="366"/>
      <c r="AB28" s="366"/>
      <c r="AC28" s="366"/>
      <c r="AD28" s="366"/>
      <c r="AE28" s="366"/>
      <c r="AF28" s="366"/>
      <c r="AG28" s="367"/>
      <c r="AH28" s="368" t="s">
        <v>122</v>
      </c>
      <c r="AI28" s="369"/>
      <c r="AJ28" s="369"/>
      <c r="AK28" s="369"/>
      <c r="AL28" s="370"/>
      <c r="AM28" s="368" t="s">
        <v>122</v>
      </c>
      <c r="AN28" s="369"/>
      <c r="AO28" s="369"/>
      <c r="AP28" s="369"/>
      <c r="AQ28" s="369"/>
      <c r="AR28" s="370"/>
      <c r="AS28" s="368" t="s">
        <v>122</v>
      </c>
      <c r="AT28" s="369"/>
      <c r="AU28" s="369"/>
      <c r="AV28" s="369"/>
      <c r="AW28" s="369"/>
      <c r="AX28" s="371"/>
      <c r="AY28" s="375" t="s">
        <v>168</v>
      </c>
      <c r="AZ28" s="376"/>
      <c r="BA28" s="376"/>
      <c r="BB28" s="377"/>
      <c r="BC28" s="384" t="s">
        <v>169</v>
      </c>
      <c r="BD28" s="385"/>
      <c r="BE28" s="385"/>
      <c r="BF28" s="385"/>
      <c r="BG28" s="385"/>
      <c r="BH28" s="385"/>
      <c r="BI28" s="385"/>
      <c r="BJ28" s="385"/>
      <c r="BK28" s="385"/>
      <c r="BL28" s="385"/>
      <c r="BM28" s="386"/>
      <c r="BN28" s="387">
        <v>1228110</v>
      </c>
      <c r="BO28" s="388"/>
      <c r="BP28" s="388"/>
      <c r="BQ28" s="388"/>
      <c r="BR28" s="388"/>
      <c r="BS28" s="388"/>
      <c r="BT28" s="388"/>
      <c r="BU28" s="389"/>
      <c r="BV28" s="387">
        <v>1475469</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170</v>
      </c>
      <c r="F29" s="366"/>
      <c r="G29" s="366"/>
      <c r="H29" s="366"/>
      <c r="I29" s="366"/>
      <c r="J29" s="366"/>
      <c r="K29" s="367"/>
      <c r="L29" s="368">
        <v>16</v>
      </c>
      <c r="M29" s="369"/>
      <c r="N29" s="369"/>
      <c r="O29" s="369"/>
      <c r="P29" s="370"/>
      <c r="Q29" s="368">
        <v>4000</v>
      </c>
      <c r="R29" s="369"/>
      <c r="S29" s="369"/>
      <c r="T29" s="369"/>
      <c r="U29" s="369"/>
      <c r="V29" s="370"/>
      <c r="W29" s="440"/>
      <c r="X29" s="441"/>
      <c r="Y29" s="442"/>
      <c r="Z29" s="365" t="s">
        <v>171</v>
      </c>
      <c r="AA29" s="366"/>
      <c r="AB29" s="366"/>
      <c r="AC29" s="366"/>
      <c r="AD29" s="366"/>
      <c r="AE29" s="366"/>
      <c r="AF29" s="366"/>
      <c r="AG29" s="367"/>
      <c r="AH29" s="368">
        <v>287</v>
      </c>
      <c r="AI29" s="369"/>
      <c r="AJ29" s="369"/>
      <c r="AK29" s="369"/>
      <c r="AL29" s="370"/>
      <c r="AM29" s="368">
        <v>898521</v>
      </c>
      <c r="AN29" s="369"/>
      <c r="AO29" s="369"/>
      <c r="AP29" s="369"/>
      <c r="AQ29" s="369"/>
      <c r="AR29" s="370"/>
      <c r="AS29" s="368">
        <v>3131</v>
      </c>
      <c r="AT29" s="369"/>
      <c r="AU29" s="369"/>
      <c r="AV29" s="369"/>
      <c r="AW29" s="369"/>
      <c r="AX29" s="371"/>
      <c r="AY29" s="378"/>
      <c r="AZ29" s="379"/>
      <c r="BA29" s="379"/>
      <c r="BB29" s="380"/>
      <c r="BC29" s="372" t="s">
        <v>172</v>
      </c>
      <c r="BD29" s="373"/>
      <c r="BE29" s="373"/>
      <c r="BF29" s="373"/>
      <c r="BG29" s="373"/>
      <c r="BH29" s="373"/>
      <c r="BI29" s="373"/>
      <c r="BJ29" s="373"/>
      <c r="BK29" s="373"/>
      <c r="BL29" s="373"/>
      <c r="BM29" s="374"/>
      <c r="BN29" s="392">
        <v>28396</v>
      </c>
      <c r="BO29" s="393"/>
      <c r="BP29" s="393"/>
      <c r="BQ29" s="393"/>
      <c r="BR29" s="393"/>
      <c r="BS29" s="393"/>
      <c r="BT29" s="393"/>
      <c r="BU29" s="394"/>
      <c r="BV29" s="392">
        <v>28359</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173</v>
      </c>
      <c r="X30" s="354"/>
      <c r="Y30" s="354"/>
      <c r="Z30" s="354"/>
      <c r="AA30" s="354"/>
      <c r="AB30" s="354"/>
      <c r="AC30" s="354"/>
      <c r="AD30" s="354"/>
      <c r="AE30" s="354"/>
      <c r="AF30" s="354"/>
      <c r="AG30" s="355"/>
      <c r="AH30" s="356">
        <v>98.3</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174</v>
      </c>
      <c r="BD30" s="360"/>
      <c r="BE30" s="360"/>
      <c r="BF30" s="360"/>
      <c r="BG30" s="360"/>
      <c r="BH30" s="360"/>
      <c r="BI30" s="360"/>
      <c r="BJ30" s="360"/>
      <c r="BK30" s="360"/>
      <c r="BL30" s="360"/>
      <c r="BM30" s="361"/>
      <c r="BN30" s="395">
        <v>1261758</v>
      </c>
      <c r="BO30" s="396"/>
      <c r="BP30" s="396"/>
      <c r="BQ30" s="396"/>
      <c r="BR30" s="396"/>
      <c r="BS30" s="396"/>
      <c r="BT30" s="396"/>
      <c r="BU30" s="397"/>
      <c r="BV30" s="395">
        <v>1134732</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5"/>
      <c r="AM34" s="343">
        <f>IF(AO34="","",MAX(C34:D43,U34:V43)+1)</f>
        <v>5</v>
      </c>
      <c r="AN34" s="343"/>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5"/>
      <c r="BE34" s="343">
        <f>IF(BG34="","",MAX(C34:D43,U34:V43,AM34:AN43)+1)</f>
        <v>6</v>
      </c>
      <c r="BF34" s="343"/>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5"/>
      <c r="BW34" s="343">
        <f>IF(BY34="","",MAX(C34:D43,U34:V43,AM34:AN43,BE34:BF43)+1)</f>
        <v>10</v>
      </c>
      <c r="BX34" s="343"/>
      <c r="BY34" s="344" t="str">
        <f>IF('各会計、関係団体の財政状況及び健全化判断比率'!B68="","",'各会計、関係団体の財政状況及び健全化判断比率'!B68)</f>
        <v>新川広域圏事務組合(一般会計)</v>
      </c>
      <c r="BZ34" s="344"/>
      <c r="CA34" s="344"/>
      <c r="CB34" s="344"/>
      <c r="CC34" s="344"/>
      <c r="CD34" s="344"/>
      <c r="CE34" s="344"/>
      <c r="CF34" s="344"/>
      <c r="CG34" s="344"/>
      <c r="CH34" s="344"/>
      <c r="CI34" s="344"/>
      <c r="CJ34" s="344"/>
      <c r="CK34" s="344"/>
      <c r="CL34" s="344"/>
      <c r="CM34" s="344"/>
      <c r="CN34" s="165"/>
      <c r="CO34" s="343">
        <f>IF(CQ34="","",MAX(C34:D43,U34:V43,AM34:AN43,BE34:BF43,BW34:BX43)+1)</f>
        <v>16</v>
      </c>
      <c r="CP34" s="343"/>
      <c r="CQ34" s="344" t="str">
        <f>IF('各会計、関係団体の財政状況及び健全化判断比率'!BS7="","",'各会計、関係団体の財政状況及び健全化判断比率'!BS7)</f>
        <v>魚津市施設管理公社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7</v>
      </c>
      <c r="BF35" s="343"/>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5"/>
      <c r="BW35" s="343">
        <f t="shared" ref="BW35:BW43" si="2">IF(BY35="","",BW34+1)</f>
        <v>11</v>
      </c>
      <c r="BX35" s="343"/>
      <c r="BY35" s="344" t="str">
        <f>IF('各会計、関係団体の財政状況及び健全化判断比率'!B69="","",'各会計、関係団体の財政状況及び健全化判断比率'!B69)</f>
        <v>富山県市町村管理組合</v>
      </c>
      <c r="BZ35" s="344"/>
      <c r="CA35" s="344"/>
      <c r="CB35" s="344"/>
      <c r="CC35" s="344"/>
      <c r="CD35" s="344"/>
      <c r="CE35" s="344"/>
      <c r="CF35" s="344"/>
      <c r="CG35" s="344"/>
      <c r="CH35" s="344"/>
      <c r="CI35" s="344"/>
      <c r="CJ35" s="344"/>
      <c r="CK35" s="344"/>
      <c r="CL35" s="344"/>
      <c r="CM35" s="344"/>
      <c r="CN35" s="165"/>
      <c r="CO35" s="343">
        <f t="shared" ref="CO35:CO43" si="3">IF(CQ35="","",CO34+1)</f>
        <v>17</v>
      </c>
      <c r="CP35" s="343"/>
      <c r="CQ35" s="344" t="str">
        <f>IF('各会計、関係団体の財政状況及び健全化判断比率'!BS8="","",'各会計、関係団体の財政状況及び健全化判断比率'!BS8)</f>
        <v>魚津市体育協会</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f t="shared" si="1"/>
        <v>8</v>
      </c>
      <c r="BF36" s="343"/>
      <c r="BG36" s="344" t="str">
        <f>IF('各会計、関係団体の財政状況及び健全化判断比率'!B34="","",'各会計、関係団体の財政状況及び健全化判断比率'!B34)</f>
        <v>簡易水道事業特別会計</v>
      </c>
      <c r="BH36" s="344"/>
      <c r="BI36" s="344"/>
      <c r="BJ36" s="344"/>
      <c r="BK36" s="344"/>
      <c r="BL36" s="344"/>
      <c r="BM36" s="344"/>
      <c r="BN36" s="344"/>
      <c r="BO36" s="344"/>
      <c r="BP36" s="344"/>
      <c r="BQ36" s="344"/>
      <c r="BR36" s="344"/>
      <c r="BS36" s="344"/>
      <c r="BT36" s="344"/>
      <c r="BU36" s="344"/>
      <c r="BV36" s="165"/>
      <c r="BW36" s="343">
        <f t="shared" si="2"/>
        <v>12</v>
      </c>
      <c r="BX36" s="343"/>
      <c r="BY36" s="344" t="str">
        <f>IF('各会計、関係団体の財政状況及び健全化判断比率'!B70="","",'各会計、関係団体の財政状況及び健全化判断比率'!B70)</f>
        <v>富山県市町村総合事務組合(一般会計)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f t="shared" si="1"/>
        <v>9</v>
      </c>
      <c r="BF37" s="343"/>
      <c r="BG37" s="344" t="str">
        <f>IF('各会計、関係団体の財政状況及び健全化判断比率'!B35="","",'各会計、関係団体の財政状況及び健全化判断比率'!B35)</f>
        <v>水族館事業特別会計</v>
      </c>
      <c r="BH37" s="344"/>
      <c r="BI37" s="344"/>
      <c r="BJ37" s="344"/>
      <c r="BK37" s="344"/>
      <c r="BL37" s="344"/>
      <c r="BM37" s="344"/>
      <c r="BN37" s="344"/>
      <c r="BO37" s="344"/>
      <c r="BP37" s="344"/>
      <c r="BQ37" s="344"/>
      <c r="BR37" s="344"/>
      <c r="BS37" s="344"/>
      <c r="BT37" s="344"/>
      <c r="BU37" s="344"/>
      <c r="BV37" s="165"/>
      <c r="BW37" s="343">
        <f t="shared" si="2"/>
        <v>13</v>
      </c>
      <c r="BX37" s="343"/>
      <c r="BY37" s="344" t="str">
        <f>IF('各会計、関係団体の財政状況及び健全化判断比率'!B71="","",'各会計、関係団体の財政状況及び健全化判断比率'!B71)</f>
        <v>富山県後期高齢者医療広域連合(一般会計)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f t="shared" si="2"/>
        <v>14</v>
      </c>
      <c r="BX38" s="343"/>
      <c r="BY38" s="344" t="str">
        <f>IF('各会計、関係団体の財政状況及び健全化判断比率'!B72="","",'各会計、関係団体の財政状況及び健全化判断比率'!B72)</f>
        <v>富山県後期高齢者医療広域連合(特別会計)</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f t="shared" si="2"/>
        <v>15</v>
      </c>
      <c r="BX39" s="343"/>
      <c r="BY39" s="344" t="str">
        <f>IF('各会計、関係団体の財政状況及び健全化判断比率'!B73="","",'各会計、関係団体の財政状況及び健全化判断比率'!B73)</f>
        <v>富山県東部消防組合</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81" t="s">
        <v>24</v>
      </c>
      <c r="C41" s="1182"/>
      <c r="D41" s="81"/>
      <c r="E41" s="1183" t="s">
        <v>25</v>
      </c>
      <c r="F41" s="1183"/>
      <c r="G41" s="1183"/>
      <c r="H41" s="1184"/>
      <c r="I41" s="82">
        <v>15248</v>
      </c>
      <c r="J41" s="83">
        <v>15039</v>
      </c>
      <c r="K41" s="83">
        <v>14993</v>
      </c>
      <c r="L41" s="83">
        <v>15518</v>
      </c>
      <c r="M41" s="84">
        <v>15729</v>
      </c>
    </row>
    <row r="42" spans="2:13" ht="27.75" customHeight="1" x14ac:dyDescent="0.15">
      <c r="B42" s="1171"/>
      <c r="C42" s="1172"/>
      <c r="D42" s="85"/>
      <c r="E42" s="1175" t="s">
        <v>26</v>
      </c>
      <c r="F42" s="1175"/>
      <c r="G42" s="1175"/>
      <c r="H42" s="1176"/>
      <c r="I42" s="86">
        <v>2755</v>
      </c>
      <c r="J42" s="87">
        <v>2193</v>
      </c>
      <c r="K42" s="87">
        <v>1958</v>
      </c>
      <c r="L42" s="87">
        <v>1872</v>
      </c>
      <c r="M42" s="88">
        <v>1619</v>
      </c>
    </row>
    <row r="43" spans="2:13" ht="27.75" customHeight="1" x14ac:dyDescent="0.15">
      <c r="B43" s="1171"/>
      <c r="C43" s="1172"/>
      <c r="D43" s="85"/>
      <c r="E43" s="1175" t="s">
        <v>27</v>
      </c>
      <c r="F43" s="1175"/>
      <c r="G43" s="1175"/>
      <c r="H43" s="1176"/>
      <c r="I43" s="86">
        <v>14256</v>
      </c>
      <c r="J43" s="87">
        <v>13746</v>
      </c>
      <c r="K43" s="87">
        <v>13441</v>
      </c>
      <c r="L43" s="87">
        <v>13154</v>
      </c>
      <c r="M43" s="88">
        <v>12835</v>
      </c>
    </row>
    <row r="44" spans="2:13" ht="27.75" customHeight="1" x14ac:dyDescent="0.15">
      <c r="B44" s="1171"/>
      <c r="C44" s="1172"/>
      <c r="D44" s="85"/>
      <c r="E44" s="1175" t="s">
        <v>28</v>
      </c>
      <c r="F44" s="1175"/>
      <c r="G44" s="1175"/>
      <c r="H44" s="1176"/>
      <c r="I44" s="86">
        <v>821</v>
      </c>
      <c r="J44" s="87">
        <v>592</v>
      </c>
      <c r="K44" s="87">
        <v>822</v>
      </c>
      <c r="L44" s="87">
        <v>947</v>
      </c>
      <c r="M44" s="88">
        <v>1327</v>
      </c>
    </row>
    <row r="45" spans="2:13" ht="27.75" customHeight="1" x14ac:dyDescent="0.15">
      <c r="B45" s="1171"/>
      <c r="C45" s="1172"/>
      <c r="D45" s="85"/>
      <c r="E45" s="1175" t="s">
        <v>29</v>
      </c>
      <c r="F45" s="1175"/>
      <c r="G45" s="1175"/>
      <c r="H45" s="1176"/>
      <c r="I45" s="86">
        <v>4436</v>
      </c>
      <c r="J45" s="87">
        <v>4303</v>
      </c>
      <c r="K45" s="87">
        <v>4157</v>
      </c>
      <c r="L45" s="87">
        <v>3952</v>
      </c>
      <c r="M45" s="88">
        <v>3584</v>
      </c>
    </row>
    <row r="46" spans="2:13" ht="27.75" customHeight="1" x14ac:dyDescent="0.15">
      <c r="B46" s="1171"/>
      <c r="C46" s="1172"/>
      <c r="D46" s="85"/>
      <c r="E46" s="1175" t="s">
        <v>30</v>
      </c>
      <c r="F46" s="1175"/>
      <c r="G46" s="1175"/>
      <c r="H46" s="1176"/>
      <c r="I46" s="86">
        <v>0</v>
      </c>
      <c r="J46" s="87">
        <v>0</v>
      </c>
      <c r="K46" s="87">
        <v>0</v>
      </c>
      <c r="L46" s="87">
        <v>0</v>
      </c>
      <c r="M46" s="88">
        <v>0</v>
      </c>
    </row>
    <row r="47" spans="2:13" ht="27.75" customHeight="1" x14ac:dyDescent="0.15">
      <c r="B47" s="1171"/>
      <c r="C47" s="1172"/>
      <c r="D47" s="85"/>
      <c r="E47" s="1175" t="s">
        <v>31</v>
      </c>
      <c r="F47" s="1175"/>
      <c r="G47" s="1175"/>
      <c r="H47" s="1176"/>
      <c r="I47" s="86" t="s">
        <v>491</v>
      </c>
      <c r="J47" s="87" t="s">
        <v>491</v>
      </c>
      <c r="K47" s="87" t="s">
        <v>491</v>
      </c>
      <c r="L47" s="87" t="s">
        <v>491</v>
      </c>
      <c r="M47" s="88" t="s">
        <v>491</v>
      </c>
    </row>
    <row r="48" spans="2:13" ht="27.75" customHeight="1" x14ac:dyDescent="0.15">
      <c r="B48" s="1173"/>
      <c r="C48" s="1174"/>
      <c r="D48" s="85"/>
      <c r="E48" s="1175" t="s">
        <v>32</v>
      </c>
      <c r="F48" s="1175"/>
      <c r="G48" s="1175"/>
      <c r="H48" s="1176"/>
      <c r="I48" s="86" t="s">
        <v>491</v>
      </c>
      <c r="J48" s="87" t="s">
        <v>491</v>
      </c>
      <c r="K48" s="87" t="s">
        <v>491</v>
      </c>
      <c r="L48" s="87" t="s">
        <v>491</v>
      </c>
      <c r="M48" s="88" t="s">
        <v>491</v>
      </c>
    </row>
    <row r="49" spans="2:13" ht="27.75" customHeight="1" x14ac:dyDescent="0.15">
      <c r="B49" s="1169" t="s">
        <v>33</v>
      </c>
      <c r="C49" s="1170"/>
      <c r="D49" s="89"/>
      <c r="E49" s="1175" t="s">
        <v>34</v>
      </c>
      <c r="F49" s="1175"/>
      <c r="G49" s="1175"/>
      <c r="H49" s="1176"/>
      <c r="I49" s="86">
        <v>2864</v>
      </c>
      <c r="J49" s="87">
        <v>2537</v>
      </c>
      <c r="K49" s="87">
        <v>2381</v>
      </c>
      <c r="L49" s="87">
        <v>2838</v>
      </c>
      <c r="M49" s="88">
        <v>2865</v>
      </c>
    </row>
    <row r="50" spans="2:13" ht="27.75" customHeight="1" x14ac:dyDescent="0.15">
      <c r="B50" s="1171"/>
      <c r="C50" s="1172"/>
      <c r="D50" s="85"/>
      <c r="E50" s="1175" t="s">
        <v>35</v>
      </c>
      <c r="F50" s="1175"/>
      <c r="G50" s="1175"/>
      <c r="H50" s="1176"/>
      <c r="I50" s="86">
        <v>382</v>
      </c>
      <c r="J50" s="87">
        <v>307</v>
      </c>
      <c r="K50" s="87">
        <v>230</v>
      </c>
      <c r="L50" s="87">
        <v>240</v>
      </c>
      <c r="M50" s="88">
        <v>255</v>
      </c>
    </row>
    <row r="51" spans="2:13" ht="27.75" customHeight="1" x14ac:dyDescent="0.15">
      <c r="B51" s="1173"/>
      <c r="C51" s="1174"/>
      <c r="D51" s="85"/>
      <c r="E51" s="1175" t="s">
        <v>36</v>
      </c>
      <c r="F51" s="1175"/>
      <c r="G51" s="1175"/>
      <c r="H51" s="1176"/>
      <c r="I51" s="86">
        <v>20142</v>
      </c>
      <c r="J51" s="87">
        <v>20171</v>
      </c>
      <c r="K51" s="87">
        <v>20792</v>
      </c>
      <c r="L51" s="87">
        <v>21109</v>
      </c>
      <c r="M51" s="88">
        <v>21232</v>
      </c>
    </row>
    <row r="52" spans="2:13" ht="27.75" customHeight="1" thickBot="1" x14ac:dyDescent="0.2">
      <c r="B52" s="1177" t="s">
        <v>37</v>
      </c>
      <c r="C52" s="1178"/>
      <c r="D52" s="90"/>
      <c r="E52" s="1179" t="s">
        <v>38</v>
      </c>
      <c r="F52" s="1179"/>
      <c r="G52" s="1179"/>
      <c r="H52" s="1180"/>
      <c r="I52" s="91">
        <v>14129</v>
      </c>
      <c r="J52" s="92">
        <v>12857</v>
      </c>
      <c r="K52" s="92">
        <v>11969</v>
      </c>
      <c r="L52" s="92">
        <v>11257</v>
      </c>
      <c r="M52" s="93">
        <v>10742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79392</v>
      </c>
      <c r="E3" s="116"/>
      <c r="F3" s="117">
        <v>78670</v>
      </c>
      <c r="G3" s="118"/>
      <c r="H3" s="119"/>
    </row>
    <row r="4" spans="1:8" x14ac:dyDescent="0.15">
      <c r="A4" s="120"/>
      <c r="B4" s="121"/>
      <c r="C4" s="122"/>
      <c r="D4" s="123">
        <v>28945</v>
      </c>
      <c r="E4" s="124"/>
      <c r="F4" s="125">
        <v>38094</v>
      </c>
      <c r="G4" s="126"/>
      <c r="H4" s="127"/>
    </row>
    <row r="5" spans="1:8" x14ac:dyDescent="0.15">
      <c r="A5" s="108" t="s">
        <v>524</v>
      </c>
      <c r="B5" s="113"/>
      <c r="C5" s="114"/>
      <c r="D5" s="115">
        <v>38264</v>
      </c>
      <c r="E5" s="116"/>
      <c r="F5" s="117">
        <v>67201</v>
      </c>
      <c r="G5" s="118"/>
      <c r="H5" s="119"/>
    </row>
    <row r="6" spans="1:8" x14ac:dyDescent="0.15">
      <c r="A6" s="120"/>
      <c r="B6" s="121"/>
      <c r="C6" s="122"/>
      <c r="D6" s="123">
        <v>21340</v>
      </c>
      <c r="E6" s="124"/>
      <c r="F6" s="125">
        <v>35210</v>
      </c>
      <c r="G6" s="126"/>
      <c r="H6" s="127"/>
    </row>
    <row r="7" spans="1:8" x14ac:dyDescent="0.15">
      <c r="A7" s="108" t="s">
        <v>525</v>
      </c>
      <c r="B7" s="113"/>
      <c r="C7" s="114"/>
      <c r="D7" s="115">
        <v>39520</v>
      </c>
      <c r="E7" s="116"/>
      <c r="F7" s="117">
        <v>75709</v>
      </c>
      <c r="G7" s="118"/>
      <c r="H7" s="119"/>
    </row>
    <row r="8" spans="1:8" x14ac:dyDescent="0.15">
      <c r="A8" s="120"/>
      <c r="B8" s="121"/>
      <c r="C8" s="122"/>
      <c r="D8" s="123">
        <v>17459</v>
      </c>
      <c r="E8" s="124"/>
      <c r="F8" s="125">
        <v>35212</v>
      </c>
      <c r="G8" s="126"/>
      <c r="H8" s="127"/>
    </row>
    <row r="9" spans="1:8" x14ac:dyDescent="0.15">
      <c r="A9" s="108" t="s">
        <v>526</v>
      </c>
      <c r="B9" s="113"/>
      <c r="C9" s="114"/>
      <c r="D9" s="115">
        <v>60295</v>
      </c>
      <c r="E9" s="116"/>
      <c r="F9" s="117">
        <v>90961</v>
      </c>
      <c r="G9" s="118"/>
      <c r="H9" s="119"/>
    </row>
    <row r="10" spans="1:8" x14ac:dyDescent="0.15">
      <c r="A10" s="120"/>
      <c r="B10" s="121"/>
      <c r="C10" s="122"/>
      <c r="D10" s="123">
        <v>22606</v>
      </c>
      <c r="E10" s="124"/>
      <c r="F10" s="125">
        <v>37720</v>
      </c>
      <c r="G10" s="126"/>
      <c r="H10" s="127"/>
    </row>
    <row r="11" spans="1:8" x14ac:dyDescent="0.15">
      <c r="A11" s="108" t="s">
        <v>527</v>
      </c>
      <c r="B11" s="113"/>
      <c r="C11" s="114"/>
      <c r="D11" s="115">
        <v>48090</v>
      </c>
      <c r="E11" s="116"/>
      <c r="F11" s="117">
        <v>106614</v>
      </c>
      <c r="G11" s="118"/>
      <c r="H11" s="119"/>
    </row>
    <row r="12" spans="1:8" x14ac:dyDescent="0.15">
      <c r="A12" s="120"/>
      <c r="B12" s="121"/>
      <c r="C12" s="128"/>
      <c r="D12" s="123">
        <v>30741</v>
      </c>
      <c r="E12" s="124"/>
      <c r="F12" s="125">
        <v>45545</v>
      </c>
      <c r="G12" s="126"/>
      <c r="H12" s="127"/>
    </row>
    <row r="13" spans="1:8" x14ac:dyDescent="0.15">
      <c r="A13" s="108"/>
      <c r="B13" s="113"/>
      <c r="C13" s="129"/>
      <c r="D13" s="130">
        <v>53112</v>
      </c>
      <c r="E13" s="131"/>
      <c r="F13" s="132">
        <v>83831</v>
      </c>
      <c r="G13" s="133"/>
      <c r="H13" s="119"/>
    </row>
    <row r="14" spans="1:8" x14ac:dyDescent="0.15">
      <c r="A14" s="120"/>
      <c r="B14" s="121"/>
      <c r="C14" s="122"/>
      <c r="D14" s="123">
        <v>24218</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6.66</v>
      </c>
      <c r="C19" s="134">
        <f>ROUND(VALUE(SUBSTITUTE(実質収支比率等に係る経年分析!G$48,"▲","-")),2)</f>
        <v>5.99</v>
      </c>
      <c r="D19" s="134">
        <f>ROUND(VALUE(SUBSTITUTE(実質収支比率等に係る経年分析!H$48,"▲","-")),2)</f>
        <v>6.41</v>
      </c>
      <c r="E19" s="134">
        <f>ROUND(VALUE(SUBSTITUTE(実質収支比率等に係る経年分析!I$48,"▲","-")),2)</f>
        <v>7.17</v>
      </c>
      <c r="F19" s="134">
        <f>ROUND(VALUE(SUBSTITUTE(実質収支比率等に係る経年分析!J$48,"▲","-")),2)</f>
        <v>4.0999999999999996</v>
      </c>
    </row>
    <row r="20" spans="1:11" x14ac:dyDescent="0.15">
      <c r="A20" s="134" t="s">
        <v>43</v>
      </c>
      <c r="B20" s="134">
        <f>ROUND(VALUE(SUBSTITUTE(実質収支比率等に係る経年分析!F$47,"▲","-")),2)</f>
        <v>11.55</v>
      </c>
      <c r="C20" s="134">
        <f>ROUND(VALUE(SUBSTITUTE(実質収支比率等に係る経年分析!G$47,"▲","-")),2)</f>
        <v>10.76</v>
      </c>
      <c r="D20" s="134">
        <f>ROUND(VALUE(SUBSTITUTE(実質収支比率等に係る経年分析!H$47,"▲","-")),2)</f>
        <v>10.88</v>
      </c>
      <c r="E20" s="134">
        <f>ROUND(VALUE(SUBSTITUTE(実質収支比率等に係る経年分析!I$47,"▲","-")),2)</f>
        <v>14.1</v>
      </c>
      <c r="F20" s="134">
        <f>ROUND(VALUE(SUBSTITUTE(実質収支比率等に係る経年分析!J$47,"▲","-")),2)</f>
        <v>11.87</v>
      </c>
    </row>
    <row r="21" spans="1:11" x14ac:dyDescent="0.15">
      <c r="A21" s="134" t="s">
        <v>44</v>
      </c>
      <c r="B21" s="134">
        <f>IF(ISNUMBER(VALUE(SUBSTITUTE(実質収支比率等に係る経年分析!F$49,"▲","-"))),ROUND(VALUE(SUBSTITUTE(実質収支比率等に係る経年分析!F$49,"▲","-")),2),NA())</f>
        <v>3.91</v>
      </c>
      <c r="C21" s="134">
        <f>IF(ISNUMBER(VALUE(SUBSTITUTE(実質収支比率等に係る経年分析!G$49,"▲","-"))),ROUND(VALUE(SUBSTITUTE(実質収支比率等に係る経年分析!G$49,"▲","-")),2),NA())</f>
        <v>-1.53</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-5.42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水族館事業特別会計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2.0299999999999998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1664</v>
      </c>
      <c r="E42" s="136"/>
      <c r="F42" s="136"/>
      <c r="G42" s="136">
        <f>'実質公債費比率（分子）の構造'!L$52</f>
        <v>1636</v>
      </c>
      <c r="H42" s="136"/>
      <c r="I42" s="136"/>
      <c r="J42" s="136">
        <f>'実質公債費比率（分子）の構造'!M$52</f>
        <v>1649</v>
      </c>
      <c r="K42" s="136"/>
      <c r="L42" s="136"/>
      <c r="M42" s="136">
        <f>'実質公債費比率（分子）の構造'!N$52</f>
        <v>1661</v>
      </c>
      <c r="N42" s="136"/>
      <c r="O42" s="136"/>
      <c r="P42" s="136">
        <f>'実質公債費比率（分子）の構造'!O$52</f>
        <v>1714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271</v>
      </c>
      <c r="C44" s="136"/>
      <c r="D44" s="136"/>
      <c r="E44" s="136">
        <f>'実質公債費比率（分子）の構造'!L$50</f>
        <v>218</v>
      </c>
      <c r="F44" s="136"/>
      <c r="G44" s="136"/>
      <c r="H44" s="136">
        <f>'実質公債費比率（分子）の構造'!M$50</f>
        <v>218</v>
      </c>
      <c r="I44" s="136"/>
      <c r="J44" s="136"/>
      <c r="K44" s="136">
        <f>'実質公債費比率（分子）の構造'!N$50</f>
        <v>218</v>
      </c>
      <c r="L44" s="136"/>
      <c r="M44" s="136"/>
      <c r="N44" s="136">
        <f>'実質公債費比率（分子）の構造'!O$50</f>
        <v>226</v>
      </c>
      <c r="O44" s="136"/>
      <c r="P44" s="136"/>
    </row>
    <row r="45" spans="1:16" x14ac:dyDescent="0.15">
      <c r="A45" s="136" t="s">
        <v>54</v>
      </c>
      <c r="B45" s="136">
        <f>'実質公債費比率（分子）の構造'!K$49</f>
        <v>244</v>
      </c>
      <c r="C45" s="136"/>
      <c r="D45" s="136"/>
      <c r="E45" s="136">
        <f>'実質公債費比率（分子）の構造'!L$49</f>
        <v>205</v>
      </c>
      <c r="F45" s="136"/>
      <c r="G45" s="136"/>
      <c r="H45" s="136">
        <f>'実質公債費比率（分子）の構造'!M$49</f>
        <v>173</v>
      </c>
      <c r="I45" s="136"/>
      <c r="J45" s="136"/>
      <c r="K45" s="136">
        <f>'実質公債費比率（分子）の構造'!N$49</f>
        <v>115</v>
      </c>
      <c r="L45" s="136"/>
      <c r="M45" s="136"/>
      <c r="N45" s="136">
        <f>'実質公債費比率（分子）の構造'!O$49</f>
        <v>68</v>
      </c>
      <c r="O45" s="136"/>
      <c r="P45" s="136"/>
    </row>
    <row r="46" spans="1:16" x14ac:dyDescent="0.15">
      <c r="A46" s="136" t="s">
        <v>55</v>
      </c>
      <c r="B46" s="136">
        <f>'実質公債費比率（分子）の構造'!K$48</f>
        <v>917</v>
      </c>
      <c r="C46" s="136"/>
      <c r="D46" s="136"/>
      <c r="E46" s="136">
        <f>'実質公債費比率（分子）の構造'!L$48</f>
        <v>915</v>
      </c>
      <c r="F46" s="136"/>
      <c r="G46" s="136"/>
      <c r="H46" s="136">
        <f>'実質公債費比率（分子）の構造'!M$48</f>
        <v>947</v>
      </c>
      <c r="I46" s="136"/>
      <c r="J46" s="136"/>
      <c r="K46" s="136">
        <f>'実質公債費比率（分子）の構造'!N$48</f>
        <v>969</v>
      </c>
      <c r="L46" s="136"/>
      <c r="M46" s="136"/>
      <c r="N46" s="136">
        <f>'実質公債費比率（分子）の構造'!O$48</f>
        <v>1041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1833</v>
      </c>
      <c r="C49" s="136"/>
      <c r="D49" s="136"/>
      <c r="E49" s="136">
        <f>'実質公債費比率（分子）の構造'!L$45</f>
        <v>1756</v>
      </c>
      <c r="F49" s="136"/>
      <c r="G49" s="136"/>
      <c r="H49" s="136">
        <f>'実質公債費比率（分子）の構造'!M$45</f>
        <v>1709</v>
      </c>
      <c r="I49" s="136"/>
      <c r="J49" s="136"/>
      <c r="K49" s="136">
        <f>'実質公債費比率（分子）の構造'!N$45</f>
        <v>1601</v>
      </c>
      <c r="L49" s="136"/>
      <c r="M49" s="136"/>
      <c r="N49" s="136">
        <f>'実質公債費比率（分子）の構造'!O$45</f>
        <v>1602</v>
      </c>
      <c r="O49" s="136"/>
      <c r="P49" s="136"/>
    </row>
    <row r="50" spans="1:16" x14ac:dyDescent="0.15">
      <c r="A50" s="136" t="s">
        <v>59</v>
      </c>
      <c r="B50" s="136" t="e">
        <f>NA()</f>
        <v>#N/A</v>
      </c>
      <c r="C50" s="136">
        <f>IF(ISNUMBER('実質公債費比率（分子）の構造'!K$53),'実質公債費比率（分子）の構造'!K$53,NA())</f>
        <v>1601</v>
      </c>
      <c r="D50" s="136" t="e">
        <f>NA()</f>
        <v>#N/A</v>
      </c>
      <c r="E50" s="136" t="e">
        <f>NA()</f>
        <v>#N/A</v>
      </c>
      <c r="F50" s="136">
        <f>IF(ISNUMBER('実質公債費比率（分子）の構造'!L$53),'実質公債費比率（分子）の構造'!L$53,NA())</f>
        <v>1458</v>
      </c>
      <c r="G50" s="136" t="e">
        <f>NA()</f>
        <v>#N/A</v>
      </c>
      <c r="H50" s="136" t="e">
        <f>NA()</f>
        <v>#N/A</v>
      </c>
      <c r="I50" s="136">
        <f>IF(ISNUMBER('実質公債費比率（分子）の構造'!M$53),'実質公債費比率（分子）の構造'!M$53,NA())</f>
        <v>1398</v>
      </c>
      <c r="J50" s="136" t="e">
        <f>NA()</f>
        <v>#N/A</v>
      </c>
      <c r="K50" s="136" t="e">
        <f>NA()</f>
        <v>#N/A</v>
      </c>
      <c r="L50" s="136">
        <f>IF(ISNUMBER('実質公債費比率（分子）の構造'!N$53),'実質公債費比率（分子）の構造'!N$53,NA())</f>
        <v>1242</v>
      </c>
      <c r="M50" s="136" t="e">
        <f>NA()</f>
        <v>#N/A</v>
      </c>
      <c r="N50" s="136" t="e">
        <f>NA()</f>
        <v>#N/A</v>
      </c>
      <c r="O50" s="136">
        <f>IF(ISNUMBER('実質公債費比率（分子）の構造'!O$53),'実質公債費比率（分子）の構造'!O$53,NA())</f>
        <v>1223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20142</v>
      </c>
      <c r="E56" s="135"/>
      <c r="F56" s="135"/>
      <c r="G56" s="135">
        <f>'将来負担比率（分子）の構造'!J$51</f>
        <v>20171</v>
      </c>
      <c r="H56" s="135"/>
      <c r="I56" s="135"/>
      <c r="J56" s="135">
        <f>'将来負担比率（分子）の構造'!K$51</f>
        <v>20792</v>
      </c>
      <c r="K56" s="135"/>
      <c r="L56" s="135"/>
      <c r="M56" s="135">
        <f>'将来負担比率（分子）の構造'!L$51</f>
        <v>21109</v>
      </c>
      <c r="N56" s="135"/>
      <c r="O56" s="135"/>
      <c r="P56" s="135">
        <f>'将来負担比率（分子）の構造'!M$51</f>
        <v>21232</v>
      </c>
    </row>
    <row r="57" spans="1:16" x14ac:dyDescent="0.15">
      <c r="A57" s="135" t="s">
        <v>35</v>
      </c>
      <c r="B57" s="135"/>
      <c r="C57" s="135"/>
      <c r="D57" s="135">
        <f>'将来負担比率（分子）の構造'!I$50</f>
        <v>382</v>
      </c>
      <c r="E57" s="135"/>
      <c r="F57" s="135"/>
      <c r="G57" s="135">
        <f>'将来負担比率（分子）の構造'!J$50</f>
        <v>307</v>
      </c>
      <c r="H57" s="135"/>
      <c r="I57" s="135"/>
      <c r="J57" s="135">
        <f>'将来負担比率（分子）の構造'!K$50</f>
        <v>230</v>
      </c>
      <c r="K57" s="135"/>
      <c r="L57" s="135"/>
      <c r="M57" s="135">
        <f>'将来負担比率（分子）の構造'!L$50</f>
        <v>240</v>
      </c>
      <c r="N57" s="135"/>
      <c r="O57" s="135"/>
      <c r="P57" s="135">
        <f>'将来負担比率（分子）の構造'!M$50</f>
        <v>255</v>
      </c>
    </row>
    <row r="58" spans="1:16" x14ac:dyDescent="0.15">
      <c r="A58" s="135" t="s">
        <v>34</v>
      </c>
      <c r="B58" s="135"/>
      <c r="C58" s="135"/>
      <c r="D58" s="135">
        <f>'将来負担比率（分子）の構造'!I$49</f>
        <v>2864</v>
      </c>
      <c r="E58" s="135"/>
      <c r="F58" s="135"/>
      <c r="G58" s="135">
        <f>'将来負担比率（分子）の構造'!J$49</f>
        <v>2537</v>
      </c>
      <c r="H58" s="135"/>
      <c r="I58" s="135"/>
      <c r="J58" s="135">
        <f>'将来負担比率（分子）の構造'!K$49</f>
        <v>2381</v>
      </c>
      <c r="K58" s="135"/>
      <c r="L58" s="135"/>
      <c r="M58" s="135">
        <f>'将来負担比率（分子）の構造'!L$49</f>
        <v>2838</v>
      </c>
      <c r="N58" s="135"/>
      <c r="O58" s="135"/>
      <c r="P58" s="135">
        <f>'将来負担比率（分子）の構造'!M$49</f>
        <v>2865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29</v>
      </c>
      <c r="B62" s="135">
        <f>'将来負担比率（分子）の構造'!I$45</f>
        <v>4436</v>
      </c>
      <c r="C62" s="135"/>
      <c r="D62" s="135"/>
      <c r="E62" s="135">
        <f>'将来負担比率（分子）の構造'!J$45</f>
        <v>4303</v>
      </c>
      <c r="F62" s="135"/>
      <c r="G62" s="135"/>
      <c r="H62" s="135">
        <f>'将来負担比率（分子）の構造'!K$45</f>
        <v>4157</v>
      </c>
      <c r="I62" s="135"/>
      <c r="J62" s="135"/>
      <c r="K62" s="135">
        <f>'将来負担比率（分子）の構造'!L$45</f>
        <v>3952</v>
      </c>
      <c r="L62" s="135"/>
      <c r="M62" s="135"/>
      <c r="N62" s="135">
        <f>'将来負担比率（分子）の構造'!M$45</f>
        <v>3584</v>
      </c>
      <c r="O62" s="135"/>
      <c r="P62" s="135"/>
    </row>
    <row r="63" spans="1:16" x14ac:dyDescent="0.15">
      <c r="A63" s="135" t="s">
        <v>28</v>
      </c>
      <c r="B63" s="135">
        <f>'将来負担比率（分子）の構造'!I$44</f>
        <v>821</v>
      </c>
      <c r="C63" s="135"/>
      <c r="D63" s="135"/>
      <c r="E63" s="135">
        <f>'将来負担比率（分子）の構造'!J$44</f>
        <v>592</v>
      </c>
      <c r="F63" s="135"/>
      <c r="G63" s="135"/>
      <c r="H63" s="135">
        <f>'将来負担比率（分子）の構造'!K$44</f>
        <v>822</v>
      </c>
      <c r="I63" s="135"/>
      <c r="J63" s="135"/>
      <c r="K63" s="135">
        <f>'将来負担比率（分子）の構造'!L$44</f>
        <v>947</v>
      </c>
      <c r="L63" s="135"/>
      <c r="M63" s="135"/>
      <c r="N63" s="135">
        <f>'将来負担比率（分子）の構造'!M$44</f>
        <v>1327</v>
      </c>
      <c r="O63" s="135"/>
      <c r="P63" s="135"/>
    </row>
    <row r="64" spans="1:16" x14ac:dyDescent="0.15">
      <c r="A64" s="135" t="s">
        <v>27</v>
      </c>
      <c r="B64" s="135">
        <f>'将来負担比率（分子）の構造'!I$43</f>
        <v>14256</v>
      </c>
      <c r="C64" s="135"/>
      <c r="D64" s="135"/>
      <c r="E64" s="135">
        <f>'将来負担比率（分子）の構造'!J$43</f>
        <v>13746</v>
      </c>
      <c r="F64" s="135"/>
      <c r="G64" s="135"/>
      <c r="H64" s="135">
        <f>'将来負担比率（分子）の構造'!K$43</f>
        <v>13441</v>
      </c>
      <c r="I64" s="135"/>
      <c r="J64" s="135"/>
      <c r="K64" s="135">
        <f>'将来負担比率（分子）の構造'!L$43</f>
        <v>13154</v>
      </c>
      <c r="L64" s="135"/>
      <c r="M64" s="135"/>
      <c r="N64" s="135">
        <f>'将来負担比率（分子）の構造'!M$43</f>
        <v>12835</v>
      </c>
      <c r="O64" s="135"/>
      <c r="P64" s="135"/>
    </row>
    <row r="65" spans="1:16" x14ac:dyDescent="0.15">
      <c r="A65" s="135" t="s">
        <v>26</v>
      </c>
      <c r="B65" s="135">
        <f>'将来負担比率（分子）の構造'!I$42</f>
        <v>2755</v>
      </c>
      <c r="C65" s="135"/>
      <c r="D65" s="135"/>
      <c r="E65" s="135">
        <f>'将来負担比率（分子）の構造'!J$42</f>
        <v>2193</v>
      </c>
      <c r="F65" s="135"/>
      <c r="G65" s="135"/>
      <c r="H65" s="135">
        <f>'将来負担比率（分子）の構造'!K$42</f>
        <v>1958</v>
      </c>
      <c r="I65" s="135"/>
      <c r="J65" s="135"/>
      <c r="K65" s="135">
        <f>'将来負担比率（分子）の構造'!L$42</f>
        <v>1872</v>
      </c>
      <c r="L65" s="135"/>
      <c r="M65" s="135"/>
      <c r="N65" s="135">
        <f>'将来負担比率（分子）の構造'!M$42</f>
        <v>1619</v>
      </c>
      <c r="O65" s="135"/>
      <c r="P65" s="135"/>
    </row>
    <row r="66" spans="1:16" x14ac:dyDescent="0.15">
      <c r="A66" s="135" t="s">
        <v>25</v>
      </c>
      <c r="B66" s="135">
        <f>'将来負担比率（分子）の構造'!I$41</f>
        <v>15248</v>
      </c>
      <c r="C66" s="135"/>
      <c r="D66" s="135"/>
      <c r="E66" s="135">
        <f>'将来負担比率（分子）の構造'!J$41</f>
        <v>15039</v>
      </c>
      <c r="F66" s="135"/>
      <c r="G66" s="135"/>
      <c r="H66" s="135">
        <f>'将来負担比率（分子）の構造'!K$41</f>
        <v>14993</v>
      </c>
      <c r="I66" s="135"/>
      <c r="J66" s="135"/>
      <c r="K66" s="135">
        <f>'将来負担比率（分子）の構造'!L$41</f>
        <v>15518</v>
      </c>
      <c r="L66" s="135"/>
      <c r="M66" s="135"/>
      <c r="N66" s="135">
        <f>'将来負担比率（分子）の構造'!M$41</f>
        <v>15729</v>
      </c>
      <c r="O66" s="135"/>
      <c r="P66" s="135"/>
    </row>
    <row r="67" spans="1:16" x14ac:dyDescent="0.15">
      <c r="A67" s="135" t="s">
        <v>63</v>
      </c>
      <c r="B67" s="135" t="e">
        <f>NA()</f>
        <v>#N/A</v>
      </c>
      <c r="C67" s="135">
        <f>IF(ISNUMBER('将来負担比率（分子）の構造'!I$52), IF('将来負担比率（分子）の構造'!I$52 &lt; 0, 0, '将来負担比率（分子）の構造'!I$52), NA())</f>
        <v>14129</v>
      </c>
      <c r="D67" s="135" t="e">
        <f>NA()</f>
        <v>#N/A</v>
      </c>
      <c r="E67" s="135" t="e">
        <f>NA()</f>
        <v>#N/A</v>
      </c>
      <c r="F67" s="135">
        <f>IF(ISNUMBER('将来負担比率（分子）の構造'!J$52), IF('将来負担比率（分子）の構造'!J$52 &lt; 0, 0, '将来負担比率（分子）の構造'!J$52), NA())</f>
        <v>12857</v>
      </c>
      <c r="G67" s="135" t="e">
        <f>NA()</f>
        <v>#N/A</v>
      </c>
      <c r="H67" s="135" t="e">
        <f>NA()</f>
        <v>#N/A</v>
      </c>
      <c r="I67" s="135">
        <f>IF(ISNUMBER('将来負担比率（分子）の構造'!K$52), IF('将来負担比率（分子）の構造'!K$52 &lt; 0, 0, '将来負担比率（分子）の構造'!K$52), NA())</f>
        <v>11969</v>
      </c>
      <c r="J67" s="135" t="e">
        <f>NA()</f>
        <v>#N/A</v>
      </c>
      <c r="K67" s="135" t="e">
        <f>NA()</f>
        <v>#N/A</v>
      </c>
      <c r="L67" s="135">
        <f>IF(ISNUMBER('将来負担比率（分子）の構造'!L$52), IF('将来負担比率（分子）の構造'!L$52 &lt; 0, 0, '将来負担比率（分子）の構造'!L$52), NA())</f>
        <v>11257</v>
      </c>
      <c r="M67" s="135" t="e">
        <f>NA()</f>
        <v>#N/A</v>
      </c>
      <c r="N67" s="135" t="e">
        <f>NA()</f>
        <v>#N/A</v>
      </c>
      <c r="O67" s="135">
        <f>IF(ISNUMBER('将来負担比率（分子）の構造'!M$52), IF('将来負担比率（分子）の構造'!M$52 &lt; 0, 0, '将来負担比率（分子）の構造'!M$52), NA())</f>
        <v>10742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195</v>
      </c>
      <c r="DI1" s="703"/>
      <c r="DJ1" s="703"/>
      <c r="DK1" s="703"/>
      <c r="DL1" s="703"/>
      <c r="DM1" s="703"/>
      <c r="DN1" s="704"/>
      <c r="DP1" s="702" t="s">
        <v>196</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699" t="s">
        <v>204</v>
      </c>
      <c r="AQ4" s="699"/>
      <c r="AR4" s="699"/>
      <c r="AS4" s="699"/>
      <c r="AT4" s="699"/>
      <c r="AU4" s="699"/>
      <c r="AV4" s="699"/>
      <c r="AW4" s="699"/>
      <c r="AX4" s="699"/>
      <c r="AY4" s="699"/>
      <c r="AZ4" s="699"/>
      <c r="BA4" s="699"/>
      <c r="BB4" s="699"/>
      <c r="BC4" s="699"/>
      <c r="BD4" s="699"/>
      <c r="BE4" s="699"/>
      <c r="BF4" s="699"/>
      <c r="BG4" s="699" t="s">
        <v>205</v>
      </c>
      <c r="BH4" s="699"/>
      <c r="BI4" s="699"/>
      <c r="BJ4" s="699"/>
      <c r="BK4" s="699"/>
      <c r="BL4" s="699"/>
      <c r="BM4" s="699"/>
      <c r="BN4" s="699"/>
      <c r="BO4" s="699" t="s">
        <v>202</v>
      </c>
      <c r="BP4" s="699"/>
      <c r="BQ4" s="699"/>
      <c r="BR4" s="699"/>
      <c r="BS4" s="699" t="s">
        <v>206</v>
      </c>
      <c r="BT4" s="699"/>
      <c r="BU4" s="699"/>
      <c r="BV4" s="699"/>
      <c r="BW4" s="699"/>
      <c r="BX4" s="699"/>
      <c r="BY4" s="699"/>
      <c r="BZ4" s="699"/>
      <c r="CA4" s="699"/>
      <c r="CB4" s="699"/>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208</v>
      </c>
      <c r="C5" s="668"/>
      <c r="D5" s="668"/>
      <c r="E5" s="668"/>
      <c r="F5" s="668"/>
      <c r="G5" s="668"/>
      <c r="H5" s="668"/>
      <c r="I5" s="668"/>
      <c r="J5" s="668"/>
      <c r="K5" s="668"/>
      <c r="L5" s="668"/>
      <c r="M5" s="668"/>
      <c r="N5" s="668"/>
      <c r="O5" s="668"/>
      <c r="P5" s="668"/>
      <c r="Q5" s="669"/>
      <c r="R5" s="638">
        <v>6504926</v>
      </c>
      <c r="S5" s="639"/>
      <c r="T5" s="639"/>
      <c r="U5" s="639"/>
      <c r="V5" s="639"/>
      <c r="W5" s="639"/>
      <c r="X5" s="639"/>
      <c r="Y5" s="686"/>
      <c r="Z5" s="700">
        <v>35.1</v>
      </c>
      <c r="AA5" s="700"/>
      <c r="AB5" s="700"/>
      <c r="AC5" s="700"/>
      <c r="AD5" s="701">
        <v>6504926</v>
      </c>
      <c r="AE5" s="701"/>
      <c r="AF5" s="701"/>
      <c r="AG5" s="701"/>
      <c r="AH5" s="701"/>
      <c r="AI5" s="701"/>
      <c r="AJ5" s="701"/>
      <c r="AK5" s="701"/>
      <c r="AL5" s="687">
        <v>64.3</v>
      </c>
      <c r="AM5" s="656"/>
      <c r="AN5" s="656"/>
      <c r="AO5" s="688"/>
      <c r="AP5" s="667" t="s">
        <v>209</v>
      </c>
      <c r="AQ5" s="668"/>
      <c r="AR5" s="668"/>
      <c r="AS5" s="668"/>
      <c r="AT5" s="668"/>
      <c r="AU5" s="668"/>
      <c r="AV5" s="668"/>
      <c r="AW5" s="668"/>
      <c r="AX5" s="668"/>
      <c r="AY5" s="668"/>
      <c r="AZ5" s="668"/>
      <c r="BA5" s="668"/>
      <c r="BB5" s="668"/>
      <c r="BC5" s="668"/>
      <c r="BD5" s="668"/>
      <c r="BE5" s="668"/>
      <c r="BF5" s="669"/>
      <c r="BG5" s="588">
        <v>6494013</v>
      </c>
      <c r="BH5" s="589"/>
      <c r="BI5" s="589"/>
      <c r="BJ5" s="589"/>
      <c r="BK5" s="589"/>
      <c r="BL5" s="589"/>
      <c r="BM5" s="589"/>
      <c r="BN5" s="590"/>
      <c r="BO5" s="641">
        <v>99.8</v>
      </c>
      <c r="BP5" s="641"/>
      <c r="BQ5" s="641"/>
      <c r="BR5" s="641"/>
      <c r="BS5" s="642">
        <v>499513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147998</v>
      </c>
      <c r="S6" s="589"/>
      <c r="T6" s="589"/>
      <c r="U6" s="589"/>
      <c r="V6" s="589"/>
      <c r="W6" s="589"/>
      <c r="X6" s="589"/>
      <c r="Y6" s="590"/>
      <c r="Z6" s="641">
        <v>0.8</v>
      </c>
      <c r="AA6" s="641"/>
      <c r="AB6" s="641"/>
      <c r="AC6" s="641"/>
      <c r="AD6" s="642">
        <v>147998</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6494013</v>
      </c>
      <c r="BH6" s="589"/>
      <c r="BI6" s="589"/>
      <c r="BJ6" s="589"/>
      <c r="BK6" s="589"/>
      <c r="BL6" s="589"/>
      <c r="BM6" s="589"/>
      <c r="BN6" s="590"/>
      <c r="BO6" s="641">
        <v>99.8</v>
      </c>
      <c r="BP6" s="641"/>
      <c r="BQ6" s="641"/>
      <c r="BR6" s="641"/>
      <c r="BS6" s="642">
        <v>499513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218969</v>
      </c>
      <c r="CS6" s="589"/>
      <c r="CT6" s="589"/>
      <c r="CU6" s="589"/>
      <c r="CV6" s="589"/>
      <c r="CW6" s="589"/>
      <c r="CX6" s="589"/>
      <c r="CY6" s="590"/>
      <c r="CZ6" s="641">
        <v>1.2</v>
      </c>
      <c r="DA6" s="641"/>
      <c r="DB6" s="641"/>
      <c r="DC6" s="641"/>
      <c r="DD6" s="594" t="s">
        <v>216</v>
      </c>
      <c r="DE6" s="589"/>
      <c r="DF6" s="589"/>
      <c r="DG6" s="589"/>
      <c r="DH6" s="589"/>
      <c r="DI6" s="589"/>
      <c r="DJ6" s="589"/>
      <c r="DK6" s="589"/>
      <c r="DL6" s="589"/>
      <c r="DM6" s="589"/>
      <c r="DN6" s="589"/>
      <c r="DO6" s="589"/>
      <c r="DP6" s="590"/>
      <c r="DQ6" s="594">
        <v>218969</v>
      </c>
      <c r="DR6" s="589"/>
      <c r="DS6" s="589"/>
      <c r="DT6" s="589"/>
      <c r="DU6" s="589"/>
      <c r="DV6" s="589"/>
      <c r="DW6" s="589"/>
      <c r="DX6" s="589"/>
      <c r="DY6" s="589"/>
      <c r="DZ6" s="589"/>
      <c r="EA6" s="589"/>
      <c r="EB6" s="589"/>
      <c r="EC6" s="627"/>
    </row>
    <row r="7" spans="2:143" ht="11.25" customHeight="1" x14ac:dyDescent="0.15">
      <c r="B7" s="585" t="s">
        <v>217</v>
      </c>
      <c r="C7" s="586"/>
      <c r="D7" s="586"/>
      <c r="E7" s="586"/>
      <c r="F7" s="586"/>
      <c r="G7" s="586"/>
      <c r="H7" s="586"/>
      <c r="I7" s="586"/>
      <c r="J7" s="586"/>
      <c r="K7" s="586"/>
      <c r="L7" s="586"/>
      <c r="M7" s="586"/>
      <c r="N7" s="586"/>
      <c r="O7" s="586"/>
      <c r="P7" s="586"/>
      <c r="Q7" s="587"/>
      <c r="R7" s="588">
        <v>14477</v>
      </c>
      <c r="S7" s="589"/>
      <c r="T7" s="589"/>
      <c r="U7" s="589"/>
      <c r="V7" s="589"/>
      <c r="W7" s="589"/>
      <c r="X7" s="589"/>
      <c r="Y7" s="590"/>
      <c r="Z7" s="641">
        <v>0.1</v>
      </c>
      <c r="AA7" s="641"/>
      <c r="AB7" s="641"/>
      <c r="AC7" s="641"/>
      <c r="AD7" s="642">
        <v>14477</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2687719</v>
      </c>
      <c r="BH7" s="589"/>
      <c r="BI7" s="589"/>
      <c r="BJ7" s="589"/>
      <c r="BK7" s="589"/>
      <c r="BL7" s="589"/>
      <c r="BM7" s="589"/>
      <c r="BN7" s="590"/>
      <c r="BO7" s="641">
        <v>41.3</v>
      </c>
      <c r="BP7" s="641"/>
      <c r="BQ7" s="641"/>
      <c r="BR7" s="641"/>
      <c r="BS7" s="642">
        <v>88087</v>
      </c>
      <c r="BT7" s="642"/>
      <c r="BU7" s="642"/>
      <c r="BV7" s="642"/>
      <c r="BW7" s="642"/>
      <c r="BX7" s="642"/>
      <c r="BY7" s="642"/>
      <c r="BZ7" s="642"/>
      <c r="CA7" s="642"/>
      <c r="CB7" s="678"/>
      <c r="CD7" s="620" t="s">
        <v>219</v>
      </c>
      <c r="CE7" s="621"/>
      <c r="CF7" s="621"/>
      <c r="CG7" s="621"/>
      <c r="CH7" s="621"/>
      <c r="CI7" s="621"/>
      <c r="CJ7" s="621"/>
      <c r="CK7" s="621"/>
      <c r="CL7" s="621"/>
      <c r="CM7" s="621"/>
      <c r="CN7" s="621"/>
      <c r="CO7" s="621"/>
      <c r="CP7" s="621"/>
      <c r="CQ7" s="622"/>
      <c r="CR7" s="588">
        <v>2116241</v>
      </c>
      <c r="CS7" s="589"/>
      <c r="CT7" s="589"/>
      <c r="CU7" s="589"/>
      <c r="CV7" s="589"/>
      <c r="CW7" s="589"/>
      <c r="CX7" s="589"/>
      <c r="CY7" s="590"/>
      <c r="CZ7" s="641">
        <v>11.9</v>
      </c>
      <c r="DA7" s="641"/>
      <c r="DB7" s="641"/>
      <c r="DC7" s="641"/>
      <c r="DD7" s="594">
        <v>126027</v>
      </c>
      <c r="DE7" s="589"/>
      <c r="DF7" s="589"/>
      <c r="DG7" s="589"/>
      <c r="DH7" s="589"/>
      <c r="DI7" s="589"/>
      <c r="DJ7" s="589"/>
      <c r="DK7" s="589"/>
      <c r="DL7" s="589"/>
      <c r="DM7" s="589"/>
      <c r="DN7" s="589"/>
      <c r="DO7" s="589"/>
      <c r="DP7" s="590"/>
      <c r="DQ7" s="594">
        <v>1839868</v>
      </c>
      <c r="DR7" s="589"/>
      <c r="DS7" s="589"/>
      <c r="DT7" s="589"/>
      <c r="DU7" s="589"/>
      <c r="DV7" s="589"/>
      <c r="DW7" s="589"/>
      <c r="DX7" s="589"/>
      <c r="DY7" s="589"/>
      <c r="DZ7" s="589"/>
      <c r="EA7" s="589"/>
      <c r="EB7" s="589"/>
      <c r="EC7" s="627"/>
    </row>
    <row r="8" spans="2:143" ht="11.25" customHeight="1" x14ac:dyDescent="0.15">
      <c r="B8" s="585" t="s">
        <v>220</v>
      </c>
      <c r="C8" s="586"/>
      <c r="D8" s="586"/>
      <c r="E8" s="586"/>
      <c r="F8" s="586"/>
      <c r="G8" s="586"/>
      <c r="H8" s="586"/>
      <c r="I8" s="586"/>
      <c r="J8" s="586"/>
      <c r="K8" s="586"/>
      <c r="L8" s="586"/>
      <c r="M8" s="586"/>
      <c r="N8" s="586"/>
      <c r="O8" s="586"/>
      <c r="P8" s="586"/>
      <c r="Q8" s="587"/>
      <c r="R8" s="588">
        <v>49971</v>
      </c>
      <c r="S8" s="589"/>
      <c r="T8" s="589"/>
      <c r="U8" s="589"/>
      <c r="V8" s="589"/>
      <c r="W8" s="589"/>
      <c r="X8" s="589"/>
      <c r="Y8" s="590"/>
      <c r="Z8" s="641">
        <v>0.3</v>
      </c>
      <c r="AA8" s="641"/>
      <c r="AB8" s="641"/>
      <c r="AC8" s="641"/>
      <c r="AD8" s="642">
        <v>49971</v>
      </c>
      <c r="AE8" s="642"/>
      <c r="AF8" s="642"/>
      <c r="AG8" s="642"/>
      <c r="AH8" s="642"/>
      <c r="AI8" s="642"/>
      <c r="AJ8" s="642"/>
      <c r="AK8" s="642"/>
      <c r="AL8" s="611">
        <v>0.5</v>
      </c>
      <c r="AM8" s="643"/>
      <c r="AN8" s="643"/>
      <c r="AO8" s="644"/>
      <c r="AP8" s="585" t="s">
        <v>221</v>
      </c>
      <c r="AQ8" s="586"/>
      <c r="AR8" s="586"/>
      <c r="AS8" s="586"/>
      <c r="AT8" s="586"/>
      <c r="AU8" s="586"/>
      <c r="AV8" s="586"/>
      <c r="AW8" s="586"/>
      <c r="AX8" s="586"/>
      <c r="AY8" s="586"/>
      <c r="AZ8" s="586"/>
      <c r="BA8" s="586"/>
      <c r="BB8" s="586"/>
      <c r="BC8" s="586"/>
      <c r="BD8" s="586"/>
      <c r="BE8" s="586"/>
      <c r="BF8" s="587"/>
      <c r="BG8" s="588">
        <v>81455</v>
      </c>
      <c r="BH8" s="589"/>
      <c r="BI8" s="589"/>
      <c r="BJ8" s="589"/>
      <c r="BK8" s="589"/>
      <c r="BL8" s="589"/>
      <c r="BM8" s="589"/>
      <c r="BN8" s="590"/>
      <c r="BO8" s="641">
        <v>1.3</v>
      </c>
      <c r="BP8" s="641"/>
      <c r="BQ8" s="641"/>
      <c r="BR8" s="641"/>
      <c r="BS8" s="594" t="s">
        <v>222</v>
      </c>
      <c r="BT8" s="589"/>
      <c r="BU8" s="589"/>
      <c r="BV8" s="589"/>
      <c r="BW8" s="589"/>
      <c r="BX8" s="589"/>
      <c r="BY8" s="589"/>
      <c r="BZ8" s="589"/>
      <c r="CA8" s="589"/>
      <c r="CB8" s="627"/>
      <c r="CD8" s="620" t="s">
        <v>223</v>
      </c>
      <c r="CE8" s="621"/>
      <c r="CF8" s="621"/>
      <c r="CG8" s="621"/>
      <c r="CH8" s="621"/>
      <c r="CI8" s="621"/>
      <c r="CJ8" s="621"/>
      <c r="CK8" s="621"/>
      <c r="CL8" s="621"/>
      <c r="CM8" s="621"/>
      <c r="CN8" s="621"/>
      <c r="CO8" s="621"/>
      <c r="CP8" s="621"/>
      <c r="CQ8" s="622"/>
      <c r="CR8" s="588">
        <v>5897841</v>
      </c>
      <c r="CS8" s="589"/>
      <c r="CT8" s="589"/>
      <c r="CU8" s="589"/>
      <c r="CV8" s="589"/>
      <c r="CW8" s="589"/>
      <c r="CX8" s="589"/>
      <c r="CY8" s="590"/>
      <c r="CZ8" s="641">
        <v>33.1</v>
      </c>
      <c r="DA8" s="641"/>
      <c r="DB8" s="641"/>
      <c r="DC8" s="641"/>
      <c r="DD8" s="594">
        <v>236310</v>
      </c>
      <c r="DE8" s="589"/>
      <c r="DF8" s="589"/>
      <c r="DG8" s="589"/>
      <c r="DH8" s="589"/>
      <c r="DI8" s="589"/>
      <c r="DJ8" s="589"/>
      <c r="DK8" s="589"/>
      <c r="DL8" s="589"/>
      <c r="DM8" s="589"/>
      <c r="DN8" s="589"/>
      <c r="DO8" s="589"/>
      <c r="DP8" s="590"/>
      <c r="DQ8" s="594">
        <v>3030044</v>
      </c>
      <c r="DR8" s="589"/>
      <c r="DS8" s="589"/>
      <c r="DT8" s="589"/>
      <c r="DU8" s="589"/>
      <c r="DV8" s="589"/>
      <c r="DW8" s="589"/>
      <c r="DX8" s="589"/>
      <c r="DY8" s="589"/>
      <c r="DZ8" s="589"/>
      <c r="EA8" s="589"/>
      <c r="EB8" s="589"/>
      <c r="EC8" s="627"/>
    </row>
    <row r="9" spans="2:143" ht="11.25" customHeight="1" x14ac:dyDescent="0.15">
      <c r="B9" s="585" t="s">
        <v>224</v>
      </c>
      <c r="C9" s="586"/>
      <c r="D9" s="586"/>
      <c r="E9" s="586"/>
      <c r="F9" s="586"/>
      <c r="G9" s="586"/>
      <c r="H9" s="586"/>
      <c r="I9" s="586"/>
      <c r="J9" s="586"/>
      <c r="K9" s="586"/>
      <c r="L9" s="586"/>
      <c r="M9" s="586"/>
      <c r="N9" s="586"/>
      <c r="O9" s="586"/>
      <c r="P9" s="586"/>
      <c r="Q9" s="587"/>
      <c r="R9" s="588">
        <v>24630</v>
      </c>
      <c r="S9" s="589"/>
      <c r="T9" s="589"/>
      <c r="U9" s="589"/>
      <c r="V9" s="589"/>
      <c r="W9" s="589"/>
      <c r="X9" s="589"/>
      <c r="Y9" s="590"/>
      <c r="Z9" s="641">
        <v>0.1</v>
      </c>
      <c r="AA9" s="641"/>
      <c r="AB9" s="641"/>
      <c r="AC9" s="641"/>
      <c r="AD9" s="642">
        <v>24630</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2069115</v>
      </c>
      <c r="BH9" s="589"/>
      <c r="BI9" s="589"/>
      <c r="BJ9" s="589"/>
      <c r="BK9" s="589"/>
      <c r="BL9" s="589"/>
      <c r="BM9" s="589"/>
      <c r="BN9" s="590"/>
      <c r="BO9" s="641">
        <v>31.8</v>
      </c>
      <c r="BP9" s="641"/>
      <c r="BQ9" s="641"/>
      <c r="BR9" s="641"/>
      <c r="BS9" s="594" t="s">
        <v>222</v>
      </c>
      <c r="BT9" s="589"/>
      <c r="BU9" s="589"/>
      <c r="BV9" s="589"/>
      <c r="BW9" s="589"/>
      <c r="BX9" s="589"/>
      <c r="BY9" s="589"/>
      <c r="BZ9" s="589"/>
      <c r="CA9" s="589"/>
      <c r="CB9" s="627"/>
      <c r="CD9" s="620" t="s">
        <v>226</v>
      </c>
      <c r="CE9" s="621"/>
      <c r="CF9" s="621"/>
      <c r="CG9" s="621"/>
      <c r="CH9" s="621"/>
      <c r="CI9" s="621"/>
      <c r="CJ9" s="621"/>
      <c r="CK9" s="621"/>
      <c r="CL9" s="621"/>
      <c r="CM9" s="621"/>
      <c r="CN9" s="621"/>
      <c r="CO9" s="621"/>
      <c r="CP9" s="621"/>
      <c r="CQ9" s="622"/>
      <c r="CR9" s="588">
        <v>1034712</v>
      </c>
      <c r="CS9" s="589"/>
      <c r="CT9" s="589"/>
      <c r="CU9" s="589"/>
      <c r="CV9" s="589"/>
      <c r="CW9" s="589"/>
      <c r="CX9" s="589"/>
      <c r="CY9" s="590"/>
      <c r="CZ9" s="641">
        <v>5.8</v>
      </c>
      <c r="DA9" s="641"/>
      <c r="DB9" s="641"/>
      <c r="DC9" s="641"/>
      <c r="DD9" s="594">
        <v>5684</v>
      </c>
      <c r="DE9" s="589"/>
      <c r="DF9" s="589"/>
      <c r="DG9" s="589"/>
      <c r="DH9" s="589"/>
      <c r="DI9" s="589"/>
      <c r="DJ9" s="589"/>
      <c r="DK9" s="589"/>
      <c r="DL9" s="589"/>
      <c r="DM9" s="589"/>
      <c r="DN9" s="589"/>
      <c r="DO9" s="589"/>
      <c r="DP9" s="590"/>
      <c r="DQ9" s="594">
        <v>999473</v>
      </c>
      <c r="DR9" s="589"/>
      <c r="DS9" s="589"/>
      <c r="DT9" s="589"/>
      <c r="DU9" s="589"/>
      <c r="DV9" s="589"/>
      <c r="DW9" s="589"/>
      <c r="DX9" s="589"/>
      <c r="DY9" s="589"/>
      <c r="DZ9" s="589"/>
      <c r="EA9" s="589"/>
      <c r="EB9" s="589"/>
      <c r="EC9" s="627"/>
    </row>
    <row r="10" spans="2:143" ht="11.25" customHeight="1" x14ac:dyDescent="0.15">
      <c r="B10" s="585" t="s">
        <v>227</v>
      </c>
      <c r="C10" s="586"/>
      <c r="D10" s="586"/>
      <c r="E10" s="586"/>
      <c r="F10" s="586"/>
      <c r="G10" s="586"/>
      <c r="H10" s="586"/>
      <c r="I10" s="586"/>
      <c r="J10" s="586"/>
      <c r="K10" s="586"/>
      <c r="L10" s="586"/>
      <c r="M10" s="586"/>
      <c r="N10" s="586"/>
      <c r="O10" s="586"/>
      <c r="P10" s="586"/>
      <c r="Q10" s="587"/>
      <c r="R10" s="588">
        <v>529267</v>
      </c>
      <c r="S10" s="589"/>
      <c r="T10" s="589"/>
      <c r="U10" s="589"/>
      <c r="V10" s="589"/>
      <c r="W10" s="589"/>
      <c r="X10" s="589"/>
      <c r="Y10" s="590"/>
      <c r="Z10" s="641">
        <v>2.9</v>
      </c>
      <c r="AA10" s="641"/>
      <c r="AB10" s="641"/>
      <c r="AC10" s="641"/>
      <c r="AD10" s="642">
        <v>529267</v>
      </c>
      <c r="AE10" s="642"/>
      <c r="AF10" s="642"/>
      <c r="AG10" s="642"/>
      <c r="AH10" s="642"/>
      <c r="AI10" s="642"/>
      <c r="AJ10" s="642"/>
      <c r="AK10" s="642"/>
      <c r="AL10" s="611">
        <v>5.2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177794</v>
      </c>
      <c r="BH10" s="589"/>
      <c r="BI10" s="589"/>
      <c r="BJ10" s="589"/>
      <c r="BK10" s="589"/>
      <c r="BL10" s="589"/>
      <c r="BM10" s="589"/>
      <c r="BN10" s="590"/>
      <c r="BO10" s="641">
        <v>2.7</v>
      </c>
      <c r="BP10" s="641"/>
      <c r="BQ10" s="641"/>
      <c r="BR10" s="641"/>
      <c r="BS10" s="594">
        <v>29560</v>
      </c>
      <c r="BT10" s="589"/>
      <c r="BU10" s="589"/>
      <c r="BV10" s="589"/>
      <c r="BW10" s="589"/>
      <c r="BX10" s="589"/>
      <c r="BY10" s="589"/>
      <c r="BZ10" s="589"/>
      <c r="CA10" s="589"/>
      <c r="CB10" s="627"/>
      <c r="CD10" s="620" t="s">
        <v>229</v>
      </c>
      <c r="CE10" s="621"/>
      <c r="CF10" s="621"/>
      <c r="CG10" s="621"/>
      <c r="CH10" s="621"/>
      <c r="CI10" s="621"/>
      <c r="CJ10" s="621"/>
      <c r="CK10" s="621"/>
      <c r="CL10" s="621"/>
      <c r="CM10" s="621"/>
      <c r="CN10" s="621"/>
      <c r="CO10" s="621"/>
      <c r="CP10" s="621"/>
      <c r="CQ10" s="622"/>
      <c r="CR10" s="588">
        <v>96440</v>
      </c>
      <c r="CS10" s="589"/>
      <c r="CT10" s="589"/>
      <c r="CU10" s="589"/>
      <c r="CV10" s="589"/>
      <c r="CW10" s="589"/>
      <c r="CX10" s="589"/>
      <c r="CY10" s="590"/>
      <c r="CZ10" s="641">
        <v>0.5</v>
      </c>
      <c r="DA10" s="641"/>
      <c r="DB10" s="641"/>
      <c r="DC10" s="641"/>
      <c r="DD10" s="594" t="s">
        <v>222</v>
      </c>
      <c r="DE10" s="589"/>
      <c r="DF10" s="589"/>
      <c r="DG10" s="589"/>
      <c r="DH10" s="589"/>
      <c r="DI10" s="589"/>
      <c r="DJ10" s="589"/>
      <c r="DK10" s="589"/>
      <c r="DL10" s="589"/>
      <c r="DM10" s="589"/>
      <c r="DN10" s="589"/>
      <c r="DO10" s="589"/>
      <c r="DP10" s="590"/>
      <c r="DQ10" s="594">
        <v>14134</v>
      </c>
      <c r="DR10" s="589"/>
      <c r="DS10" s="589"/>
      <c r="DT10" s="589"/>
      <c r="DU10" s="589"/>
      <c r="DV10" s="589"/>
      <c r="DW10" s="589"/>
      <c r="DX10" s="589"/>
      <c r="DY10" s="589"/>
      <c r="DZ10" s="589"/>
      <c r="EA10" s="589"/>
      <c r="EB10" s="589"/>
      <c r="EC10" s="627"/>
    </row>
    <row r="11" spans="2:143" ht="11.25" customHeight="1" x14ac:dyDescent="0.15">
      <c r="B11" s="585" t="s">
        <v>230</v>
      </c>
      <c r="C11" s="586"/>
      <c r="D11" s="586"/>
      <c r="E11" s="586"/>
      <c r="F11" s="586"/>
      <c r="G11" s="586"/>
      <c r="H11" s="586"/>
      <c r="I11" s="586"/>
      <c r="J11" s="586"/>
      <c r="K11" s="586"/>
      <c r="L11" s="586"/>
      <c r="M11" s="586"/>
      <c r="N11" s="586"/>
      <c r="O11" s="586"/>
      <c r="P11" s="586"/>
      <c r="Q11" s="587"/>
      <c r="R11" s="588">
        <v>11029</v>
      </c>
      <c r="S11" s="589"/>
      <c r="T11" s="589"/>
      <c r="U11" s="589"/>
      <c r="V11" s="589"/>
      <c r="W11" s="589"/>
      <c r="X11" s="589"/>
      <c r="Y11" s="590"/>
      <c r="Z11" s="641">
        <v>0.1</v>
      </c>
      <c r="AA11" s="641"/>
      <c r="AB11" s="641"/>
      <c r="AC11" s="641"/>
      <c r="AD11" s="642">
        <v>11029</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359355</v>
      </c>
      <c r="BH11" s="589"/>
      <c r="BI11" s="589"/>
      <c r="BJ11" s="589"/>
      <c r="BK11" s="589"/>
      <c r="BL11" s="589"/>
      <c r="BM11" s="589"/>
      <c r="BN11" s="590"/>
      <c r="BO11" s="641">
        <v>5.5</v>
      </c>
      <c r="BP11" s="641"/>
      <c r="BQ11" s="641"/>
      <c r="BR11" s="641"/>
      <c r="BS11" s="594">
        <v>58527</v>
      </c>
      <c r="BT11" s="589"/>
      <c r="BU11" s="589"/>
      <c r="BV11" s="589"/>
      <c r="BW11" s="589"/>
      <c r="BX11" s="589"/>
      <c r="BY11" s="589"/>
      <c r="BZ11" s="589"/>
      <c r="CA11" s="589"/>
      <c r="CB11" s="627"/>
      <c r="CD11" s="620" t="s">
        <v>232</v>
      </c>
      <c r="CE11" s="621"/>
      <c r="CF11" s="621"/>
      <c r="CG11" s="621"/>
      <c r="CH11" s="621"/>
      <c r="CI11" s="621"/>
      <c r="CJ11" s="621"/>
      <c r="CK11" s="621"/>
      <c r="CL11" s="621"/>
      <c r="CM11" s="621"/>
      <c r="CN11" s="621"/>
      <c r="CO11" s="621"/>
      <c r="CP11" s="621"/>
      <c r="CQ11" s="622"/>
      <c r="CR11" s="588">
        <v>774482</v>
      </c>
      <c r="CS11" s="589"/>
      <c r="CT11" s="589"/>
      <c r="CU11" s="589"/>
      <c r="CV11" s="589"/>
      <c r="CW11" s="589"/>
      <c r="CX11" s="589"/>
      <c r="CY11" s="590"/>
      <c r="CZ11" s="641">
        <v>4.3</v>
      </c>
      <c r="DA11" s="641"/>
      <c r="DB11" s="641"/>
      <c r="DC11" s="641"/>
      <c r="DD11" s="594">
        <v>133856</v>
      </c>
      <c r="DE11" s="589"/>
      <c r="DF11" s="589"/>
      <c r="DG11" s="589"/>
      <c r="DH11" s="589"/>
      <c r="DI11" s="589"/>
      <c r="DJ11" s="589"/>
      <c r="DK11" s="589"/>
      <c r="DL11" s="589"/>
      <c r="DM11" s="589"/>
      <c r="DN11" s="589"/>
      <c r="DO11" s="589"/>
      <c r="DP11" s="590"/>
      <c r="DQ11" s="594">
        <v>575996</v>
      </c>
      <c r="DR11" s="589"/>
      <c r="DS11" s="589"/>
      <c r="DT11" s="589"/>
      <c r="DU11" s="589"/>
      <c r="DV11" s="589"/>
      <c r="DW11" s="589"/>
      <c r="DX11" s="589"/>
      <c r="DY11" s="589"/>
      <c r="DZ11" s="589"/>
      <c r="EA11" s="589"/>
      <c r="EB11" s="589"/>
      <c r="EC11" s="627"/>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3356098</v>
      </c>
      <c r="BH12" s="589"/>
      <c r="BI12" s="589"/>
      <c r="BJ12" s="589"/>
      <c r="BK12" s="589"/>
      <c r="BL12" s="589"/>
      <c r="BM12" s="589"/>
      <c r="BN12" s="590"/>
      <c r="BO12" s="641">
        <v>51.6</v>
      </c>
      <c r="BP12" s="641"/>
      <c r="BQ12" s="641"/>
      <c r="BR12" s="641"/>
      <c r="BS12" s="594">
        <v>411426</v>
      </c>
      <c r="BT12" s="589"/>
      <c r="BU12" s="589"/>
      <c r="BV12" s="589"/>
      <c r="BW12" s="589"/>
      <c r="BX12" s="589"/>
      <c r="BY12" s="589"/>
      <c r="BZ12" s="589"/>
      <c r="CA12" s="589"/>
      <c r="CB12" s="627"/>
      <c r="CD12" s="620" t="s">
        <v>235</v>
      </c>
      <c r="CE12" s="621"/>
      <c r="CF12" s="621"/>
      <c r="CG12" s="621"/>
      <c r="CH12" s="621"/>
      <c r="CI12" s="621"/>
      <c r="CJ12" s="621"/>
      <c r="CK12" s="621"/>
      <c r="CL12" s="621"/>
      <c r="CM12" s="621"/>
      <c r="CN12" s="621"/>
      <c r="CO12" s="621"/>
      <c r="CP12" s="621"/>
      <c r="CQ12" s="622"/>
      <c r="CR12" s="588">
        <v>973359</v>
      </c>
      <c r="CS12" s="589"/>
      <c r="CT12" s="589"/>
      <c r="CU12" s="589"/>
      <c r="CV12" s="589"/>
      <c r="CW12" s="589"/>
      <c r="CX12" s="589"/>
      <c r="CY12" s="590"/>
      <c r="CZ12" s="641">
        <v>5.5</v>
      </c>
      <c r="DA12" s="641"/>
      <c r="DB12" s="641"/>
      <c r="DC12" s="641"/>
      <c r="DD12" s="594">
        <v>196105</v>
      </c>
      <c r="DE12" s="589"/>
      <c r="DF12" s="589"/>
      <c r="DG12" s="589"/>
      <c r="DH12" s="589"/>
      <c r="DI12" s="589"/>
      <c r="DJ12" s="589"/>
      <c r="DK12" s="589"/>
      <c r="DL12" s="589"/>
      <c r="DM12" s="589"/>
      <c r="DN12" s="589"/>
      <c r="DO12" s="589"/>
      <c r="DP12" s="590"/>
      <c r="DQ12" s="594">
        <v>401205</v>
      </c>
      <c r="DR12" s="589"/>
      <c r="DS12" s="589"/>
      <c r="DT12" s="589"/>
      <c r="DU12" s="589"/>
      <c r="DV12" s="589"/>
      <c r="DW12" s="589"/>
      <c r="DX12" s="589"/>
      <c r="DY12" s="589"/>
      <c r="DZ12" s="589"/>
      <c r="EA12" s="589"/>
      <c r="EB12" s="589"/>
      <c r="EC12" s="627"/>
    </row>
    <row r="13" spans="2:143" ht="11.25" customHeight="1" x14ac:dyDescent="0.15">
      <c r="B13" s="585" t="s">
        <v>236</v>
      </c>
      <c r="C13" s="586"/>
      <c r="D13" s="586"/>
      <c r="E13" s="586"/>
      <c r="F13" s="586"/>
      <c r="G13" s="586"/>
      <c r="H13" s="586"/>
      <c r="I13" s="586"/>
      <c r="J13" s="586"/>
      <c r="K13" s="586"/>
      <c r="L13" s="586"/>
      <c r="M13" s="586"/>
      <c r="N13" s="586"/>
      <c r="O13" s="586"/>
      <c r="P13" s="586"/>
      <c r="Q13" s="587"/>
      <c r="R13" s="588">
        <v>18816</v>
      </c>
      <c r="S13" s="589"/>
      <c r="T13" s="589"/>
      <c r="U13" s="589"/>
      <c r="V13" s="589"/>
      <c r="W13" s="589"/>
      <c r="X13" s="589"/>
      <c r="Y13" s="590"/>
      <c r="Z13" s="641">
        <v>0.1</v>
      </c>
      <c r="AA13" s="641"/>
      <c r="AB13" s="641"/>
      <c r="AC13" s="641"/>
      <c r="AD13" s="642">
        <v>18816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3353745</v>
      </c>
      <c r="BH13" s="589"/>
      <c r="BI13" s="589"/>
      <c r="BJ13" s="589"/>
      <c r="BK13" s="589"/>
      <c r="BL13" s="589"/>
      <c r="BM13" s="589"/>
      <c r="BN13" s="590"/>
      <c r="BO13" s="641">
        <v>51.6</v>
      </c>
      <c r="BP13" s="641"/>
      <c r="BQ13" s="641"/>
      <c r="BR13" s="641"/>
      <c r="BS13" s="594">
        <v>411426</v>
      </c>
      <c r="BT13" s="589"/>
      <c r="BU13" s="589"/>
      <c r="BV13" s="589"/>
      <c r="BW13" s="589"/>
      <c r="BX13" s="589"/>
      <c r="BY13" s="589"/>
      <c r="BZ13" s="589"/>
      <c r="CA13" s="589"/>
      <c r="CB13" s="627"/>
      <c r="CD13" s="620" t="s">
        <v>238</v>
      </c>
      <c r="CE13" s="621"/>
      <c r="CF13" s="621"/>
      <c r="CG13" s="621"/>
      <c r="CH13" s="621"/>
      <c r="CI13" s="621"/>
      <c r="CJ13" s="621"/>
      <c r="CK13" s="621"/>
      <c r="CL13" s="621"/>
      <c r="CM13" s="621"/>
      <c r="CN13" s="621"/>
      <c r="CO13" s="621"/>
      <c r="CP13" s="621"/>
      <c r="CQ13" s="622"/>
      <c r="CR13" s="588">
        <v>2085650</v>
      </c>
      <c r="CS13" s="589"/>
      <c r="CT13" s="589"/>
      <c r="CU13" s="589"/>
      <c r="CV13" s="589"/>
      <c r="CW13" s="589"/>
      <c r="CX13" s="589"/>
      <c r="CY13" s="590"/>
      <c r="CZ13" s="641">
        <v>11.7</v>
      </c>
      <c r="DA13" s="641"/>
      <c r="DB13" s="641"/>
      <c r="DC13" s="641"/>
      <c r="DD13" s="594">
        <v>616125</v>
      </c>
      <c r="DE13" s="589"/>
      <c r="DF13" s="589"/>
      <c r="DG13" s="589"/>
      <c r="DH13" s="589"/>
      <c r="DI13" s="589"/>
      <c r="DJ13" s="589"/>
      <c r="DK13" s="589"/>
      <c r="DL13" s="589"/>
      <c r="DM13" s="589"/>
      <c r="DN13" s="589"/>
      <c r="DO13" s="589"/>
      <c r="DP13" s="590"/>
      <c r="DQ13" s="594">
        <v>1596414</v>
      </c>
      <c r="DR13" s="589"/>
      <c r="DS13" s="589"/>
      <c r="DT13" s="589"/>
      <c r="DU13" s="589"/>
      <c r="DV13" s="589"/>
      <c r="DW13" s="589"/>
      <c r="DX13" s="589"/>
      <c r="DY13" s="589"/>
      <c r="DZ13" s="589"/>
      <c r="EA13" s="589"/>
      <c r="EB13" s="589"/>
      <c r="EC13" s="627"/>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102287</v>
      </c>
      <c r="BH14" s="589"/>
      <c r="BI14" s="589"/>
      <c r="BJ14" s="589"/>
      <c r="BK14" s="589"/>
      <c r="BL14" s="589"/>
      <c r="BM14" s="589"/>
      <c r="BN14" s="590"/>
      <c r="BO14" s="641">
        <v>1.6</v>
      </c>
      <c r="BP14" s="641"/>
      <c r="BQ14" s="641"/>
      <c r="BR14" s="641"/>
      <c r="BS14" s="594" t="s">
        <v>222</v>
      </c>
      <c r="BT14" s="589"/>
      <c r="BU14" s="589"/>
      <c r="BV14" s="589"/>
      <c r="BW14" s="589"/>
      <c r="BX14" s="589"/>
      <c r="BY14" s="589"/>
      <c r="BZ14" s="589"/>
      <c r="CA14" s="589"/>
      <c r="CB14" s="627"/>
      <c r="CD14" s="620" t="s">
        <v>241</v>
      </c>
      <c r="CE14" s="621"/>
      <c r="CF14" s="621"/>
      <c r="CG14" s="621"/>
      <c r="CH14" s="621"/>
      <c r="CI14" s="621"/>
      <c r="CJ14" s="621"/>
      <c r="CK14" s="621"/>
      <c r="CL14" s="621"/>
      <c r="CM14" s="621"/>
      <c r="CN14" s="621"/>
      <c r="CO14" s="621"/>
      <c r="CP14" s="621"/>
      <c r="CQ14" s="622"/>
      <c r="CR14" s="588">
        <v>670375</v>
      </c>
      <c r="CS14" s="589"/>
      <c r="CT14" s="589"/>
      <c r="CU14" s="589"/>
      <c r="CV14" s="589"/>
      <c r="CW14" s="589"/>
      <c r="CX14" s="589"/>
      <c r="CY14" s="590"/>
      <c r="CZ14" s="641">
        <v>3.8</v>
      </c>
      <c r="DA14" s="641"/>
      <c r="DB14" s="641"/>
      <c r="DC14" s="641"/>
      <c r="DD14" s="594">
        <v>141053</v>
      </c>
      <c r="DE14" s="589"/>
      <c r="DF14" s="589"/>
      <c r="DG14" s="589"/>
      <c r="DH14" s="589"/>
      <c r="DI14" s="589"/>
      <c r="DJ14" s="589"/>
      <c r="DK14" s="589"/>
      <c r="DL14" s="589"/>
      <c r="DM14" s="589"/>
      <c r="DN14" s="589"/>
      <c r="DO14" s="589"/>
      <c r="DP14" s="590"/>
      <c r="DQ14" s="594">
        <v>521893</v>
      </c>
      <c r="DR14" s="589"/>
      <c r="DS14" s="589"/>
      <c r="DT14" s="589"/>
      <c r="DU14" s="589"/>
      <c r="DV14" s="589"/>
      <c r="DW14" s="589"/>
      <c r="DX14" s="589"/>
      <c r="DY14" s="589"/>
      <c r="DZ14" s="589"/>
      <c r="EA14" s="589"/>
      <c r="EB14" s="589"/>
      <c r="EC14" s="627"/>
    </row>
    <row r="15" spans="2:143" ht="11.25" customHeight="1" x14ac:dyDescent="0.15">
      <c r="B15" s="585" t="s">
        <v>242</v>
      </c>
      <c r="C15" s="586"/>
      <c r="D15" s="586"/>
      <c r="E15" s="586"/>
      <c r="F15" s="586"/>
      <c r="G15" s="586"/>
      <c r="H15" s="586"/>
      <c r="I15" s="586"/>
      <c r="J15" s="586"/>
      <c r="K15" s="586"/>
      <c r="L15" s="586"/>
      <c r="M15" s="586"/>
      <c r="N15" s="586"/>
      <c r="O15" s="586"/>
      <c r="P15" s="586"/>
      <c r="Q15" s="587"/>
      <c r="R15" s="588">
        <v>18835</v>
      </c>
      <c r="S15" s="589"/>
      <c r="T15" s="589"/>
      <c r="U15" s="589"/>
      <c r="V15" s="589"/>
      <c r="W15" s="589"/>
      <c r="X15" s="589"/>
      <c r="Y15" s="590"/>
      <c r="Z15" s="641">
        <v>0.1</v>
      </c>
      <c r="AA15" s="641"/>
      <c r="AB15" s="641"/>
      <c r="AC15" s="641"/>
      <c r="AD15" s="642">
        <v>18835</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347909</v>
      </c>
      <c r="BH15" s="589"/>
      <c r="BI15" s="589"/>
      <c r="BJ15" s="589"/>
      <c r="BK15" s="589"/>
      <c r="BL15" s="589"/>
      <c r="BM15" s="589"/>
      <c r="BN15" s="590"/>
      <c r="BO15" s="641">
        <v>5.3</v>
      </c>
      <c r="BP15" s="641"/>
      <c r="BQ15" s="641"/>
      <c r="BR15" s="641"/>
      <c r="BS15" s="594" t="s">
        <v>222</v>
      </c>
      <c r="BT15" s="589"/>
      <c r="BU15" s="589"/>
      <c r="BV15" s="589"/>
      <c r="BW15" s="589"/>
      <c r="BX15" s="589"/>
      <c r="BY15" s="589"/>
      <c r="BZ15" s="589"/>
      <c r="CA15" s="589"/>
      <c r="CB15" s="627"/>
      <c r="CD15" s="620" t="s">
        <v>244</v>
      </c>
      <c r="CE15" s="621"/>
      <c r="CF15" s="621"/>
      <c r="CG15" s="621"/>
      <c r="CH15" s="621"/>
      <c r="CI15" s="621"/>
      <c r="CJ15" s="621"/>
      <c r="CK15" s="621"/>
      <c r="CL15" s="621"/>
      <c r="CM15" s="621"/>
      <c r="CN15" s="621"/>
      <c r="CO15" s="621"/>
      <c r="CP15" s="621"/>
      <c r="CQ15" s="622"/>
      <c r="CR15" s="588">
        <v>1949882</v>
      </c>
      <c r="CS15" s="589"/>
      <c r="CT15" s="589"/>
      <c r="CU15" s="589"/>
      <c r="CV15" s="589"/>
      <c r="CW15" s="589"/>
      <c r="CX15" s="589"/>
      <c r="CY15" s="590"/>
      <c r="CZ15" s="641">
        <v>10.9</v>
      </c>
      <c r="DA15" s="641"/>
      <c r="DB15" s="641"/>
      <c r="DC15" s="641"/>
      <c r="DD15" s="594">
        <v>639415</v>
      </c>
      <c r="DE15" s="589"/>
      <c r="DF15" s="589"/>
      <c r="DG15" s="589"/>
      <c r="DH15" s="589"/>
      <c r="DI15" s="589"/>
      <c r="DJ15" s="589"/>
      <c r="DK15" s="589"/>
      <c r="DL15" s="589"/>
      <c r="DM15" s="589"/>
      <c r="DN15" s="589"/>
      <c r="DO15" s="589"/>
      <c r="DP15" s="590"/>
      <c r="DQ15" s="594">
        <v>1417294</v>
      </c>
      <c r="DR15" s="589"/>
      <c r="DS15" s="589"/>
      <c r="DT15" s="589"/>
      <c r="DU15" s="589"/>
      <c r="DV15" s="589"/>
      <c r="DW15" s="589"/>
      <c r="DX15" s="589"/>
      <c r="DY15" s="589"/>
      <c r="DZ15" s="589"/>
      <c r="EA15" s="589"/>
      <c r="EB15" s="589"/>
      <c r="EC15" s="627"/>
    </row>
    <row r="16" spans="2:143" ht="11.25" customHeight="1" x14ac:dyDescent="0.15">
      <c r="B16" s="585" t="s">
        <v>245</v>
      </c>
      <c r="C16" s="586"/>
      <c r="D16" s="586"/>
      <c r="E16" s="586"/>
      <c r="F16" s="586"/>
      <c r="G16" s="586"/>
      <c r="H16" s="586"/>
      <c r="I16" s="586"/>
      <c r="J16" s="586"/>
      <c r="K16" s="586"/>
      <c r="L16" s="586"/>
      <c r="M16" s="586"/>
      <c r="N16" s="586"/>
      <c r="O16" s="586"/>
      <c r="P16" s="586"/>
      <c r="Q16" s="587"/>
      <c r="R16" s="588">
        <v>3276516</v>
      </c>
      <c r="S16" s="589"/>
      <c r="T16" s="589"/>
      <c r="U16" s="589"/>
      <c r="V16" s="589"/>
      <c r="W16" s="589"/>
      <c r="X16" s="589"/>
      <c r="Y16" s="590"/>
      <c r="Z16" s="641">
        <v>17.7</v>
      </c>
      <c r="AA16" s="641"/>
      <c r="AB16" s="641"/>
      <c r="AC16" s="641"/>
      <c r="AD16" s="642">
        <v>2712161</v>
      </c>
      <c r="AE16" s="642"/>
      <c r="AF16" s="642"/>
      <c r="AG16" s="642"/>
      <c r="AH16" s="642"/>
      <c r="AI16" s="642"/>
      <c r="AJ16" s="642"/>
      <c r="AK16" s="642"/>
      <c r="AL16" s="611">
        <v>26.8</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7"/>
      <c r="CD16" s="620" t="s">
        <v>247</v>
      </c>
      <c r="CE16" s="621"/>
      <c r="CF16" s="621"/>
      <c r="CG16" s="621"/>
      <c r="CH16" s="621"/>
      <c r="CI16" s="621"/>
      <c r="CJ16" s="621"/>
      <c r="CK16" s="621"/>
      <c r="CL16" s="621"/>
      <c r="CM16" s="621"/>
      <c r="CN16" s="621"/>
      <c r="CO16" s="621"/>
      <c r="CP16" s="621"/>
      <c r="CQ16" s="622"/>
      <c r="CR16" s="588">
        <v>374432</v>
      </c>
      <c r="CS16" s="589"/>
      <c r="CT16" s="589"/>
      <c r="CU16" s="589"/>
      <c r="CV16" s="589"/>
      <c r="CW16" s="589"/>
      <c r="CX16" s="589"/>
      <c r="CY16" s="590"/>
      <c r="CZ16" s="641">
        <v>2.1</v>
      </c>
      <c r="DA16" s="641"/>
      <c r="DB16" s="641"/>
      <c r="DC16" s="641"/>
      <c r="DD16" s="594" t="s">
        <v>222</v>
      </c>
      <c r="DE16" s="589"/>
      <c r="DF16" s="589"/>
      <c r="DG16" s="589"/>
      <c r="DH16" s="589"/>
      <c r="DI16" s="589"/>
      <c r="DJ16" s="589"/>
      <c r="DK16" s="589"/>
      <c r="DL16" s="589"/>
      <c r="DM16" s="589"/>
      <c r="DN16" s="589"/>
      <c r="DO16" s="589"/>
      <c r="DP16" s="590"/>
      <c r="DQ16" s="594">
        <v>173563</v>
      </c>
      <c r="DR16" s="589"/>
      <c r="DS16" s="589"/>
      <c r="DT16" s="589"/>
      <c r="DU16" s="589"/>
      <c r="DV16" s="589"/>
      <c r="DW16" s="589"/>
      <c r="DX16" s="589"/>
      <c r="DY16" s="589"/>
      <c r="DZ16" s="589"/>
      <c r="EA16" s="589"/>
      <c r="EB16" s="589"/>
      <c r="EC16" s="627"/>
    </row>
    <row r="17" spans="2:133" ht="11.25" customHeight="1" x14ac:dyDescent="0.15">
      <c r="B17" s="585" t="s">
        <v>248</v>
      </c>
      <c r="C17" s="586"/>
      <c r="D17" s="586"/>
      <c r="E17" s="586"/>
      <c r="F17" s="586"/>
      <c r="G17" s="586"/>
      <c r="H17" s="586"/>
      <c r="I17" s="586"/>
      <c r="J17" s="586"/>
      <c r="K17" s="586"/>
      <c r="L17" s="586"/>
      <c r="M17" s="586"/>
      <c r="N17" s="586"/>
      <c r="O17" s="586"/>
      <c r="P17" s="586"/>
      <c r="Q17" s="587"/>
      <c r="R17" s="588">
        <v>2712161</v>
      </c>
      <c r="S17" s="589"/>
      <c r="T17" s="589"/>
      <c r="U17" s="589"/>
      <c r="V17" s="589"/>
      <c r="W17" s="589"/>
      <c r="X17" s="589"/>
      <c r="Y17" s="590"/>
      <c r="Z17" s="641">
        <v>14.7</v>
      </c>
      <c r="AA17" s="641"/>
      <c r="AB17" s="641"/>
      <c r="AC17" s="641"/>
      <c r="AD17" s="642">
        <v>2712161</v>
      </c>
      <c r="AE17" s="642"/>
      <c r="AF17" s="642"/>
      <c r="AG17" s="642"/>
      <c r="AH17" s="642"/>
      <c r="AI17" s="642"/>
      <c r="AJ17" s="642"/>
      <c r="AK17" s="642"/>
      <c r="AL17" s="611">
        <v>26.8</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7"/>
      <c r="CD17" s="620" t="s">
        <v>250</v>
      </c>
      <c r="CE17" s="621"/>
      <c r="CF17" s="621"/>
      <c r="CG17" s="621"/>
      <c r="CH17" s="621"/>
      <c r="CI17" s="621"/>
      <c r="CJ17" s="621"/>
      <c r="CK17" s="621"/>
      <c r="CL17" s="621"/>
      <c r="CM17" s="621"/>
      <c r="CN17" s="621"/>
      <c r="CO17" s="621"/>
      <c r="CP17" s="621"/>
      <c r="CQ17" s="622"/>
      <c r="CR17" s="588">
        <v>1620879</v>
      </c>
      <c r="CS17" s="589"/>
      <c r="CT17" s="589"/>
      <c r="CU17" s="589"/>
      <c r="CV17" s="589"/>
      <c r="CW17" s="589"/>
      <c r="CX17" s="589"/>
      <c r="CY17" s="590"/>
      <c r="CZ17" s="641">
        <v>9.1</v>
      </c>
      <c r="DA17" s="641"/>
      <c r="DB17" s="641"/>
      <c r="DC17" s="641"/>
      <c r="DD17" s="594" t="s">
        <v>222</v>
      </c>
      <c r="DE17" s="589"/>
      <c r="DF17" s="589"/>
      <c r="DG17" s="589"/>
      <c r="DH17" s="589"/>
      <c r="DI17" s="589"/>
      <c r="DJ17" s="589"/>
      <c r="DK17" s="589"/>
      <c r="DL17" s="589"/>
      <c r="DM17" s="589"/>
      <c r="DN17" s="589"/>
      <c r="DO17" s="589"/>
      <c r="DP17" s="590"/>
      <c r="DQ17" s="594">
        <v>1566156</v>
      </c>
      <c r="DR17" s="589"/>
      <c r="DS17" s="589"/>
      <c r="DT17" s="589"/>
      <c r="DU17" s="589"/>
      <c r="DV17" s="589"/>
      <c r="DW17" s="589"/>
      <c r="DX17" s="589"/>
      <c r="DY17" s="589"/>
      <c r="DZ17" s="589"/>
      <c r="EA17" s="589"/>
      <c r="EB17" s="589"/>
      <c r="EC17" s="627"/>
    </row>
    <row r="18" spans="2:133" ht="11.25" customHeight="1" x14ac:dyDescent="0.15">
      <c r="B18" s="585" t="s">
        <v>251</v>
      </c>
      <c r="C18" s="586"/>
      <c r="D18" s="586"/>
      <c r="E18" s="586"/>
      <c r="F18" s="586"/>
      <c r="G18" s="586"/>
      <c r="H18" s="586"/>
      <c r="I18" s="586"/>
      <c r="J18" s="586"/>
      <c r="K18" s="586"/>
      <c r="L18" s="586"/>
      <c r="M18" s="586"/>
      <c r="N18" s="586"/>
      <c r="O18" s="586"/>
      <c r="P18" s="586"/>
      <c r="Q18" s="587"/>
      <c r="R18" s="588">
        <v>564355</v>
      </c>
      <c r="S18" s="589"/>
      <c r="T18" s="589"/>
      <c r="U18" s="589"/>
      <c r="V18" s="589"/>
      <c r="W18" s="589"/>
      <c r="X18" s="589"/>
      <c r="Y18" s="590"/>
      <c r="Z18" s="641">
        <v>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7"/>
      <c r="CD18" s="620" t="s">
        <v>253</v>
      </c>
      <c r="CE18" s="621"/>
      <c r="CF18" s="621"/>
      <c r="CG18" s="621"/>
      <c r="CH18" s="621"/>
      <c r="CI18" s="621"/>
      <c r="CJ18" s="621"/>
      <c r="CK18" s="621"/>
      <c r="CL18" s="621"/>
      <c r="CM18" s="621"/>
      <c r="CN18" s="621"/>
      <c r="CO18" s="621"/>
      <c r="CP18" s="621"/>
      <c r="CQ18" s="622"/>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7"/>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10913</v>
      </c>
      <c r="BH19" s="589"/>
      <c r="BI19" s="589"/>
      <c r="BJ19" s="589"/>
      <c r="BK19" s="589"/>
      <c r="BL19" s="589"/>
      <c r="BM19" s="589"/>
      <c r="BN19" s="590"/>
      <c r="BO19" s="641">
        <v>0.2</v>
      </c>
      <c r="BP19" s="641"/>
      <c r="BQ19" s="641"/>
      <c r="BR19" s="641"/>
      <c r="BS19" s="594" t="s">
        <v>222</v>
      </c>
      <c r="BT19" s="589"/>
      <c r="BU19" s="589"/>
      <c r="BV19" s="589"/>
      <c r="BW19" s="589"/>
      <c r="BX19" s="589"/>
      <c r="BY19" s="589"/>
      <c r="BZ19" s="589"/>
      <c r="CA19" s="589"/>
      <c r="CB19" s="627"/>
      <c r="CD19" s="620" t="s">
        <v>256</v>
      </c>
      <c r="CE19" s="621"/>
      <c r="CF19" s="621"/>
      <c r="CG19" s="621"/>
      <c r="CH19" s="621"/>
      <c r="CI19" s="621"/>
      <c r="CJ19" s="621"/>
      <c r="CK19" s="621"/>
      <c r="CL19" s="621"/>
      <c r="CM19" s="621"/>
      <c r="CN19" s="621"/>
      <c r="CO19" s="621"/>
      <c r="CP19" s="621"/>
      <c r="CQ19" s="622"/>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7"/>
    </row>
    <row r="20" spans="2:133" ht="11.25" customHeight="1" x14ac:dyDescent="0.15">
      <c r="B20" s="585" t="s">
        <v>257</v>
      </c>
      <c r="C20" s="586"/>
      <c r="D20" s="586"/>
      <c r="E20" s="586"/>
      <c r="F20" s="586"/>
      <c r="G20" s="586"/>
      <c r="H20" s="586"/>
      <c r="I20" s="586"/>
      <c r="J20" s="586"/>
      <c r="K20" s="586"/>
      <c r="L20" s="586"/>
      <c r="M20" s="586"/>
      <c r="N20" s="586"/>
      <c r="O20" s="586"/>
      <c r="P20" s="586"/>
      <c r="Q20" s="587"/>
      <c r="R20" s="588">
        <v>10596465</v>
      </c>
      <c r="S20" s="589"/>
      <c r="T20" s="589"/>
      <c r="U20" s="589"/>
      <c r="V20" s="589"/>
      <c r="W20" s="589"/>
      <c r="X20" s="589"/>
      <c r="Y20" s="590"/>
      <c r="Z20" s="641">
        <v>57.3</v>
      </c>
      <c r="AA20" s="641"/>
      <c r="AB20" s="641"/>
      <c r="AC20" s="641"/>
      <c r="AD20" s="642">
        <v>10032110</v>
      </c>
      <c r="AE20" s="642"/>
      <c r="AF20" s="642"/>
      <c r="AG20" s="642"/>
      <c r="AH20" s="642"/>
      <c r="AI20" s="642"/>
      <c r="AJ20" s="642"/>
      <c r="AK20" s="642"/>
      <c r="AL20" s="611">
        <v>99.2</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10913</v>
      </c>
      <c r="BH20" s="589"/>
      <c r="BI20" s="589"/>
      <c r="BJ20" s="589"/>
      <c r="BK20" s="589"/>
      <c r="BL20" s="589"/>
      <c r="BM20" s="589"/>
      <c r="BN20" s="590"/>
      <c r="BO20" s="641">
        <v>0.2</v>
      </c>
      <c r="BP20" s="641"/>
      <c r="BQ20" s="641"/>
      <c r="BR20" s="641"/>
      <c r="BS20" s="594" t="s">
        <v>222</v>
      </c>
      <c r="BT20" s="589"/>
      <c r="BU20" s="589"/>
      <c r="BV20" s="589"/>
      <c r="BW20" s="589"/>
      <c r="BX20" s="589"/>
      <c r="BY20" s="589"/>
      <c r="BZ20" s="589"/>
      <c r="CA20" s="589"/>
      <c r="CB20" s="627"/>
      <c r="CD20" s="620" t="s">
        <v>259</v>
      </c>
      <c r="CE20" s="621"/>
      <c r="CF20" s="621"/>
      <c r="CG20" s="621"/>
      <c r="CH20" s="621"/>
      <c r="CI20" s="621"/>
      <c r="CJ20" s="621"/>
      <c r="CK20" s="621"/>
      <c r="CL20" s="621"/>
      <c r="CM20" s="621"/>
      <c r="CN20" s="621"/>
      <c r="CO20" s="621"/>
      <c r="CP20" s="621"/>
      <c r="CQ20" s="622"/>
      <c r="CR20" s="588">
        <v>17813262</v>
      </c>
      <c r="CS20" s="589"/>
      <c r="CT20" s="589"/>
      <c r="CU20" s="589"/>
      <c r="CV20" s="589"/>
      <c r="CW20" s="589"/>
      <c r="CX20" s="589"/>
      <c r="CY20" s="590"/>
      <c r="CZ20" s="641">
        <v>100</v>
      </c>
      <c r="DA20" s="641"/>
      <c r="DB20" s="641"/>
      <c r="DC20" s="641"/>
      <c r="DD20" s="594">
        <v>2094575</v>
      </c>
      <c r="DE20" s="589"/>
      <c r="DF20" s="589"/>
      <c r="DG20" s="589"/>
      <c r="DH20" s="589"/>
      <c r="DI20" s="589"/>
      <c r="DJ20" s="589"/>
      <c r="DK20" s="589"/>
      <c r="DL20" s="589"/>
      <c r="DM20" s="589"/>
      <c r="DN20" s="589"/>
      <c r="DO20" s="589"/>
      <c r="DP20" s="590"/>
      <c r="DQ20" s="594">
        <v>12355009</v>
      </c>
      <c r="DR20" s="589"/>
      <c r="DS20" s="589"/>
      <c r="DT20" s="589"/>
      <c r="DU20" s="589"/>
      <c r="DV20" s="589"/>
      <c r="DW20" s="589"/>
      <c r="DX20" s="589"/>
      <c r="DY20" s="589"/>
      <c r="DZ20" s="589"/>
      <c r="EA20" s="589"/>
      <c r="EB20" s="589"/>
      <c r="EC20" s="627"/>
    </row>
    <row r="21" spans="2:133" ht="11.25" customHeight="1" x14ac:dyDescent="0.15">
      <c r="B21" s="585" t="s">
        <v>260</v>
      </c>
      <c r="C21" s="586"/>
      <c r="D21" s="586"/>
      <c r="E21" s="586"/>
      <c r="F21" s="586"/>
      <c r="G21" s="586"/>
      <c r="H21" s="586"/>
      <c r="I21" s="586"/>
      <c r="J21" s="586"/>
      <c r="K21" s="586"/>
      <c r="L21" s="586"/>
      <c r="M21" s="586"/>
      <c r="N21" s="586"/>
      <c r="O21" s="586"/>
      <c r="P21" s="586"/>
      <c r="Q21" s="587"/>
      <c r="R21" s="588">
        <v>6202</v>
      </c>
      <c r="S21" s="589"/>
      <c r="T21" s="589"/>
      <c r="U21" s="589"/>
      <c r="V21" s="589"/>
      <c r="W21" s="589"/>
      <c r="X21" s="589"/>
      <c r="Y21" s="590"/>
      <c r="Z21" s="641">
        <v>0</v>
      </c>
      <c r="AA21" s="641"/>
      <c r="AB21" s="641"/>
      <c r="AC21" s="641"/>
      <c r="AD21" s="642">
        <v>6202</v>
      </c>
      <c r="AE21" s="642"/>
      <c r="AF21" s="642"/>
      <c r="AG21" s="642"/>
      <c r="AH21" s="642"/>
      <c r="AI21" s="642"/>
      <c r="AJ21" s="642"/>
      <c r="AK21" s="642"/>
      <c r="AL21" s="611">
        <v>0.1</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10913</v>
      </c>
      <c r="BH21" s="589"/>
      <c r="BI21" s="589"/>
      <c r="BJ21" s="589"/>
      <c r="BK21" s="589"/>
      <c r="BL21" s="589"/>
      <c r="BM21" s="589"/>
      <c r="BN21" s="590"/>
      <c r="BO21" s="641">
        <v>0.2</v>
      </c>
      <c r="BP21" s="641"/>
      <c r="BQ21" s="641"/>
      <c r="BR21" s="641"/>
      <c r="BS21" s="594" t="s">
        <v>222</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262</v>
      </c>
      <c r="C22" s="586"/>
      <c r="D22" s="586"/>
      <c r="E22" s="586"/>
      <c r="F22" s="586"/>
      <c r="G22" s="586"/>
      <c r="H22" s="586"/>
      <c r="I22" s="586"/>
      <c r="J22" s="586"/>
      <c r="K22" s="586"/>
      <c r="L22" s="586"/>
      <c r="M22" s="586"/>
      <c r="N22" s="586"/>
      <c r="O22" s="586"/>
      <c r="P22" s="586"/>
      <c r="Q22" s="587"/>
      <c r="R22" s="588">
        <v>320718</v>
      </c>
      <c r="S22" s="589"/>
      <c r="T22" s="589"/>
      <c r="U22" s="589"/>
      <c r="V22" s="589"/>
      <c r="W22" s="589"/>
      <c r="X22" s="589"/>
      <c r="Y22" s="590"/>
      <c r="Z22" s="641">
        <v>1.7</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7"/>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316465</v>
      </c>
      <c r="S23" s="589"/>
      <c r="T23" s="589"/>
      <c r="U23" s="589"/>
      <c r="V23" s="589"/>
      <c r="W23" s="589"/>
      <c r="X23" s="589"/>
      <c r="Y23" s="590"/>
      <c r="Z23" s="641">
        <v>1.7</v>
      </c>
      <c r="AA23" s="641"/>
      <c r="AB23" s="641"/>
      <c r="AC23" s="641"/>
      <c r="AD23" s="642">
        <v>23344</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7"/>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38926</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7"/>
      <c r="CD24" s="645" t="s">
        <v>274</v>
      </c>
      <c r="CE24" s="646"/>
      <c r="CF24" s="646"/>
      <c r="CG24" s="646"/>
      <c r="CH24" s="646"/>
      <c r="CI24" s="646"/>
      <c r="CJ24" s="646"/>
      <c r="CK24" s="646"/>
      <c r="CL24" s="646"/>
      <c r="CM24" s="646"/>
      <c r="CN24" s="646"/>
      <c r="CO24" s="646"/>
      <c r="CP24" s="646"/>
      <c r="CQ24" s="647"/>
      <c r="CR24" s="638">
        <v>7216406</v>
      </c>
      <c r="CS24" s="639"/>
      <c r="CT24" s="639"/>
      <c r="CU24" s="639"/>
      <c r="CV24" s="639"/>
      <c r="CW24" s="639"/>
      <c r="CX24" s="639"/>
      <c r="CY24" s="686"/>
      <c r="CZ24" s="690">
        <v>40.5</v>
      </c>
      <c r="DA24" s="691"/>
      <c r="DB24" s="691"/>
      <c r="DC24" s="692"/>
      <c r="DD24" s="685">
        <v>4777936</v>
      </c>
      <c r="DE24" s="639"/>
      <c r="DF24" s="639"/>
      <c r="DG24" s="639"/>
      <c r="DH24" s="639"/>
      <c r="DI24" s="639"/>
      <c r="DJ24" s="639"/>
      <c r="DK24" s="686"/>
      <c r="DL24" s="685">
        <v>4729558</v>
      </c>
      <c r="DM24" s="639"/>
      <c r="DN24" s="639"/>
      <c r="DO24" s="639"/>
      <c r="DP24" s="639"/>
      <c r="DQ24" s="639"/>
      <c r="DR24" s="639"/>
      <c r="DS24" s="639"/>
      <c r="DT24" s="639"/>
      <c r="DU24" s="639"/>
      <c r="DV24" s="686"/>
      <c r="DW24" s="687">
        <v>42.8</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2007347</v>
      </c>
      <c r="S25" s="589"/>
      <c r="T25" s="589"/>
      <c r="U25" s="589"/>
      <c r="V25" s="589"/>
      <c r="W25" s="589"/>
      <c r="X25" s="589"/>
      <c r="Y25" s="590"/>
      <c r="Z25" s="641">
        <v>10.8</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7"/>
      <c r="CD25" s="620" t="s">
        <v>277</v>
      </c>
      <c r="CE25" s="621"/>
      <c r="CF25" s="621"/>
      <c r="CG25" s="621"/>
      <c r="CH25" s="621"/>
      <c r="CI25" s="621"/>
      <c r="CJ25" s="621"/>
      <c r="CK25" s="621"/>
      <c r="CL25" s="621"/>
      <c r="CM25" s="621"/>
      <c r="CN25" s="621"/>
      <c r="CO25" s="621"/>
      <c r="CP25" s="621"/>
      <c r="CQ25" s="622"/>
      <c r="CR25" s="588">
        <v>2570584</v>
      </c>
      <c r="CS25" s="601"/>
      <c r="CT25" s="601"/>
      <c r="CU25" s="601"/>
      <c r="CV25" s="601"/>
      <c r="CW25" s="601"/>
      <c r="CX25" s="601"/>
      <c r="CY25" s="602"/>
      <c r="CZ25" s="591">
        <v>14.4</v>
      </c>
      <c r="DA25" s="603"/>
      <c r="DB25" s="603"/>
      <c r="DC25" s="604"/>
      <c r="DD25" s="594">
        <v>2306871</v>
      </c>
      <c r="DE25" s="601"/>
      <c r="DF25" s="601"/>
      <c r="DG25" s="601"/>
      <c r="DH25" s="601"/>
      <c r="DI25" s="601"/>
      <c r="DJ25" s="601"/>
      <c r="DK25" s="602"/>
      <c r="DL25" s="594">
        <v>2271394</v>
      </c>
      <c r="DM25" s="601"/>
      <c r="DN25" s="601"/>
      <c r="DO25" s="601"/>
      <c r="DP25" s="601"/>
      <c r="DQ25" s="601"/>
      <c r="DR25" s="601"/>
      <c r="DS25" s="601"/>
      <c r="DT25" s="601"/>
      <c r="DU25" s="601"/>
      <c r="DV25" s="602"/>
      <c r="DW25" s="611">
        <v>20.6</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7"/>
      <c r="CD26" s="620" t="s">
        <v>280</v>
      </c>
      <c r="CE26" s="621"/>
      <c r="CF26" s="621"/>
      <c r="CG26" s="621"/>
      <c r="CH26" s="621"/>
      <c r="CI26" s="621"/>
      <c r="CJ26" s="621"/>
      <c r="CK26" s="621"/>
      <c r="CL26" s="621"/>
      <c r="CM26" s="621"/>
      <c r="CN26" s="621"/>
      <c r="CO26" s="621"/>
      <c r="CP26" s="621"/>
      <c r="CQ26" s="622"/>
      <c r="CR26" s="588">
        <v>1574958</v>
      </c>
      <c r="CS26" s="589"/>
      <c r="CT26" s="589"/>
      <c r="CU26" s="589"/>
      <c r="CV26" s="589"/>
      <c r="CW26" s="589"/>
      <c r="CX26" s="589"/>
      <c r="CY26" s="590"/>
      <c r="CZ26" s="591">
        <v>8.8000000000000007</v>
      </c>
      <c r="DA26" s="603"/>
      <c r="DB26" s="603"/>
      <c r="DC26" s="604"/>
      <c r="DD26" s="594">
        <v>1321018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1224226</v>
      </c>
      <c r="S27" s="589"/>
      <c r="T27" s="589"/>
      <c r="U27" s="589"/>
      <c r="V27" s="589"/>
      <c r="W27" s="589"/>
      <c r="X27" s="589"/>
      <c r="Y27" s="590"/>
      <c r="Z27" s="641">
        <v>6.6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6504926</v>
      </c>
      <c r="BH27" s="589"/>
      <c r="BI27" s="589"/>
      <c r="BJ27" s="589"/>
      <c r="BK27" s="589"/>
      <c r="BL27" s="589"/>
      <c r="BM27" s="589"/>
      <c r="BN27" s="590"/>
      <c r="BO27" s="641">
        <v>100</v>
      </c>
      <c r="BP27" s="641"/>
      <c r="BQ27" s="641"/>
      <c r="BR27" s="641"/>
      <c r="BS27" s="594">
        <v>499513</v>
      </c>
      <c r="BT27" s="589"/>
      <c r="BU27" s="589"/>
      <c r="BV27" s="589"/>
      <c r="BW27" s="589"/>
      <c r="BX27" s="589"/>
      <c r="BY27" s="589"/>
      <c r="BZ27" s="589"/>
      <c r="CA27" s="589"/>
      <c r="CB27" s="627"/>
      <c r="CD27" s="620" t="s">
        <v>283</v>
      </c>
      <c r="CE27" s="621"/>
      <c r="CF27" s="621"/>
      <c r="CG27" s="621"/>
      <c r="CH27" s="621"/>
      <c r="CI27" s="621"/>
      <c r="CJ27" s="621"/>
      <c r="CK27" s="621"/>
      <c r="CL27" s="621"/>
      <c r="CM27" s="621"/>
      <c r="CN27" s="621"/>
      <c r="CO27" s="621"/>
      <c r="CP27" s="621"/>
      <c r="CQ27" s="622"/>
      <c r="CR27" s="588">
        <v>3024943</v>
      </c>
      <c r="CS27" s="601"/>
      <c r="CT27" s="601"/>
      <c r="CU27" s="601"/>
      <c r="CV27" s="601"/>
      <c r="CW27" s="601"/>
      <c r="CX27" s="601"/>
      <c r="CY27" s="602"/>
      <c r="CZ27" s="591">
        <v>17</v>
      </c>
      <c r="DA27" s="603"/>
      <c r="DB27" s="603"/>
      <c r="DC27" s="604"/>
      <c r="DD27" s="594">
        <v>904909</v>
      </c>
      <c r="DE27" s="601"/>
      <c r="DF27" s="601"/>
      <c r="DG27" s="601"/>
      <c r="DH27" s="601"/>
      <c r="DI27" s="601"/>
      <c r="DJ27" s="601"/>
      <c r="DK27" s="602"/>
      <c r="DL27" s="594">
        <v>904908</v>
      </c>
      <c r="DM27" s="601"/>
      <c r="DN27" s="601"/>
      <c r="DO27" s="601"/>
      <c r="DP27" s="601"/>
      <c r="DQ27" s="601"/>
      <c r="DR27" s="601"/>
      <c r="DS27" s="601"/>
      <c r="DT27" s="601"/>
      <c r="DU27" s="601"/>
      <c r="DV27" s="602"/>
      <c r="DW27" s="611">
        <v>8.1999999999999993</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48615</v>
      </c>
      <c r="S28" s="589"/>
      <c r="T28" s="589"/>
      <c r="U28" s="589"/>
      <c r="V28" s="589"/>
      <c r="W28" s="589"/>
      <c r="X28" s="589"/>
      <c r="Y28" s="590"/>
      <c r="Z28" s="641">
        <v>0.3</v>
      </c>
      <c r="AA28" s="641"/>
      <c r="AB28" s="641"/>
      <c r="AC28" s="641"/>
      <c r="AD28" s="642">
        <v>35046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285</v>
      </c>
      <c r="CE28" s="621"/>
      <c r="CF28" s="621"/>
      <c r="CG28" s="621"/>
      <c r="CH28" s="621"/>
      <c r="CI28" s="621"/>
      <c r="CJ28" s="621"/>
      <c r="CK28" s="621"/>
      <c r="CL28" s="621"/>
      <c r="CM28" s="621"/>
      <c r="CN28" s="621"/>
      <c r="CO28" s="621"/>
      <c r="CP28" s="621"/>
      <c r="CQ28" s="622"/>
      <c r="CR28" s="588">
        <v>1620879</v>
      </c>
      <c r="CS28" s="589"/>
      <c r="CT28" s="589"/>
      <c r="CU28" s="589"/>
      <c r="CV28" s="589"/>
      <c r="CW28" s="589"/>
      <c r="CX28" s="589"/>
      <c r="CY28" s="590"/>
      <c r="CZ28" s="591">
        <v>9.1</v>
      </c>
      <c r="DA28" s="603"/>
      <c r="DB28" s="603"/>
      <c r="DC28" s="604"/>
      <c r="DD28" s="594">
        <v>1566156</v>
      </c>
      <c r="DE28" s="589"/>
      <c r="DF28" s="589"/>
      <c r="DG28" s="589"/>
      <c r="DH28" s="589"/>
      <c r="DI28" s="589"/>
      <c r="DJ28" s="589"/>
      <c r="DK28" s="590"/>
      <c r="DL28" s="594">
        <v>1553256</v>
      </c>
      <c r="DM28" s="589"/>
      <c r="DN28" s="589"/>
      <c r="DO28" s="589"/>
      <c r="DP28" s="589"/>
      <c r="DQ28" s="589"/>
      <c r="DR28" s="589"/>
      <c r="DS28" s="589"/>
      <c r="DT28" s="589"/>
      <c r="DU28" s="589"/>
      <c r="DV28" s="590"/>
      <c r="DW28" s="611">
        <v>14.1</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18215</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0"/>
      <c r="BI29" s="670"/>
      <c r="BJ29" s="670"/>
      <c r="BK29" s="670"/>
      <c r="BL29" s="670"/>
      <c r="BM29" s="670"/>
      <c r="BN29" s="670"/>
      <c r="BO29" s="670"/>
      <c r="BP29" s="670"/>
      <c r="BQ29" s="671"/>
      <c r="BR29" s="648" t="s">
        <v>288</v>
      </c>
      <c r="BS29" s="670"/>
      <c r="BT29" s="670"/>
      <c r="BU29" s="670"/>
      <c r="BV29" s="670"/>
      <c r="BW29" s="670"/>
      <c r="BX29" s="670"/>
      <c r="BY29" s="670"/>
      <c r="BZ29" s="670"/>
      <c r="CA29" s="670"/>
      <c r="CB29" s="671"/>
      <c r="CD29" s="672" t="s">
        <v>289</v>
      </c>
      <c r="CE29" s="673"/>
      <c r="CF29" s="620" t="s">
        <v>290</v>
      </c>
      <c r="CG29" s="621"/>
      <c r="CH29" s="621"/>
      <c r="CI29" s="621"/>
      <c r="CJ29" s="621"/>
      <c r="CK29" s="621"/>
      <c r="CL29" s="621"/>
      <c r="CM29" s="621"/>
      <c r="CN29" s="621"/>
      <c r="CO29" s="621"/>
      <c r="CP29" s="621"/>
      <c r="CQ29" s="622"/>
      <c r="CR29" s="588">
        <v>1620557</v>
      </c>
      <c r="CS29" s="601"/>
      <c r="CT29" s="601"/>
      <c r="CU29" s="601"/>
      <c r="CV29" s="601"/>
      <c r="CW29" s="601"/>
      <c r="CX29" s="601"/>
      <c r="CY29" s="602"/>
      <c r="CZ29" s="591">
        <v>9.1</v>
      </c>
      <c r="DA29" s="603"/>
      <c r="DB29" s="603"/>
      <c r="DC29" s="604"/>
      <c r="DD29" s="594">
        <v>1565834</v>
      </c>
      <c r="DE29" s="601"/>
      <c r="DF29" s="601"/>
      <c r="DG29" s="601"/>
      <c r="DH29" s="601"/>
      <c r="DI29" s="601"/>
      <c r="DJ29" s="601"/>
      <c r="DK29" s="602"/>
      <c r="DL29" s="594">
        <v>1552934</v>
      </c>
      <c r="DM29" s="601"/>
      <c r="DN29" s="601"/>
      <c r="DO29" s="601"/>
      <c r="DP29" s="601"/>
      <c r="DQ29" s="601"/>
      <c r="DR29" s="601"/>
      <c r="DS29" s="601"/>
      <c r="DT29" s="601"/>
      <c r="DU29" s="601"/>
      <c r="DV29" s="602"/>
      <c r="DW29" s="611">
        <v>14.1</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485740</v>
      </c>
      <c r="S30" s="589"/>
      <c r="T30" s="589"/>
      <c r="U30" s="589"/>
      <c r="V30" s="589"/>
      <c r="W30" s="589"/>
      <c r="X30" s="589"/>
      <c r="Y30" s="590"/>
      <c r="Z30" s="641">
        <v>2.6</v>
      </c>
      <c r="AA30" s="641"/>
      <c r="AB30" s="641"/>
      <c r="AC30" s="641"/>
      <c r="AD30" s="642" t="s">
        <v>222</v>
      </c>
      <c r="AE30" s="642"/>
      <c r="AF30" s="642"/>
      <c r="AG30" s="642"/>
      <c r="AH30" s="642"/>
      <c r="AI30" s="642"/>
      <c r="AJ30" s="642"/>
      <c r="AK30" s="642"/>
      <c r="AL30" s="611" t="s">
        <v>222</v>
      </c>
      <c r="AM30" s="643"/>
      <c r="AN30" s="643"/>
      <c r="AO30" s="644"/>
      <c r="AP30" s="658" t="s">
        <v>292</v>
      </c>
      <c r="AQ30" s="659"/>
      <c r="AR30" s="659"/>
      <c r="AS30" s="659"/>
      <c r="AT30" s="664" t="s">
        <v>293</v>
      </c>
      <c r="AU30" s="182"/>
      <c r="AV30" s="182"/>
      <c r="AW30" s="182"/>
      <c r="AX30" s="667" t="s">
        <v>171</v>
      </c>
      <c r="AY30" s="668"/>
      <c r="AZ30" s="668"/>
      <c r="BA30" s="668"/>
      <c r="BB30" s="668"/>
      <c r="BC30" s="668"/>
      <c r="BD30" s="668"/>
      <c r="BE30" s="668"/>
      <c r="BF30" s="669"/>
      <c r="BG30" s="654">
        <v>98.4</v>
      </c>
      <c r="BH30" s="655"/>
      <c r="BI30" s="655"/>
      <c r="BJ30" s="655"/>
      <c r="BK30" s="655"/>
      <c r="BL30" s="655"/>
      <c r="BM30" s="656">
        <v>90.8</v>
      </c>
      <c r="BN30" s="655"/>
      <c r="BO30" s="655"/>
      <c r="BP30" s="655"/>
      <c r="BQ30" s="657"/>
      <c r="BR30" s="654">
        <v>98.4</v>
      </c>
      <c r="BS30" s="655"/>
      <c r="BT30" s="655"/>
      <c r="BU30" s="655"/>
      <c r="BV30" s="655"/>
      <c r="BW30" s="655"/>
      <c r="BX30" s="656">
        <v>90.4</v>
      </c>
      <c r="BY30" s="655"/>
      <c r="BZ30" s="655"/>
      <c r="CA30" s="655"/>
      <c r="CB30" s="657"/>
      <c r="CD30" s="674"/>
      <c r="CE30" s="675"/>
      <c r="CF30" s="620" t="s">
        <v>294</v>
      </c>
      <c r="CG30" s="621"/>
      <c r="CH30" s="621"/>
      <c r="CI30" s="621"/>
      <c r="CJ30" s="621"/>
      <c r="CK30" s="621"/>
      <c r="CL30" s="621"/>
      <c r="CM30" s="621"/>
      <c r="CN30" s="621"/>
      <c r="CO30" s="621"/>
      <c r="CP30" s="621"/>
      <c r="CQ30" s="622"/>
      <c r="CR30" s="588">
        <v>1432588</v>
      </c>
      <c r="CS30" s="589"/>
      <c r="CT30" s="589"/>
      <c r="CU30" s="589"/>
      <c r="CV30" s="589"/>
      <c r="CW30" s="589"/>
      <c r="CX30" s="589"/>
      <c r="CY30" s="590"/>
      <c r="CZ30" s="591">
        <v>8</v>
      </c>
      <c r="DA30" s="603"/>
      <c r="DB30" s="603"/>
      <c r="DC30" s="604"/>
      <c r="DD30" s="594">
        <v>1377865</v>
      </c>
      <c r="DE30" s="589"/>
      <c r="DF30" s="589"/>
      <c r="DG30" s="589"/>
      <c r="DH30" s="589"/>
      <c r="DI30" s="589"/>
      <c r="DJ30" s="589"/>
      <c r="DK30" s="590"/>
      <c r="DL30" s="594">
        <v>1364965</v>
      </c>
      <c r="DM30" s="589"/>
      <c r="DN30" s="589"/>
      <c r="DO30" s="589"/>
      <c r="DP30" s="589"/>
      <c r="DQ30" s="589"/>
      <c r="DR30" s="589"/>
      <c r="DS30" s="589"/>
      <c r="DT30" s="589"/>
      <c r="DU30" s="589"/>
      <c r="DV30" s="590"/>
      <c r="DW30" s="611">
        <v>12.4</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878335</v>
      </c>
      <c r="S31" s="589"/>
      <c r="T31" s="589"/>
      <c r="U31" s="589"/>
      <c r="V31" s="589"/>
      <c r="W31" s="589"/>
      <c r="X31" s="589"/>
      <c r="Y31" s="590"/>
      <c r="Z31" s="641">
        <v>4.7</v>
      </c>
      <c r="AA31" s="641"/>
      <c r="AB31" s="641"/>
      <c r="AC31" s="641"/>
      <c r="AD31" s="642" t="s">
        <v>222</v>
      </c>
      <c r="AE31" s="642"/>
      <c r="AF31" s="642"/>
      <c r="AG31" s="642"/>
      <c r="AH31" s="642"/>
      <c r="AI31" s="642"/>
      <c r="AJ31" s="642"/>
      <c r="AK31" s="642"/>
      <c r="AL31" s="611" t="s">
        <v>222</v>
      </c>
      <c r="AM31" s="643"/>
      <c r="AN31" s="643"/>
      <c r="AO31" s="644"/>
      <c r="AP31" s="660"/>
      <c r="AQ31" s="661"/>
      <c r="AR31" s="661"/>
      <c r="AS31" s="661"/>
      <c r="AT31" s="665"/>
      <c r="AU31" s="181" t="s">
        <v>296</v>
      </c>
      <c r="AV31" s="181"/>
      <c r="AW31" s="181"/>
      <c r="AX31" s="585" t="s">
        <v>297</v>
      </c>
      <c r="AY31" s="586"/>
      <c r="AZ31" s="586"/>
      <c r="BA31" s="586"/>
      <c r="BB31" s="586"/>
      <c r="BC31" s="586"/>
      <c r="BD31" s="586"/>
      <c r="BE31" s="586"/>
      <c r="BF31" s="587"/>
      <c r="BG31" s="652">
        <v>98.4</v>
      </c>
      <c r="BH31" s="601"/>
      <c r="BI31" s="601"/>
      <c r="BJ31" s="601"/>
      <c r="BK31" s="601"/>
      <c r="BL31" s="601"/>
      <c r="BM31" s="643">
        <v>92.4</v>
      </c>
      <c r="BN31" s="653"/>
      <c r="BO31" s="653"/>
      <c r="BP31" s="653"/>
      <c r="BQ31" s="626"/>
      <c r="BR31" s="652">
        <v>98.7</v>
      </c>
      <c r="BS31" s="601"/>
      <c r="BT31" s="601"/>
      <c r="BU31" s="601"/>
      <c r="BV31" s="601"/>
      <c r="BW31" s="601"/>
      <c r="BX31" s="643">
        <v>91.8</v>
      </c>
      <c r="BY31" s="653"/>
      <c r="BZ31" s="653"/>
      <c r="CA31" s="653"/>
      <c r="CB31" s="626"/>
      <c r="CD31" s="674"/>
      <c r="CE31" s="675"/>
      <c r="CF31" s="620" t="s">
        <v>298</v>
      </c>
      <c r="CG31" s="621"/>
      <c r="CH31" s="621"/>
      <c r="CI31" s="621"/>
      <c r="CJ31" s="621"/>
      <c r="CK31" s="621"/>
      <c r="CL31" s="621"/>
      <c r="CM31" s="621"/>
      <c r="CN31" s="621"/>
      <c r="CO31" s="621"/>
      <c r="CP31" s="621"/>
      <c r="CQ31" s="622"/>
      <c r="CR31" s="588">
        <v>187969</v>
      </c>
      <c r="CS31" s="601"/>
      <c r="CT31" s="601"/>
      <c r="CU31" s="601"/>
      <c r="CV31" s="601"/>
      <c r="CW31" s="601"/>
      <c r="CX31" s="601"/>
      <c r="CY31" s="602"/>
      <c r="CZ31" s="591">
        <v>1.1000000000000001</v>
      </c>
      <c r="DA31" s="603"/>
      <c r="DB31" s="603"/>
      <c r="DC31" s="604"/>
      <c r="DD31" s="594">
        <v>187969</v>
      </c>
      <c r="DE31" s="601"/>
      <c r="DF31" s="601"/>
      <c r="DG31" s="601"/>
      <c r="DH31" s="601"/>
      <c r="DI31" s="601"/>
      <c r="DJ31" s="601"/>
      <c r="DK31" s="602"/>
      <c r="DL31" s="594">
        <v>187969</v>
      </c>
      <c r="DM31" s="601"/>
      <c r="DN31" s="601"/>
      <c r="DO31" s="601"/>
      <c r="DP31" s="601"/>
      <c r="DQ31" s="601"/>
      <c r="DR31" s="601"/>
      <c r="DS31" s="601"/>
      <c r="DT31" s="601"/>
      <c r="DU31" s="601"/>
      <c r="DV31" s="602"/>
      <c r="DW31" s="611">
        <v>1.7</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906262</v>
      </c>
      <c r="S32" s="589"/>
      <c r="T32" s="589"/>
      <c r="U32" s="589"/>
      <c r="V32" s="589"/>
      <c r="W32" s="589"/>
      <c r="X32" s="589"/>
      <c r="Y32" s="590"/>
      <c r="Z32" s="641">
        <v>4.9000000000000004</v>
      </c>
      <c r="AA32" s="641"/>
      <c r="AB32" s="641"/>
      <c r="AC32" s="641"/>
      <c r="AD32" s="642">
        <v>13656</v>
      </c>
      <c r="AE32" s="642"/>
      <c r="AF32" s="642"/>
      <c r="AG32" s="642"/>
      <c r="AH32" s="642"/>
      <c r="AI32" s="642"/>
      <c r="AJ32" s="642"/>
      <c r="AK32" s="642"/>
      <c r="AL32" s="611">
        <v>0.1</v>
      </c>
      <c r="AM32" s="643"/>
      <c r="AN32" s="643"/>
      <c r="AO32" s="644"/>
      <c r="AP32" s="662"/>
      <c r="AQ32" s="663"/>
      <c r="AR32" s="663"/>
      <c r="AS32" s="663"/>
      <c r="AT32" s="666"/>
      <c r="AU32" s="183"/>
      <c r="AV32" s="183"/>
      <c r="AW32" s="183"/>
      <c r="AX32" s="569" t="s">
        <v>300</v>
      </c>
      <c r="AY32" s="570"/>
      <c r="AZ32" s="570"/>
      <c r="BA32" s="570"/>
      <c r="BB32" s="570"/>
      <c r="BC32" s="570"/>
      <c r="BD32" s="570"/>
      <c r="BE32" s="570"/>
      <c r="BF32" s="571"/>
      <c r="BG32" s="651">
        <v>98.2</v>
      </c>
      <c r="BH32" s="573"/>
      <c r="BI32" s="573"/>
      <c r="BJ32" s="573"/>
      <c r="BK32" s="573"/>
      <c r="BL32" s="573"/>
      <c r="BM32" s="636">
        <v>88.6</v>
      </c>
      <c r="BN32" s="573"/>
      <c r="BO32" s="573"/>
      <c r="BP32" s="573"/>
      <c r="BQ32" s="618"/>
      <c r="BR32" s="651">
        <v>98</v>
      </c>
      <c r="BS32" s="573"/>
      <c r="BT32" s="573"/>
      <c r="BU32" s="573"/>
      <c r="BV32" s="573"/>
      <c r="BW32" s="573"/>
      <c r="BX32" s="636">
        <v>88.4</v>
      </c>
      <c r="BY32" s="573"/>
      <c r="BZ32" s="573"/>
      <c r="CA32" s="573"/>
      <c r="CB32" s="618"/>
      <c r="CD32" s="676"/>
      <c r="CE32" s="677"/>
      <c r="CF32" s="620" t="s">
        <v>301</v>
      </c>
      <c r="CG32" s="621"/>
      <c r="CH32" s="621"/>
      <c r="CI32" s="621"/>
      <c r="CJ32" s="621"/>
      <c r="CK32" s="621"/>
      <c r="CL32" s="621"/>
      <c r="CM32" s="621"/>
      <c r="CN32" s="621"/>
      <c r="CO32" s="621"/>
      <c r="CP32" s="621"/>
      <c r="CQ32" s="622"/>
      <c r="CR32" s="588">
        <v>322</v>
      </c>
      <c r="CS32" s="589"/>
      <c r="CT32" s="589"/>
      <c r="CU32" s="589"/>
      <c r="CV32" s="589"/>
      <c r="CW32" s="589"/>
      <c r="CX32" s="589"/>
      <c r="CY32" s="590"/>
      <c r="CZ32" s="591">
        <v>0</v>
      </c>
      <c r="DA32" s="603"/>
      <c r="DB32" s="603"/>
      <c r="DC32" s="604"/>
      <c r="DD32" s="594">
        <v>322</v>
      </c>
      <c r="DE32" s="589"/>
      <c r="DF32" s="589"/>
      <c r="DG32" s="589"/>
      <c r="DH32" s="589"/>
      <c r="DI32" s="589"/>
      <c r="DJ32" s="589"/>
      <c r="DK32" s="590"/>
      <c r="DL32" s="594">
        <v>322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1660353</v>
      </c>
      <c r="S33" s="589"/>
      <c r="T33" s="589"/>
      <c r="U33" s="589"/>
      <c r="V33" s="589"/>
      <c r="W33" s="589"/>
      <c r="X33" s="589"/>
      <c r="Y33" s="590"/>
      <c r="Z33" s="641">
        <v>9</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303</v>
      </c>
      <c r="CE33" s="621"/>
      <c r="CF33" s="621"/>
      <c r="CG33" s="621"/>
      <c r="CH33" s="621"/>
      <c r="CI33" s="621"/>
      <c r="CJ33" s="621"/>
      <c r="CK33" s="621"/>
      <c r="CL33" s="621"/>
      <c r="CM33" s="621"/>
      <c r="CN33" s="621"/>
      <c r="CO33" s="621"/>
      <c r="CP33" s="621"/>
      <c r="CQ33" s="622"/>
      <c r="CR33" s="588">
        <v>8127849</v>
      </c>
      <c r="CS33" s="601"/>
      <c r="CT33" s="601"/>
      <c r="CU33" s="601"/>
      <c r="CV33" s="601"/>
      <c r="CW33" s="601"/>
      <c r="CX33" s="601"/>
      <c r="CY33" s="602"/>
      <c r="CZ33" s="591">
        <v>45.6</v>
      </c>
      <c r="DA33" s="603"/>
      <c r="DB33" s="603"/>
      <c r="DC33" s="604"/>
      <c r="DD33" s="594">
        <v>6610453</v>
      </c>
      <c r="DE33" s="601"/>
      <c r="DF33" s="601"/>
      <c r="DG33" s="601"/>
      <c r="DH33" s="601"/>
      <c r="DI33" s="601"/>
      <c r="DJ33" s="601"/>
      <c r="DK33" s="602"/>
      <c r="DL33" s="594">
        <v>5231531</v>
      </c>
      <c r="DM33" s="601"/>
      <c r="DN33" s="601"/>
      <c r="DO33" s="601"/>
      <c r="DP33" s="601"/>
      <c r="DQ33" s="601"/>
      <c r="DR33" s="601"/>
      <c r="DS33" s="601"/>
      <c r="DT33" s="601"/>
      <c r="DU33" s="601"/>
      <c r="DV33" s="602"/>
      <c r="DW33" s="611">
        <v>47.4</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307</v>
      </c>
      <c r="CE34" s="621"/>
      <c r="CF34" s="621"/>
      <c r="CG34" s="621"/>
      <c r="CH34" s="621"/>
      <c r="CI34" s="621"/>
      <c r="CJ34" s="621"/>
      <c r="CK34" s="621"/>
      <c r="CL34" s="621"/>
      <c r="CM34" s="621"/>
      <c r="CN34" s="621"/>
      <c r="CO34" s="621"/>
      <c r="CP34" s="621"/>
      <c r="CQ34" s="622"/>
      <c r="CR34" s="588">
        <v>2576305</v>
      </c>
      <c r="CS34" s="589"/>
      <c r="CT34" s="589"/>
      <c r="CU34" s="589"/>
      <c r="CV34" s="589"/>
      <c r="CW34" s="589"/>
      <c r="CX34" s="589"/>
      <c r="CY34" s="590"/>
      <c r="CZ34" s="591">
        <v>14.5</v>
      </c>
      <c r="DA34" s="603"/>
      <c r="DB34" s="603"/>
      <c r="DC34" s="604"/>
      <c r="DD34" s="594">
        <v>2159738</v>
      </c>
      <c r="DE34" s="589"/>
      <c r="DF34" s="589"/>
      <c r="DG34" s="589"/>
      <c r="DH34" s="589"/>
      <c r="DI34" s="589"/>
      <c r="DJ34" s="589"/>
      <c r="DK34" s="590"/>
      <c r="DL34" s="594">
        <v>2055489</v>
      </c>
      <c r="DM34" s="589"/>
      <c r="DN34" s="589"/>
      <c r="DO34" s="589"/>
      <c r="DP34" s="589"/>
      <c r="DQ34" s="589"/>
      <c r="DR34" s="589"/>
      <c r="DS34" s="589"/>
      <c r="DT34" s="589"/>
      <c r="DU34" s="589"/>
      <c r="DV34" s="590"/>
      <c r="DW34" s="611">
        <v>18.600000000000001</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934553</v>
      </c>
      <c r="S35" s="589"/>
      <c r="T35" s="589"/>
      <c r="U35" s="589"/>
      <c r="V35" s="589"/>
      <c r="W35" s="589"/>
      <c r="X35" s="589"/>
      <c r="Y35" s="590"/>
      <c r="Z35" s="641">
        <v>5</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2827385</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158291</v>
      </c>
      <c r="BW35" s="639"/>
      <c r="BX35" s="639"/>
      <c r="BY35" s="639"/>
      <c r="BZ35" s="639"/>
      <c r="CA35" s="639"/>
      <c r="CB35" s="640"/>
      <c r="CD35" s="620" t="s">
        <v>311</v>
      </c>
      <c r="CE35" s="621"/>
      <c r="CF35" s="621"/>
      <c r="CG35" s="621"/>
      <c r="CH35" s="621"/>
      <c r="CI35" s="621"/>
      <c r="CJ35" s="621"/>
      <c r="CK35" s="621"/>
      <c r="CL35" s="621"/>
      <c r="CM35" s="621"/>
      <c r="CN35" s="621"/>
      <c r="CO35" s="621"/>
      <c r="CP35" s="621"/>
      <c r="CQ35" s="622"/>
      <c r="CR35" s="588">
        <v>302703</v>
      </c>
      <c r="CS35" s="601"/>
      <c r="CT35" s="601"/>
      <c r="CU35" s="601"/>
      <c r="CV35" s="601"/>
      <c r="CW35" s="601"/>
      <c r="CX35" s="601"/>
      <c r="CY35" s="602"/>
      <c r="CZ35" s="591">
        <v>1.7</v>
      </c>
      <c r="DA35" s="603"/>
      <c r="DB35" s="603"/>
      <c r="DC35" s="604"/>
      <c r="DD35" s="594">
        <v>251405</v>
      </c>
      <c r="DE35" s="601"/>
      <c r="DF35" s="601"/>
      <c r="DG35" s="601"/>
      <c r="DH35" s="601"/>
      <c r="DI35" s="601"/>
      <c r="DJ35" s="601"/>
      <c r="DK35" s="602"/>
      <c r="DL35" s="594">
        <v>229044</v>
      </c>
      <c r="DM35" s="601"/>
      <c r="DN35" s="601"/>
      <c r="DO35" s="601"/>
      <c r="DP35" s="601"/>
      <c r="DQ35" s="601"/>
      <c r="DR35" s="601"/>
      <c r="DS35" s="601"/>
      <c r="DT35" s="601"/>
      <c r="DU35" s="601"/>
      <c r="DV35" s="602"/>
      <c r="DW35" s="611">
        <v>2.1</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18507869</v>
      </c>
      <c r="S36" s="617"/>
      <c r="T36" s="617"/>
      <c r="U36" s="617"/>
      <c r="V36" s="617"/>
      <c r="W36" s="617"/>
      <c r="X36" s="617"/>
      <c r="Y36" s="632"/>
      <c r="Z36" s="633">
        <v>100</v>
      </c>
      <c r="AA36" s="633"/>
      <c r="AB36" s="633"/>
      <c r="AC36" s="633"/>
      <c r="AD36" s="634">
        <v>10110358</v>
      </c>
      <c r="AE36" s="634"/>
      <c r="AF36" s="634"/>
      <c r="AG36" s="634"/>
      <c r="AH36" s="634"/>
      <c r="AI36" s="634"/>
      <c r="AJ36" s="634"/>
      <c r="AK36" s="634"/>
      <c r="AL36" s="635">
        <v>100</v>
      </c>
      <c r="AM36" s="636"/>
      <c r="AN36" s="636"/>
      <c r="AO36" s="637"/>
      <c r="AQ36" s="623" t="s">
        <v>313</v>
      </c>
      <c r="AR36" s="624"/>
      <c r="AS36" s="624"/>
      <c r="AT36" s="624"/>
      <c r="AU36" s="624"/>
      <c r="AV36" s="624"/>
      <c r="AW36" s="624"/>
      <c r="AX36" s="624"/>
      <c r="AY36" s="625"/>
      <c r="AZ36" s="588">
        <v>1119607</v>
      </c>
      <c r="BA36" s="589"/>
      <c r="BB36" s="589"/>
      <c r="BC36" s="589"/>
      <c r="BD36" s="601"/>
      <c r="BE36" s="601"/>
      <c r="BF36" s="626"/>
      <c r="BG36" s="620" t="s">
        <v>314</v>
      </c>
      <c r="BH36" s="621"/>
      <c r="BI36" s="621"/>
      <c r="BJ36" s="621"/>
      <c r="BK36" s="621"/>
      <c r="BL36" s="621"/>
      <c r="BM36" s="621"/>
      <c r="BN36" s="621"/>
      <c r="BO36" s="621"/>
      <c r="BP36" s="621"/>
      <c r="BQ36" s="621"/>
      <c r="BR36" s="621"/>
      <c r="BS36" s="621"/>
      <c r="BT36" s="621"/>
      <c r="BU36" s="622"/>
      <c r="BV36" s="588">
        <v>84244</v>
      </c>
      <c r="BW36" s="589"/>
      <c r="BX36" s="589"/>
      <c r="BY36" s="589"/>
      <c r="BZ36" s="589"/>
      <c r="CA36" s="589"/>
      <c r="CB36" s="627"/>
      <c r="CD36" s="620" t="s">
        <v>315</v>
      </c>
      <c r="CE36" s="621"/>
      <c r="CF36" s="621"/>
      <c r="CG36" s="621"/>
      <c r="CH36" s="621"/>
      <c r="CI36" s="621"/>
      <c r="CJ36" s="621"/>
      <c r="CK36" s="621"/>
      <c r="CL36" s="621"/>
      <c r="CM36" s="621"/>
      <c r="CN36" s="621"/>
      <c r="CO36" s="621"/>
      <c r="CP36" s="621"/>
      <c r="CQ36" s="622"/>
      <c r="CR36" s="588">
        <v>1428541</v>
      </c>
      <c r="CS36" s="589"/>
      <c r="CT36" s="589"/>
      <c r="CU36" s="589"/>
      <c r="CV36" s="589"/>
      <c r="CW36" s="589"/>
      <c r="CX36" s="589"/>
      <c r="CY36" s="590"/>
      <c r="CZ36" s="591">
        <v>8</v>
      </c>
      <c r="DA36" s="603"/>
      <c r="DB36" s="603"/>
      <c r="DC36" s="604"/>
      <c r="DD36" s="594">
        <v>1226372</v>
      </c>
      <c r="DE36" s="589"/>
      <c r="DF36" s="589"/>
      <c r="DG36" s="589"/>
      <c r="DH36" s="589"/>
      <c r="DI36" s="589"/>
      <c r="DJ36" s="589"/>
      <c r="DK36" s="590"/>
      <c r="DL36" s="594">
        <v>1032130</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x14ac:dyDescent="0.15">
      <c r="AQ37" s="623" t="s">
        <v>316</v>
      </c>
      <c r="AR37" s="624"/>
      <c r="AS37" s="624"/>
      <c r="AT37" s="624"/>
      <c r="AU37" s="624"/>
      <c r="AV37" s="624"/>
      <c r="AW37" s="624"/>
      <c r="AX37" s="624"/>
      <c r="AY37" s="625"/>
      <c r="AZ37" s="588">
        <v>108866</v>
      </c>
      <c r="BA37" s="589"/>
      <c r="BB37" s="589"/>
      <c r="BC37" s="589"/>
      <c r="BD37" s="601"/>
      <c r="BE37" s="601"/>
      <c r="BF37" s="626"/>
      <c r="BG37" s="620" t="s">
        <v>317</v>
      </c>
      <c r="BH37" s="621"/>
      <c r="BI37" s="621"/>
      <c r="BJ37" s="621"/>
      <c r="BK37" s="621"/>
      <c r="BL37" s="621"/>
      <c r="BM37" s="621"/>
      <c r="BN37" s="621"/>
      <c r="BO37" s="621"/>
      <c r="BP37" s="621"/>
      <c r="BQ37" s="621"/>
      <c r="BR37" s="621"/>
      <c r="BS37" s="621"/>
      <c r="BT37" s="621"/>
      <c r="BU37" s="622"/>
      <c r="BV37" s="588">
        <v>5855</v>
      </c>
      <c r="BW37" s="589"/>
      <c r="BX37" s="589"/>
      <c r="BY37" s="589"/>
      <c r="BZ37" s="589"/>
      <c r="CA37" s="589"/>
      <c r="CB37" s="627"/>
      <c r="CD37" s="620" t="s">
        <v>318</v>
      </c>
      <c r="CE37" s="621"/>
      <c r="CF37" s="621"/>
      <c r="CG37" s="621"/>
      <c r="CH37" s="621"/>
      <c r="CI37" s="621"/>
      <c r="CJ37" s="621"/>
      <c r="CK37" s="621"/>
      <c r="CL37" s="621"/>
      <c r="CM37" s="621"/>
      <c r="CN37" s="621"/>
      <c r="CO37" s="621"/>
      <c r="CP37" s="621"/>
      <c r="CQ37" s="622"/>
      <c r="CR37" s="588">
        <v>829467</v>
      </c>
      <c r="CS37" s="601"/>
      <c r="CT37" s="601"/>
      <c r="CU37" s="601"/>
      <c r="CV37" s="601"/>
      <c r="CW37" s="601"/>
      <c r="CX37" s="601"/>
      <c r="CY37" s="602"/>
      <c r="CZ37" s="591">
        <v>4.7</v>
      </c>
      <c r="DA37" s="603"/>
      <c r="DB37" s="603"/>
      <c r="DC37" s="604"/>
      <c r="DD37" s="594">
        <v>817139</v>
      </c>
      <c r="DE37" s="601"/>
      <c r="DF37" s="601"/>
      <c r="DG37" s="601"/>
      <c r="DH37" s="601"/>
      <c r="DI37" s="601"/>
      <c r="DJ37" s="601"/>
      <c r="DK37" s="602"/>
      <c r="DL37" s="594">
        <v>817139</v>
      </c>
      <c r="DM37" s="601"/>
      <c r="DN37" s="601"/>
      <c r="DO37" s="601"/>
      <c r="DP37" s="601"/>
      <c r="DQ37" s="601"/>
      <c r="DR37" s="601"/>
      <c r="DS37" s="601"/>
      <c r="DT37" s="601"/>
      <c r="DU37" s="601"/>
      <c r="DV37" s="602"/>
      <c r="DW37" s="611">
        <v>7.4</v>
      </c>
      <c r="DX37" s="612"/>
      <c r="DY37" s="612"/>
      <c r="DZ37" s="612"/>
      <c r="EA37" s="612"/>
      <c r="EB37" s="612"/>
      <c r="EC37" s="613"/>
    </row>
    <row r="38" spans="2:133" ht="11.25" customHeight="1" x14ac:dyDescent="0.15">
      <c r="AQ38" s="623" t="s">
        <v>319</v>
      </c>
      <c r="AR38" s="624"/>
      <c r="AS38" s="624"/>
      <c r="AT38" s="624"/>
      <c r="AU38" s="624"/>
      <c r="AV38" s="624"/>
      <c r="AW38" s="624"/>
      <c r="AX38" s="624"/>
      <c r="AY38" s="625"/>
      <c r="AZ38" s="588">
        <v>32783</v>
      </c>
      <c r="BA38" s="589"/>
      <c r="BB38" s="589"/>
      <c r="BC38" s="589"/>
      <c r="BD38" s="601"/>
      <c r="BE38" s="601"/>
      <c r="BF38" s="626"/>
      <c r="BG38" s="620" t="s">
        <v>320</v>
      </c>
      <c r="BH38" s="621"/>
      <c r="BI38" s="621"/>
      <c r="BJ38" s="621"/>
      <c r="BK38" s="621"/>
      <c r="BL38" s="621"/>
      <c r="BM38" s="621"/>
      <c r="BN38" s="621"/>
      <c r="BO38" s="621"/>
      <c r="BP38" s="621"/>
      <c r="BQ38" s="621"/>
      <c r="BR38" s="621"/>
      <c r="BS38" s="621"/>
      <c r="BT38" s="621"/>
      <c r="BU38" s="622"/>
      <c r="BV38" s="588">
        <v>9364</v>
      </c>
      <c r="BW38" s="589"/>
      <c r="BX38" s="589"/>
      <c r="BY38" s="589"/>
      <c r="BZ38" s="589"/>
      <c r="CA38" s="589"/>
      <c r="CB38" s="627"/>
      <c r="CD38" s="620" t="s">
        <v>321</v>
      </c>
      <c r="CE38" s="621"/>
      <c r="CF38" s="621"/>
      <c r="CG38" s="621"/>
      <c r="CH38" s="621"/>
      <c r="CI38" s="621"/>
      <c r="CJ38" s="621"/>
      <c r="CK38" s="621"/>
      <c r="CL38" s="621"/>
      <c r="CM38" s="621"/>
      <c r="CN38" s="621"/>
      <c r="CO38" s="621"/>
      <c r="CP38" s="621"/>
      <c r="CQ38" s="622"/>
      <c r="CR38" s="588">
        <v>2812076</v>
      </c>
      <c r="CS38" s="589"/>
      <c r="CT38" s="589"/>
      <c r="CU38" s="589"/>
      <c r="CV38" s="589"/>
      <c r="CW38" s="589"/>
      <c r="CX38" s="589"/>
      <c r="CY38" s="590"/>
      <c r="CZ38" s="591">
        <v>15.8</v>
      </c>
      <c r="DA38" s="603"/>
      <c r="DB38" s="603"/>
      <c r="DC38" s="604"/>
      <c r="DD38" s="594">
        <v>2610501</v>
      </c>
      <c r="DE38" s="589"/>
      <c r="DF38" s="589"/>
      <c r="DG38" s="589"/>
      <c r="DH38" s="589"/>
      <c r="DI38" s="589"/>
      <c r="DJ38" s="589"/>
      <c r="DK38" s="590"/>
      <c r="DL38" s="594">
        <v>1906512</v>
      </c>
      <c r="DM38" s="589"/>
      <c r="DN38" s="589"/>
      <c r="DO38" s="589"/>
      <c r="DP38" s="589"/>
      <c r="DQ38" s="589"/>
      <c r="DR38" s="589"/>
      <c r="DS38" s="589"/>
      <c r="DT38" s="589"/>
      <c r="DU38" s="589"/>
      <c r="DV38" s="590"/>
      <c r="DW38" s="611">
        <v>17.3</v>
      </c>
      <c r="DX38" s="612"/>
      <c r="DY38" s="612"/>
      <c r="DZ38" s="612"/>
      <c r="EA38" s="612"/>
      <c r="EB38" s="612"/>
      <c r="EC38" s="613"/>
    </row>
    <row r="39" spans="2:133" ht="11.25" customHeight="1" x14ac:dyDescent="0.15">
      <c r="AQ39" s="623" t="s">
        <v>322</v>
      </c>
      <c r="AR39" s="624"/>
      <c r="AS39" s="624"/>
      <c r="AT39" s="624"/>
      <c r="AU39" s="624"/>
      <c r="AV39" s="624"/>
      <c r="AW39" s="624"/>
      <c r="AX39" s="624"/>
      <c r="AY39" s="625"/>
      <c r="AZ39" s="588">
        <v>15309</v>
      </c>
      <c r="BA39" s="589"/>
      <c r="BB39" s="589"/>
      <c r="BC39" s="589"/>
      <c r="BD39" s="601"/>
      <c r="BE39" s="601"/>
      <c r="BF39" s="626"/>
      <c r="BG39" s="628" t="s">
        <v>323</v>
      </c>
      <c r="BH39" s="629"/>
      <c r="BI39" s="629"/>
      <c r="BJ39" s="629"/>
      <c r="BK39" s="629"/>
      <c r="BL39" s="187"/>
      <c r="BM39" s="621" t="s">
        <v>324</v>
      </c>
      <c r="BN39" s="621"/>
      <c r="BO39" s="621"/>
      <c r="BP39" s="621"/>
      <c r="BQ39" s="621"/>
      <c r="BR39" s="621"/>
      <c r="BS39" s="621"/>
      <c r="BT39" s="621"/>
      <c r="BU39" s="622"/>
      <c r="BV39" s="588">
        <v>110</v>
      </c>
      <c r="BW39" s="589"/>
      <c r="BX39" s="589"/>
      <c r="BY39" s="589"/>
      <c r="BZ39" s="589"/>
      <c r="CA39" s="589"/>
      <c r="CB39" s="627"/>
      <c r="CD39" s="620" t="s">
        <v>325</v>
      </c>
      <c r="CE39" s="621"/>
      <c r="CF39" s="621"/>
      <c r="CG39" s="621"/>
      <c r="CH39" s="621"/>
      <c r="CI39" s="621"/>
      <c r="CJ39" s="621"/>
      <c r="CK39" s="621"/>
      <c r="CL39" s="621"/>
      <c r="CM39" s="621"/>
      <c r="CN39" s="621"/>
      <c r="CO39" s="621"/>
      <c r="CP39" s="621"/>
      <c r="CQ39" s="622"/>
      <c r="CR39" s="588">
        <v>365444</v>
      </c>
      <c r="CS39" s="601"/>
      <c r="CT39" s="601"/>
      <c r="CU39" s="601"/>
      <c r="CV39" s="601"/>
      <c r="CW39" s="601"/>
      <c r="CX39" s="601"/>
      <c r="CY39" s="602"/>
      <c r="CZ39" s="591">
        <v>2.1</v>
      </c>
      <c r="DA39" s="603"/>
      <c r="DB39" s="603"/>
      <c r="DC39" s="604"/>
      <c r="DD39" s="594">
        <v>351908</v>
      </c>
      <c r="DE39" s="601"/>
      <c r="DF39" s="601"/>
      <c r="DG39" s="601"/>
      <c r="DH39" s="601"/>
      <c r="DI39" s="601"/>
      <c r="DJ39" s="601"/>
      <c r="DK39" s="602"/>
      <c r="DL39" s="594" t="s">
        <v>326</v>
      </c>
      <c r="DM39" s="601"/>
      <c r="DN39" s="601"/>
      <c r="DO39" s="601"/>
      <c r="DP39" s="601"/>
      <c r="DQ39" s="601"/>
      <c r="DR39" s="601"/>
      <c r="DS39" s="601"/>
      <c r="DT39" s="601"/>
      <c r="DU39" s="601"/>
      <c r="DV39" s="602"/>
      <c r="DW39" s="611" t="s">
        <v>326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327</v>
      </c>
      <c r="AR40" s="624"/>
      <c r="AS40" s="624"/>
      <c r="AT40" s="624"/>
      <c r="AU40" s="624"/>
      <c r="AV40" s="624"/>
      <c r="AW40" s="624"/>
      <c r="AX40" s="624"/>
      <c r="AY40" s="625"/>
      <c r="AZ40" s="588">
        <v>293071</v>
      </c>
      <c r="BA40" s="589"/>
      <c r="BB40" s="589"/>
      <c r="BC40" s="589"/>
      <c r="BD40" s="601"/>
      <c r="BE40" s="601"/>
      <c r="BF40" s="626"/>
      <c r="BG40" s="628"/>
      <c r="BH40" s="629"/>
      <c r="BI40" s="629"/>
      <c r="BJ40" s="629"/>
      <c r="BK40" s="629"/>
      <c r="BL40" s="187"/>
      <c r="BM40" s="621" t="s">
        <v>328</v>
      </c>
      <c r="BN40" s="621"/>
      <c r="BO40" s="621"/>
      <c r="BP40" s="621"/>
      <c r="BQ40" s="621"/>
      <c r="BR40" s="621"/>
      <c r="BS40" s="621"/>
      <c r="BT40" s="621"/>
      <c r="BU40" s="622"/>
      <c r="BV40" s="588">
        <v>80</v>
      </c>
      <c r="BW40" s="589"/>
      <c r="BX40" s="589"/>
      <c r="BY40" s="589"/>
      <c r="BZ40" s="589"/>
      <c r="CA40" s="589"/>
      <c r="CB40" s="627"/>
      <c r="CD40" s="620" t="s">
        <v>329</v>
      </c>
      <c r="CE40" s="621"/>
      <c r="CF40" s="621"/>
      <c r="CG40" s="621"/>
      <c r="CH40" s="621"/>
      <c r="CI40" s="621"/>
      <c r="CJ40" s="621"/>
      <c r="CK40" s="621"/>
      <c r="CL40" s="621"/>
      <c r="CM40" s="621"/>
      <c r="CN40" s="621"/>
      <c r="CO40" s="621"/>
      <c r="CP40" s="621"/>
      <c r="CQ40" s="622"/>
      <c r="CR40" s="588">
        <v>642780</v>
      </c>
      <c r="CS40" s="589"/>
      <c r="CT40" s="589"/>
      <c r="CU40" s="589"/>
      <c r="CV40" s="589"/>
      <c r="CW40" s="589"/>
      <c r="CX40" s="589"/>
      <c r="CY40" s="590"/>
      <c r="CZ40" s="591">
        <v>3.6</v>
      </c>
      <c r="DA40" s="603"/>
      <c r="DB40" s="603"/>
      <c r="DC40" s="604"/>
      <c r="DD40" s="594">
        <v>10529</v>
      </c>
      <c r="DE40" s="589"/>
      <c r="DF40" s="589"/>
      <c r="DG40" s="589"/>
      <c r="DH40" s="589"/>
      <c r="DI40" s="589"/>
      <c r="DJ40" s="589"/>
      <c r="DK40" s="590"/>
      <c r="DL40" s="594">
        <v>8356</v>
      </c>
      <c r="DM40" s="589"/>
      <c r="DN40" s="589"/>
      <c r="DO40" s="589"/>
      <c r="DP40" s="589"/>
      <c r="DQ40" s="589"/>
      <c r="DR40" s="589"/>
      <c r="DS40" s="589"/>
      <c r="DT40" s="589"/>
      <c r="DU40" s="589"/>
      <c r="DV40" s="590"/>
      <c r="DW40" s="611">
        <v>0.1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330</v>
      </c>
      <c r="AR41" s="615"/>
      <c r="AS41" s="615"/>
      <c r="AT41" s="615"/>
      <c r="AU41" s="615"/>
      <c r="AV41" s="615"/>
      <c r="AW41" s="615"/>
      <c r="AX41" s="615"/>
      <c r="AY41" s="616"/>
      <c r="AZ41" s="572">
        <v>1257749</v>
      </c>
      <c r="BA41" s="617"/>
      <c r="BB41" s="617"/>
      <c r="BC41" s="617"/>
      <c r="BD41" s="573"/>
      <c r="BE41" s="573"/>
      <c r="BF41" s="618"/>
      <c r="BG41" s="630"/>
      <c r="BH41" s="631"/>
      <c r="BI41" s="631"/>
      <c r="BJ41" s="631"/>
      <c r="BK41" s="631"/>
      <c r="BL41" s="189"/>
      <c r="BM41" s="615" t="s">
        <v>331</v>
      </c>
      <c r="BN41" s="615"/>
      <c r="BO41" s="615"/>
      <c r="BP41" s="615"/>
      <c r="BQ41" s="615"/>
      <c r="BR41" s="615"/>
      <c r="BS41" s="615"/>
      <c r="BT41" s="615"/>
      <c r="BU41" s="616"/>
      <c r="BV41" s="572">
        <v>327</v>
      </c>
      <c r="BW41" s="617"/>
      <c r="BX41" s="617"/>
      <c r="BY41" s="617"/>
      <c r="BZ41" s="617"/>
      <c r="CA41" s="617"/>
      <c r="CB41" s="619"/>
      <c r="CD41" s="620" t="s">
        <v>332</v>
      </c>
      <c r="CE41" s="621"/>
      <c r="CF41" s="621"/>
      <c r="CG41" s="621"/>
      <c r="CH41" s="621"/>
      <c r="CI41" s="621"/>
      <c r="CJ41" s="621"/>
      <c r="CK41" s="621"/>
      <c r="CL41" s="621"/>
      <c r="CM41" s="621"/>
      <c r="CN41" s="621"/>
      <c r="CO41" s="621"/>
      <c r="CP41" s="621"/>
      <c r="CQ41" s="622"/>
      <c r="CR41" s="588" t="s">
        <v>333</v>
      </c>
      <c r="CS41" s="601"/>
      <c r="CT41" s="601"/>
      <c r="CU41" s="601"/>
      <c r="CV41" s="601"/>
      <c r="CW41" s="601"/>
      <c r="CX41" s="601"/>
      <c r="CY41" s="602"/>
      <c r="CZ41" s="591" t="s">
        <v>333</v>
      </c>
      <c r="DA41" s="603"/>
      <c r="DB41" s="603"/>
      <c r="DC41" s="604"/>
      <c r="DD41" s="594" t="s">
        <v>333</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2469007</v>
      </c>
      <c r="CS42" s="589"/>
      <c r="CT42" s="589"/>
      <c r="CU42" s="589"/>
      <c r="CV42" s="589"/>
      <c r="CW42" s="589"/>
      <c r="CX42" s="589"/>
      <c r="CY42" s="590"/>
      <c r="CZ42" s="591">
        <v>13.9</v>
      </c>
      <c r="DA42" s="592"/>
      <c r="DB42" s="592"/>
      <c r="DC42" s="593"/>
      <c r="DD42" s="594">
        <v>966620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68320</v>
      </c>
      <c r="CS43" s="601"/>
      <c r="CT43" s="601"/>
      <c r="CU43" s="601"/>
      <c r="CV43" s="601"/>
      <c r="CW43" s="601"/>
      <c r="CX43" s="601"/>
      <c r="CY43" s="602"/>
      <c r="CZ43" s="591">
        <v>0.4</v>
      </c>
      <c r="DA43" s="603"/>
      <c r="DB43" s="603"/>
      <c r="DC43" s="604"/>
      <c r="DD43" s="594">
        <v>67320</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5" t="s">
        <v>289</v>
      </c>
      <c r="CE44" s="606"/>
      <c r="CF44" s="585" t="s">
        <v>339</v>
      </c>
      <c r="CG44" s="586"/>
      <c r="CH44" s="586"/>
      <c r="CI44" s="586"/>
      <c r="CJ44" s="586"/>
      <c r="CK44" s="586"/>
      <c r="CL44" s="586"/>
      <c r="CM44" s="586"/>
      <c r="CN44" s="586"/>
      <c r="CO44" s="586"/>
      <c r="CP44" s="586"/>
      <c r="CQ44" s="587"/>
      <c r="CR44" s="588">
        <v>2094575</v>
      </c>
      <c r="CS44" s="589"/>
      <c r="CT44" s="589"/>
      <c r="CU44" s="589"/>
      <c r="CV44" s="589"/>
      <c r="CW44" s="589"/>
      <c r="CX44" s="589"/>
      <c r="CY44" s="590"/>
      <c r="CZ44" s="591">
        <v>11.8</v>
      </c>
      <c r="DA44" s="592"/>
      <c r="DB44" s="592"/>
      <c r="DC44" s="593"/>
      <c r="DD44" s="594">
        <v>793057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340</v>
      </c>
      <c r="CG45" s="586"/>
      <c r="CH45" s="586"/>
      <c r="CI45" s="586"/>
      <c r="CJ45" s="586"/>
      <c r="CK45" s="586"/>
      <c r="CL45" s="586"/>
      <c r="CM45" s="586"/>
      <c r="CN45" s="586"/>
      <c r="CO45" s="586"/>
      <c r="CP45" s="586"/>
      <c r="CQ45" s="587"/>
      <c r="CR45" s="588">
        <v>699100</v>
      </c>
      <c r="CS45" s="601"/>
      <c r="CT45" s="601"/>
      <c r="CU45" s="601"/>
      <c r="CV45" s="601"/>
      <c r="CW45" s="601"/>
      <c r="CX45" s="601"/>
      <c r="CY45" s="602"/>
      <c r="CZ45" s="591">
        <v>3.9</v>
      </c>
      <c r="DA45" s="603"/>
      <c r="DB45" s="603"/>
      <c r="DC45" s="604"/>
      <c r="DD45" s="594">
        <v>30633</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341</v>
      </c>
      <c r="CG46" s="586"/>
      <c r="CH46" s="586"/>
      <c r="CI46" s="586"/>
      <c r="CJ46" s="586"/>
      <c r="CK46" s="586"/>
      <c r="CL46" s="586"/>
      <c r="CM46" s="586"/>
      <c r="CN46" s="586"/>
      <c r="CO46" s="586"/>
      <c r="CP46" s="586"/>
      <c r="CQ46" s="587"/>
      <c r="CR46" s="588">
        <v>1338905</v>
      </c>
      <c r="CS46" s="589"/>
      <c r="CT46" s="589"/>
      <c r="CU46" s="589"/>
      <c r="CV46" s="589"/>
      <c r="CW46" s="589"/>
      <c r="CX46" s="589"/>
      <c r="CY46" s="590"/>
      <c r="CZ46" s="591">
        <v>7.5</v>
      </c>
      <c r="DA46" s="592"/>
      <c r="DB46" s="592"/>
      <c r="DC46" s="593"/>
      <c r="DD46" s="594">
        <v>742823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342</v>
      </c>
      <c r="CG47" s="586"/>
      <c r="CH47" s="586"/>
      <c r="CI47" s="586"/>
      <c r="CJ47" s="586"/>
      <c r="CK47" s="586"/>
      <c r="CL47" s="586"/>
      <c r="CM47" s="586"/>
      <c r="CN47" s="586"/>
      <c r="CO47" s="586"/>
      <c r="CP47" s="586"/>
      <c r="CQ47" s="587"/>
      <c r="CR47" s="588">
        <v>374432</v>
      </c>
      <c r="CS47" s="601"/>
      <c r="CT47" s="601"/>
      <c r="CU47" s="601"/>
      <c r="CV47" s="601"/>
      <c r="CW47" s="601"/>
      <c r="CX47" s="601"/>
      <c r="CY47" s="602"/>
      <c r="CZ47" s="591">
        <v>2.1</v>
      </c>
      <c r="DA47" s="603"/>
      <c r="DB47" s="603"/>
      <c r="DC47" s="604"/>
      <c r="DD47" s="594">
        <v>173563</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343</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17813262</v>
      </c>
      <c r="CS49" s="573"/>
      <c r="CT49" s="573"/>
      <c r="CU49" s="573"/>
      <c r="CV49" s="573"/>
      <c r="CW49" s="573"/>
      <c r="CX49" s="573"/>
      <c r="CY49" s="574"/>
      <c r="CZ49" s="575">
        <v>100</v>
      </c>
      <c r="DA49" s="576"/>
      <c r="DB49" s="576"/>
      <c r="DC49" s="577"/>
      <c r="DD49" s="578">
        <v>12355009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347</v>
      </c>
      <c r="DK2" s="1110"/>
      <c r="DL2" s="1110"/>
      <c r="DM2" s="1110"/>
      <c r="DN2" s="1110"/>
      <c r="DO2" s="1111"/>
      <c r="DP2" s="200"/>
      <c r="DQ2" s="1109" t="s">
        <v>348</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351</v>
      </c>
      <c r="B5" s="1000"/>
      <c r="C5" s="1000"/>
      <c r="D5" s="1000"/>
      <c r="E5" s="1000"/>
      <c r="F5" s="1000"/>
      <c r="G5" s="1000"/>
      <c r="H5" s="1000"/>
      <c r="I5" s="1000"/>
      <c r="J5" s="1000"/>
      <c r="K5" s="1000"/>
      <c r="L5" s="1000"/>
      <c r="M5" s="1000"/>
      <c r="N5" s="1000"/>
      <c r="O5" s="1000"/>
      <c r="P5" s="1001"/>
      <c r="Q5" s="985" t="s">
        <v>352</v>
      </c>
      <c r="R5" s="986"/>
      <c r="S5" s="986"/>
      <c r="T5" s="986"/>
      <c r="U5" s="987"/>
      <c r="V5" s="985" t="s">
        <v>353</v>
      </c>
      <c r="W5" s="986"/>
      <c r="X5" s="986"/>
      <c r="Y5" s="986"/>
      <c r="Z5" s="987"/>
      <c r="AA5" s="985" t="s">
        <v>354</v>
      </c>
      <c r="AB5" s="986"/>
      <c r="AC5" s="986"/>
      <c r="AD5" s="986"/>
      <c r="AE5" s="986"/>
      <c r="AF5" s="1112" t="s">
        <v>355</v>
      </c>
      <c r="AG5" s="986"/>
      <c r="AH5" s="986"/>
      <c r="AI5" s="986"/>
      <c r="AJ5" s="991"/>
      <c r="AK5" s="986" t="s">
        <v>356</v>
      </c>
      <c r="AL5" s="986"/>
      <c r="AM5" s="986"/>
      <c r="AN5" s="986"/>
      <c r="AO5" s="987"/>
      <c r="AP5" s="985" t="s">
        <v>357</v>
      </c>
      <c r="AQ5" s="986"/>
      <c r="AR5" s="986"/>
      <c r="AS5" s="986"/>
      <c r="AT5" s="987"/>
      <c r="AU5" s="985" t="s">
        <v>358</v>
      </c>
      <c r="AV5" s="986"/>
      <c r="AW5" s="986"/>
      <c r="AX5" s="986"/>
      <c r="AY5" s="991"/>
      <c r="AZ5" s="207"/>
      <c r="BA5" s="207"/>
      <c r="BB5" s="207"/>
      <c r="BC5" s="207"/>
      <c r="BD5" s="207"/>
      <c r="BE5" s="208"/>
      <c r="BF5" s="208"/>
      <c r="BG5" s="208"/>
      <c r="BH5" s="208"/>
      <c r="BI5" s="208"/>
      <c r="BJ5" s="208"/>
      <c r="BK5" s="208"/>
      <c r="BL5" s="208"/>
      <c r="BM5" s="208"/>
      <c r="BN5" s="208"/>
      <c r="BO5" s="208"/>
      <c r="BP5" s="208"/>
      <c r="BQ5" s="999" t="s">
        <v>359</v>
      </c>
      <c r="BR5" s="1000"/>
      <c r="BS5" s="1000"/>
      <c r="BT5" s="1000"/>
      <c r="BU5" s="1000"/>
      <c r="BV5" s="1000"/>
      <c r="BW5" s="1000"/>
      <c r="BX5" s="1000"/>
      <c r="BY5" s="1000"/>
      <c r="BZ5" s="1000"/>
      <c r="CA5" s="1000"/>
      <c r="CB5" s="1000"/>
      <c r="CC5" s="1000"/>
      <c r="CD5" s="1000"/>
      <c r="CE5" s="1000"/>
      <c r="CF5" s="1000"/>
      <c r="CG5" s="1001"/>
      <c r="CH5" s="985" t="s">
        <v>360</v>
      </c>
      <c r="CI5" s="986"/>
      <c r="CJ5" s="986"/>
      <c r="CK5" s="986"/>
      <c r="CL5" s="987"/>
      <c r="CM5" s="985" t="s">
        <v>361</v>
      </c>
      <c r="CN5" s="986"/>
      <c r="CO5" s="986"/>
      <c r="CP5" s="986"/>
      <c r="CQ5" s="987"/>
      <c r="CR5" s="985" t="s">
        <v>362</v>
      </c>
      <c r="CS5" s="986"/>
      <c r="CT5" s="986"/>
      <c r="CU5" s="986"/>
      <c r="CV5" s="987"/>
      <c r="CW5" s="985" t="s">
        <v>363</v>
      </c>
      <c r="CX5" s="986"/>
      <c r="CY5" s="986"/>
      <c r="CZ5" s="986"/>
      <c r="DA5" s="987"/>
      <c r="DB5" s="985" t="s">
        <v>364</v>
      </c>
      <c r="DC5" s="986"/>
      <c r="DD5" s="986"/>
      <c r="DE5" s="986"/>
      <c r="DF5" s="987"/>
      <c r="DG5" s="1097" t="s">
        <v>365</v>
      </c>
      <c r="DH5" s="1098"/>
      <c r="DI5" s="1098"/>
      <c r="DJ5" s="1098"/>
      <c r="DK5" s="1099"/>
      <c r="DL5" s="1097" t="s">
        <v>366</v>
      </c>
      <c r="DM5" s="1098"/>
      <c r="DN5" s="1098"/>
      <c r="DO5" s="1098"/>
      <c r="DP5" s="1099"/>
      <c r="DQ5" s="985" t="s">
        <v>367</v>
      </c>
      <c r="DR5" s="986"/>
      <c r="DS5" s="986"/>
      <c r="DT5" s="986"/>
      <c r="DU5" s="987"/>
      <c r="DV5" s="985" t="s">
        <v>358</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3">
        <v>18508</v>
      </c>
      <c r="R7" s="1104"/>
      <c r="S7" s="1104"/>
      <c r="T7" s="1104"/>
      <c r="U7" s="1104"/>
      <c r="V7" s="1104">
        <v>17813</v>
      </c>
      <c r="W7" s="1104"/>
      <c r="X7" s="1104"/>
      <c r="Y7" s="1104"/>
      <c r="Z7" s="1104"/>
      <c r="AA7" s="1104">
        <v>695</v>
      </c>
      <c r="AB7" s="1104"/>
      <c r="AC7" s="1104"/>
      <c r="AD7" s="1104"/>
      <c r="AE7" s="1105"/>
      <c r="AF7" s="1106">
        <v>425</v>
      </c>
      <c r="AG7" s="1107"/>
      <c r="AH7" s="1107"/>
      <c r="AI7" s="1107"/>
      <c r="AJ7" s="1108"/>
      <c r="AK7" s="1090">
        <v>486</v>
      </c>
      <c r="AL7" s="1091"/>
      <c r="AM7" s="1091"/>
      <c r="AN7" s="1091"/>
      <c r="AO7" s="1091"/>
      <c r="AP7" s="1091">
        <v>15729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548</v>
      </c>
      <c r="BT7" s="1095"/>
      <c r="BU7" s="1095"/>
      <c r="BV7" s="1095"/>
      <c r="BW7" s="1095"/>
      <c r="BX7" s="1095"/>
      <c r="BY7" s="1095"/>
      <c r="BZ7" s="1095"/>
      <c r="CA7" s="1095"/>
      <c r="CB7" s="1095"/>
      <c r="CC7" s="1095"/>
      <c r="CD7" s="1095"/>
      <c r="CE7" s="1095"/>
      <c r="CF7" s="1095"/>
      <c r="CG7" s="1096"/>
      <c r="CH7" s="1087">
        <v>8</v>
      </c>
      <c r="CI7" s="1088"/>
      <c r="CJ7" s="1088"/>
      <c r="CK7" s="1088"/>
      <c r="CL7" s="1089"/>
      <c r="CM7" s="1087">
        <v>176</v>
      </c>
      <c r="CN7" s="1088"/>
      <c r="CO7" s="1088"/>
      <c r="CP7" s="1088"/>
      <c r="CQ7" s="1089"/>
      <c r="CR7" s="1087">
        <v>30</v>
      </c>
      <c r="CS7" s="1088"/>
      <c r="CT7" s="1088"/>
      <c r="CU7" s="1088"/>
      <c r="CV7" s="1089"/>
      <c r="CW7" s="1087" t="s">
        <v>550</v>
      </c>
      <c r="CX7" s="1088"/>
      <c r="CY7" s="1088"/>
      <c r="CZ7" s="1088"/>
      <c r="DA7" s="1089"/>
      <c r="DB7" s="1087" t="s">
        <v>491</v>
      </c>
      <c r="DC7" s="1088"/>
      <c r="DD7" s="1088"/>
      <c r="DE7" s="1088"/>
      <c r="DF7" s="1089"/>
      <c r="DG7" s="1087" t="s">
        <v>491</v>
      </c>
      <c r="DH7" s="1088"/>
      <c r="DI7" s="1088"/>
      <c r="DJ7" s="1088"/>
      <c r="DK7" s="1089"/>
      <c r="DL7" s="1087" t="s">
        <v>491</v>
      </c>
      <c r="DM7" s="1088"/>
      <c r="DN7" s="1088"/>
      <c r="DO7" s="1088"/>
      <c r="DP7" s="1089"/>
      <c r="DQ7" s="1087" t="s">
        <v>491</v>
      </c>
      <c r="DR7" s="1088"/>
      <c r="DS7" s="1088"/>
      <c r="DT7" s="1088"/>
      <c r="DU7" s="1089"/>
      <c r="DV7" s="1084"/>
      <c r="DW7" s="1085"/>
      <c r="DX7" s="1085"/>
      <c r="DY7" s="1085"/>
      <c r="DZ7" s="1086"/>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549</v>
      </c>
      <c r="BT8" s="1013"/>
      <c r="BU8" s="1013"/>
      <c r="BV8" s="1013"/>
      <c r="BW8" s="1013"/>
      <c r="BX8" s="1013"/>
      <c r="BY8" s="1013"/>
      <c r="BZ8" s="1013"/>
      <c r="CA8" s="1013"/>
      <c r="CB8" s="1013"/>
      <c r="CC8" s="1013"/>
      <c r="CD8" s="1013"/>
      <c r="CE8" s="1013"/>
      <c r="CF8" s="1013"/>
      <c r="CG8" s="1014"/>
      <c r="CH8" s="993">
        <v>0</v>
      </c>
      <c r="CI8" s="994"/>
      <c r="CJ8" s="994"/>
      <c r="CK8" s="994"/>
      <c r="CL8" s="995"/>
      <c r="CM8" s="993">
        <v>102</v>
      </c>
      <c r="CN8" s="994"/>
      <c r="CO8" s="994"/>
      <c r="CP8" s="994"/>
      <c r="CQ8" s="995"/>
      <c r="CR8" s="993">
        <v>30</v>
      </c>
      <c r="CS8" s="994"/>
      <c r="CT8" s="994"/>
      <c r="CU8" s="994"/>
      <c r="CV8" s="995"/>
      <c r="CW8" s="993">
        <v>5</v>
      </c>
      <c r="CX8" s="994"/>
      <c r="CY8" s="994"/>
      <c r="CZ8" s="994"/>
      <c r="DA8" s="995"/>
      <c r="DB8" s="993" t="s">
        <v>491</v>
      </c>
      <c r="DC8" s="994"/>
      <c r="DD8" s="994"/>
      <c r="DE8" s="994"/>
      <c r="DF8" s="995"/>
      <c r="DG8" s="993" t="s">
        <v>491</v>
      </c>
      <c r="DH8" s="994"/>
      <c r="DI8" s="994"/>
      <c r="DJ8" s="994"/>
      <c r="DK8" s="995"/>
      <c r="DL8" s="993" t="s">
        <v>491</v>
      </c>
      <c r="DM8" s="994"/>
      <c r="DN8" s="994"/>
      <c r="DO8" s="994"/>
      <c r="DP8" s="995"/>
      <c r="DQ8" s="993" t="s">
        <v>491</v>
      </c>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18508</v>
      </c>
      <c r="R23" s="1065"/>
      <c r="S23" s="1065"/>
      <c r="T23" s="1065"/>
      <c r="U23" s="1065"/>
      <c r="V23" s="1065">
        <v>17813</v>
      </c>
      <c r="W23" s="1065"/>
      <c r="X23" s="1065"/>
      <c r="Y23" s="1065"/>
      <c r="Z23" s="1065"/>
      <c r="AA23" s="1065">
        <v>695</v>
      </c>
      <c r="AB23" s="1065"/>
      <c r="AC23" s="1065"/>
      <c r="AD23" s="1065"/>
      <c r="AE23" s="1066"/>
      <c r="AF23" s="1067">
        <v>425</v>
      </c>
      <c r="AG23" s="1065"/>
      <c r="AH23" s="1065"/>
      <c r="AI23" s="1065"/>
      <c r="AJ23" s="1068"/>
      <c r="AK23" s="1069"/>
      <c r="AL23" s="1070"/>
      <c r="AM23" s="1070"/>
      <c r="AN23" s="1070"/>
      <c r="AO23" s="1070"/>
      <c r="AP23" s="1065">
        <v>15729</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351</v>
      </c>
      <c r="B26" s="1000"/>
      <c r="C26" s="1000"/>
      <c r="D26" s="1000"/>
      <c r="E26" s="1000"/>
      <c r="F26" s="1000"/>
      <c r="G26" s="1000"/>
      <c r="H26" s="1000"/>
      <c r="I26" s="1000"/>
      <c r="J26" s="1000"/>
      <c r="K26" s="1000"/>
      <c r="L26" s="1000"/>
      <c r="M26" s="1000"/>
      <c r="N26" s="1000"/>
      <c r="O26" s="1000"/>
      <c r="P26" s="1001"/>
      <c r="Q26" s="985" t="s">
        <v>375</v>
      </c>
      <c r="R26" s="986"/>
      <c r="S26" s="986"/>
      <c r="T26" s="986"/>
      <c r="U26" s="987"/>
      <c r="V26" s="985" t="s">
        <v>376</v>
      </c>
      <c r="W26" s="986"/>
      <c r="X26" s="986"/>
      <c r="Y26" s="986"/>
      <c r="Z26" s="987"/>
      <c r="AA26" s="985" t="s">
        <v>377</v>
      </c>
      <c r="AB26" s="986"/>
      <c r="AC26" s="986"/>
      <c r="AD26" s="986"/>
      <c r="AE26" s="986"/>
      <c r="AF26" s="1055" t="s">
        <v>378</v>
      </c>
      <c r="AG26" s="1006"/>
      <c r="AH26" s="1006"/>
      <c r="AI26" s="1006"/>
      <c r="AJ26" s="1056"/>
      <c r="AK26" s="986" t="s">
        <v>379</v>
      </c>
      <c r="AL26" s="986"/>
      <c r="AM26" s="986"/>
      <c r="AN26" s="986"/>
      <c r="AO26" s="987"/>
      <c r="AP26" s="985" t="s">
        <v>380</v>
      </c>
      <c r="AQ26" s="986"/>
      <c r="AR26" s="986"/>
      <c r="AS26" s="986"/>
      <c r="AT26" s="987"/>
      <c r="AU26" s="985" t="s">
        <v>381</v>
      </c>
      <c r="AV26" s="986"/>
      <c r="AW26" s="986"/>
      <c r="AX26" s="986"/>
      <c r="AY26" s="987"/>
      <c r="AZ26" s="985" t="s">
        <v>382</v>
      </c>
      <c r="BA26" s="986"/>
      <c r="BB26" s="986"/>
      <c r="BC26" s="986"/>
      <c r="BD26" s="987"/>
      <c r="BE26" s="985" t="s">
        <v>358</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4645</v>
      </c>
      <c r="R28" s="1050"/>
      <c r="S28" s="1050"/>
      <c r="T28" s="1050"/>
      <c r="U28" s="1050"/>
      <c r="V28" s="1050">
        <v>4485</v>
      </c>
      <c r="W28" s="1050"/>
      <c r="X28" s="1050"/>
      <c r="Y28" s="1050"/>
      <c r="Z28" s="1050"/>
      <c r="AA28" s="1050">
        <v>160</v>
      </c>
      <c r="AB28" s="1050"/>
      <c r="AC28" s="1050"/>
      <c r="AD28" s="1050"/>
      <c r="AE28" s="1051"/>
      <c r="AF28" s="1052">
        <v>158</v>
      </c>
      <c r="AG28" s="1050"/>
      <c r="AH28" s="1050"/>
      <c r="AI28" s="1050"/>
      <c r="AJ28" s="1053"/>
      <c r="AK28" s="1054">
        <v>293</v>
      </c>
      <c r="AL28" s="1042"/>
      <c r="AM28" s="1042"/>
      <c r="AN28" s="1042"/>
      <c r="AO28" s="1042"/>
      <c r="AP28" s="1042" t="s">
        <v>547</v>
      </c>
      <c r="AQ28" s="1042"/>
      <c r="AR28" s="1042"/>
      <c r="AS28" s="1042"/>
      <c r="AT28" s="1042"/>
      <c r="AU28" s="1042" t="s">
        <v>491</v>
      </c>
      <c r="AV28" s="1042"/>
      <c r="AW28" s="1042"/>
      <c r="AX28" s="1042"/>
      <c r="AY28" s="1042"/>
      <c r="AZ28" s="1043" t="s">
        <v>491</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384</v>
      </c>
      <c r="C29" s="1028"/>
      <c r="D29" s="1028"/>
      <c r="E29" s="1028"/>
      <c r="F29" s="1028"/>
      <c r="G29" s="1028"/>
      <c r="H29" s="1028"/>
      <c r="I29" s="1028"/>
      <c r="J29" s="1028"/>
      <c r="K29" s="1028"/>
      <c r="L29" s="1028"/>
      <c r="M29" s="1028"/>
      <c r="N29" s="1028"/>
      <c r="O29" s="1028"/>
      <c r="P29" s="1029"/>
      <c r="Q29" s="1039">
        <v>4692</v>
      </c>
      <c r="R29" s="1040"/>
      <c r="S29" s="1040"/>
      <c r="T29" s="1040"/>
      <c r="U29" s="1040"/>
      <c r="V29" s="1040">
        <v>4616</v>
      </c>
      <c r="W29" s="1040"/>
      <c r="X29" s="1040"/>
      <c r="Y29" s="1040"/>
      <c r="Z29" s="1040"/>
      <c r="AA29" s="1040">
        <v>76</v>
      </c>
      <c r="AB29" s="1040"/>
      <c r="AC29" s="1040"/>
      <c r="AD29" s="1040"/>
      <c r="AE29" s="1041"/>
      <c r="AF29" s="1033">
        <v>74</v>
      </c>
      <c r="AG29" s="1034"/>
      <c r="AH29" s="1034"/>
      <c r="AI29" s="1034"/>
      <c r="AJ29" s="1035"/>
      <c r="AK29" s="976">
        <v>654</v>
      </c>
      <c r="AL29" s="967"/>
      <c r="AM29" s="967"/>
      <c r="AN29" s="967"/>
      <c r="AO29" s="967"/>
      <c r="AP29" s="967" t="s">
        <v>491</v>
      </c>
      <c r="AQ29" s="967"/>
      <c r="AR29" s="967"/>
      <c r="AS29" s="967"/>
      <c r="AT29" s="967"/>
      <c r="AU29" s="967" t="s">
        <v>491</v>
      </c>
      <c r="AV29" s="967"/>
      <c r="AW29" s="967"/>
      <c r="AX29" s="967"/>
      <c r="AY29" s="967"/>
      <c r="AZ29" s="1038" t="s">
        <v>491</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385</v>
      </c>
      <c r="C30" s="1028"/>
      <c r="D30" s="1028"/>
      <c r="E30" s="1028"/>
      <c r="F30" s="1028"/>
      <c r="G30" s="1028"/>
      <c r="H30" s="1028"/>
      <c r="I30" s="1028"/>
      <c r="J30" s="1028"/>
      <c r="K30" s="1028"/>
      <c r="L30" s="1028"/>
      <c r="M30" s="1028"/>
      <c r="N30" s="1028"/>
      <c r="O30" s="1028"/>
      <c r="P30" s="1029"/>
      <c r="Q30" s="1039">
        <v>1016</v>
      </c>
      <c r="R30" s="1040"/>
      <c r="S30" s="1040"/>
      <c r="T30" s="1040"/>
      <c r="U30" s="1040"/>
      <c r="V30" s="1040">
        <v>1013</v>
      </c>
      <c r="W30" s="1040"/>
      <c r="X30" s="1040"/>
      <c r="Y30" s="1040"/>
      <c r="Z30" s="1040"/>
      <c r="AA30" s="1040">
        <v>3</v>
      </c>
      <c r="AB30" s="1040"/>
      <c r="AC30" s="1040"/>
      <c r="AD30" s="1040"/>
      <c r="AE30" s="1041"/>
      <c r="AF30" s="1033">
        <v>2</v>
      </c>
      <c r="AG30" s="1034"/>
      <c r="AH30" s="1034"/>
      <c r="AI30" s="1034"/>
      <c r="AJ30" s="1035"/>
      <c r="AK30" s="976">
        <v>578</v>
      </c>
      <c r="AL30" s="967"/>
      <c r="AM30" s="967"/>
      <c r="AN30" s="967"/>
      <c r="AO30" s="967"/>
      <c r="AP30" s="967" t="s">
        <v>491</v>
      </c>
      <c r="AQ30" s="967"/>
      <c r="AR30" s="967"/>
      <c r="AS30" s="967"/>
      <c r="AT30" s="967"/>
      <c r="AU30" s="967" t="s">
        <v>491</v>
      </c>
      <c r="AV30" s="967"/>
      <c r="AW30" s="967"/>
      <c r="AX30" s="967"/>
      <c r="AY30" s="967"/>
      <c r="AZ30" s="1038" t="s">
        <v>491</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575</v>
      </c>
      <c r="R31" s="1040"/>
      <c r="S31" s="1040"/>
      <c r="T31" s="1040"/>
      <c r="U31" s="1040"/>
      <c r="V31" s="1040">
        <v>527</v>
      </c>
      <c r="W31" s="1040"/>
      <c r="X31" s="1040"/>
      <c r="Y31" s="1040"/>
      <c r="Z31" s="1040"/>
      <c r="AA31" s="1040">
        <v>48</v>
      </c>
      <c r="AB31" s="1040"/>
      <c r="AC31" s="1040"/>
      <c r="AD31" s="1040"/>
      <c r="AE31" s="1041"/>
      <c r="AF31" s="1033">
        <v>211</v>
      </c>
      <c r="AG31" s="1034"/>
      <c r="AH31" s="1034"/>
      <c r="AI31" s="1034"/>
      <c r="AJ31" s="1035"/>
      <c r="AK31" s="976">
        <v>7</v>
      </c>
      <c r="AL31" s="967"/>
      <c r="AM31" s="967"/>
      <c r="AN31" s="967"/>
      <c r="AO31" s="967"/>
      <c r="AP31" s="967">
        <v>3790</v>
      </c>
      <c r="AQ31" s="967"/>
      <c r="AR31" s="967"/>
      <c r="AS31" s="967"/>
      <c r="AT31" s="967"/>
      <c r="AU31" s="967">
        <v>174</v>
      </c>
      <c r="AV31" s="967"/>
      <c r="AW31" s="967"/>
      <c r="AX31" s="967"/>
      <c r="AY31" s="967"/>
      <c r="AZ31" s="1038" t="s">
        <v>491</v>
      </c>
      <c r="BA31" s="1038"/>
      <c r="BB31" s="1038"/>
      <c r="BC31" s="1038"/>
      <c r="BD31" s="1038"/>
      <c r="BE31" s="1022" t="s">
        <v>387</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v>2675</v>
      </c>
      <c r="R32" s="1040"/>
      <c r="S32" s="1040"/>
      <c r="T32" s="1040"/>
      <c r="U32" s="1040"/>
      <c r="V32" s="1040">
        <v>2660</v>
      </c>
      <c r="W32" s="1040"/>
      <c r="X32" s="1040"/>
      <c r="Y32" s="1040"/>
      <c r="Z32" s="1040"/>
      <c r="AA32" s="1040">
        <v>15</v>
      </c>
      <c r="AB32" s="1040"/>
      <c r="AC32" s="1040"/>
      <c r="AD32" s="1040"/>
      <c r="AE32" s="1041"/>
      <c r="AF32" s="1033">
        <v>1</v>
      </c>
      <c r="AG32" s="1034"/>
      <c r="AH32" s="1034"/>
      <c r="AI32" s="1034"/>
      <c r="AJ32" s="1035"/>
      <c r="AK32" s="976">
        <v>593</v>
      </c>
      <c r="AL32" s="967"/>
      <c r="AM32" s="967"/>
      <c r="AN32" s="967"/>
      <c r="AO32" s="967"/>
      <c r="AP32" s="967">
        <v>14559</v>
      </c>
      <c r="AQ32" s="967"/>
      <c r="AR32" s="967"/>
      <c r="AS32" s="967"/>
      <c r="AT32" s="967"/>
      <c r="AU32" s="967">
        <v>9053</v>
      </c>
      <c r="AV32" s="967"/>
      <c r="AW32" s="967"/>
      <c r="AX32" s="967"/>
      <c r="AY32" s="967"/>
      <c r="AZ32" s="1038" t="s">
        <v>491</v>
      </c>
      <c r="BA32" s="1038"/>
      <c r="BB32" s="1038"/>
      <c r="BC32" s="1038"/>
      <c r="BD32" s="1038"/>
      <c r="BE32" s="1022" t="s">
        <v>389</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t="s">
        <v>390</v>
      </c>
      <c r="C33" s="1028"/>
      <c r="D33" s="1028"/>
      <c r="E33" s="1028"/>
      <c r="F33" s="1028"/>
      <c r="G33" s="1028"/>
      <c r="H33" s="1028"/>
      <c r="I33" s="1028"/>
      <c r="J33" s="1028"/>
      <c r="K33" s="1028"/>
      <c r="L33" s="1028"/>
      <c r="M33" s="1028"/>
      <c r="N33" s="1028"/>
      <c r="O33" s="1028"/>
      <c r="P33" s="1029"/>
      <c r="Q33" s="1039">
        <v>404</v>
      </c>
      <c r="R33" s="1040"/>
      <c r="S33" s="1040"/>
      <c r="T33" s="1040"/>
      <c r="U33" s="1040"/>
      <c r="V33" s="1040">
        <v>402</v>
      </c>
      <c r="W33" s="1040"/>
      <c r="X33" s="1040"/>
      <c r="Y33" s="1040"/>
      <c r="Z33" s="1040"/>
      <c r="AA33" s="1040">
        <v>2</v>
      </c>
      <c r="AB33" s="1040"/>
      <c r="AC33" s="1040"/>
      <c r="AD33" s="1040"/>
      <c r="AE33" s="1041"/>
      <c r="AF33" s="1033">
        <v>0</v>
      </c>
      <c r="AG33" s="1034"/>
      <c r="AH33" s="1034"/>
      <c r="AI33" s="1034"/>
      <c r="AJ33" s="1035"/>
      <c r="AK33" s="976">
        <v>173</v>
      </c>
      <c r="AL33" s="967"/>
      <c r="AM33" s="967"/>
      <c r="AN33" s="967"/>
      <c r="AO33" s="967"/>
      <c r="AP33" s="967">
        <v>4059</v>
      </c>
      <c r="AQ33" s="967"/>
      <c r="AR33" s="967"/>
      <c r="AS33" s="967"/>
      <c r="AT33" s="967"/>
      <c r="AU33" s="967">
        <v>3272</v>
      </c>
      <c r="AV33" s="967"/>
      <c r="AW33" s="967"/>
      <c r="AX33" s="967"/>
      <c r="AY33" s="967"/>
      <c r="AZ33" s="1038" t="s">
        <v>491</v>
      </c>
      <c r="BA33" s="1038"/>
      <c r="BB33" s="1038"/>
      <c r="BC33" s="1038"/>
      <c r="BD33" s="1038"/>
      <c r="BE33" s="1022" t="s">
        <v>389</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t="s">
        <v>391</v>
      </c>
      <c r="C34" s="1028"/>
      <c r="D34" s="1028"/>
      <c r="E34" s="1028"/>
      <c r="F34" s="1028"/>
      <c r="G34" s="1028"/>
      <c r="H34" s="1028"/>
      <c r="I34" s="1028"/>
      <c r="J34" s="1028"/>
      <c r="K34" s="1028"/>
      <c r="L34" s="1028"/>
      <c r="M34" s="1028"/>
      <c r="N34" s="1028"/>
      <c r="O34" s="1028"/>
      <c r="P34" s="1029"/>
      <c r="Q34" s="1039">
        <v>100</v>
      </c>
      <c r="R34" s="1040"/>
      <c r="S34" s="1040"/>
      <c r="T34" s="1040"/>
      <c r="U34" s="1040"/>
      <c r="V34" s="1040">
        <v>100</v>
      </c>
      <c r="W34" s="1040"/>
      <c r="X34" s="1040"/>
      <c r="Y34" s="1040"/>
      <c r="Z34" s="1040"/>
      <c r="AA34" s="1040">
        <v>0</v>
      </c>
      <c r="AB34" s="1040"/>
      <c r="AC34" s="1040"/>
      <c r="AD34" s="1040"/>
      <c r="AE34" s="1041"/>
      <c r="AF34" s="1033" t="s">
        <v>222</v>
      </c>
      <c r="AG34" s="1034"/>
      <c r="AH34" s="1034"/>
      <c r="AI34" s="1034"/>
      <c r="AJ34" s="1035"/>
      <c r="AK34" s="976">
        <v>7</v>
      </c>
      <c r="AL34" s="967"/>
      <c r="AM34" s="967"/>
      <c r="AN34" s="967"/>
      <c r="AO34" s="967"/>
      <c r="AP34" s="967">
        <v>423</v>
      </c>
      <c r="AQ34" s="967"/>
      <c r="AR34" s="967"/>
      <c r="AS34" s="967"/>
      <c r="AT34" s="967"/>
      <c r="AU34" s="967">
        <v>331</v>
      </c>
      <c r="AV34" s="967"/>
      <c r="AW34" s="967"/>
      <c r="AX34" s="967"/>
      <c r="AY34" s="967"/>
      <c r="AZ34" s="1038" t="s">
        <v>491</v>
      </c>
      <c r="BA34" s="1038"/>
      <c r="BB34" s="1038"/>
      <c r="BC34" s="1038"/>
      <c r="BD34" s="1038"/>
      <c r="BE34" s="1022" t="s">
        <v>389</v>
      </c>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t="s">
        <v>392</v>
      </c>
      <c r="C35" s="1028"/>
      <c r="D35" s="1028"/>
      <c r="E35" s="1028"/>
      <c r="F35" s="1028"/>
      <c r="G35" s="1028"/>
      <c r="H35" s="1028"/>
      <c r="I35" s="1028"/>
      <c r="J35" s="1028"/>
      <c r="K35" s="1028"/>
      <c r="L35" s="1028"/>
      <c r="M35" s="1028"/>
      <c r="N35" s="1028"/>
      <c r="O35" s="1028"/>
      <c r="P35" s="1029"/>
      <c r="Q35" s="1039">
        <v>186</v>
      </c>
      <c r="R35" s="1040"/>
      <c r="S35" s="1040"/>
      <c r="T35" s="1040"/>
      <c r="U35" s="1040"/>
      <c r="V35" s="1040">
        <v>186</v>
      </c>
      <c r="W35" s="1040"/>
      <c r="X35" s="1040"/>
      <c r="Y35" s="1040"/>
      <c r="Z35" s="1040"/>
      <c r="AA35" s="1040">
        <v>0</v>
      </c>
      <c r="AB35" s="1040"/>
      <c r="AC35" s="1040"/>
      <c r="AD35" s="1040"/>
      <c r="AE35" s="1041"/>
      <c r="AF35" s="1033">
        <v>0</v>
      </c>
      <c r="AG35" s="1034"/>
      <c r="AH35" s="1034"/>
      <c r="AI35" s="1034"/>
      <c r="AJ35" s="1035"/>
      <c r="AK35" s="976">
        <v>96</v>
      </c>
      <c r="AL35" s="967"/>
      <c r="AM35" s="967"/>
      <c r="AN35" s="967"/>
      <c r="AO35" s="967"/>
      <c r="AP35" s="967">
        <v>8</v>
      </c>
      <c r="AQ35" s="967"/>
      <c r="AR35" s="967"/>
      <c r="AS35" s="967"/>
      <c r="AT35" s="967"/>
      <c r="AU35" s="967">
        <v>5</v>
      </c>
      <c r="AV35" s="967"/>
      <c r="AW35" s="967"/>
      <c r="AX35" s="967"/>
      <c r="AY35" s="967"/>
      <c r="AZ35" s="1038" t="s">
        <v>491</v>
      </c>
      <c r="BA35" s="1038"/>
      <c r="BB35" s="1038"/>
      <c r="BC35" s="1038"/>
      <c r="BD35" s="1038"/>
      <c r="BE35" s="1022" t="s">
        <v>389</v>
      </c>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370</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446</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396</v>
      </c>
      <c r="B66" s="1000"/>
      <c r="C66" s="1000"/>
      <c r="D66" s="1000"/>
      <c r="E66" s="1000"/>
      <c r="F66" s="1000"/>
      <c r="G66" s="1000"/>
      <c r="H66" s="1000"/>
      <c r="I66" s="1000"/>
      <c r="J66" s="1000"/>
      <c r="K66" s="1000"/>
      <c r="L66" s="1000"/>
      <c r="M66" s="1000"/>
      <c r="N66" s="1000"/>
      <c r="O66" s="1000"/>
      <c r="P66" s="1001"/>
      <c r="Q66" s="985" t="s">
        <v>397</v>
      </c>
      <c r="R66" s="986"/>
      <c r="S66" s="986"/>
      <c r="T66" s="986"/>
      <c r="U66" s="987"/>
      <c r="V66" s="985" t="s">
        <v>398</v>
      </c>
      <c r="W66" s="986"/>
      <c r="X66" s="986"/>
      <c r="Y66" s="986"/>
      <c r="Z66" s="987"/>
      <c r="AA66" s="985" t="s">
        <v>399</v>
      </c>
      <c r="AB66" s="986"/>
      <c r="AC66" s="986"/>
      <c r="AD66" s="986"/>
      <c r="AE66" s="987"/>
      <c r="AF66" s="1005" t="s">
        <v>400</v>
      </c>
      <c r="AG66" s="1006"/>
      <c r="AH66" s="1006"/>
      <c r="AI66" s="1006"/>
      <c r="AJ66" s="1007"/>
      <c r="AK66" s="985" t="s">
        <v>401</v>
      </c>
      <c r="AL66" s="1000"/>
      <c r="AM66" s="1000"/>
      <c r="AN66" s="1000"/>
      <c r="AO66" s="1001"/>
      <c r="AP66" s="985" t="s">
        <v>402</v>
      </c>
      <c r="AQ66" s="986"/>
      <c r="AR66" s="986"/>
      <c r="AS66" s="986"/>
      <c r="AT66" s="987"/>
      <c r="AU66" s="985" t="s">
        <v>403</v>
      </c>
      <c r="AV66" s="986"/>
      <c r="AW66" s="986"/>
      <c r="AX66" s="986"/>
      <c r="AY66" s="987"/>
      <c r="AZ66" s="985" t="s">
        <v>358</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551</v>
      </c>
      <c r="C68" s="982"/>
      <c r="D68" s="982"/>
      <c r="E68" s="982"/>
      <c r="F68" s="982"/>
      <c r="G68" s="982"/>
      <c r="H68" s="982"/>
      <c r="I68" s="982"/>
      <c r="J68" s="982"/>
      <c r="K68" s="982"/>
      <c r="L68" s="982"/>
      <c r="M68" s="982"/>
      <c r="N68" s="982"/>
      <c r="O68" s="982"/>
      <c r="P68" s="983"/>
      <c r="Q68" s="984">
        <v>1807</v>
      </c>
      <c r="R68" s="978"/>
      <c r="S68" s="978"/>
      <c r="T68" s="978"/>
      <c r="U68" s="978"/>
      <c r="V68" s="978">
        <v>1769</v>
      </c>
      <c r="W68" s="978"/>
      <c r="X68" s="978"/>
      <c r="Y68" s="978"/>
      <c r="Z68" s="978"/>
      <c r="AA68" s="978">
        <v>38</v>
      </c>
      <c r="AB68" s="978"/>
      <c r="AC68" s="978"/>
      <c r="AD68" s="978"/>
      <c r="AE68" s="978"/>
      <c r="AF68" s="978">
        <v>35</v>
      </c>
      <c r="AG68" s="978"/>
      <c r="AH68" s="978"/>
      <c r="AI68" s="978"/>
      <c r="AJ68" s="978"/>
      <c r="AK68" s="978" t="s">
        <v>550</v>
      </c>
      <c r="AL68" s="978"/>
      <c r="AM68" s="978"/>
      <c r="AN68" s="978"/>
      <c r="AO68" s="978"/>
      <c r="AP68" s="978">
        <v>2377</v>
      </c>
      <c r="AQ68" s="978"/>
      <c r="AR68" s="978"/>
      <c r="AS68" s="978"/>
      <c r="AT68" s="978"/>
      <c r="AU68" s="978">
        <v>801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3">
        <v>280</v>
      </c>
      <c r="R69" s="967"/>
      <c r="S69" s="967"/>
      <c r="T69" s="967"/>
      <c r="U69" s="967"/>
      <c r="V69" s="967">
        <v>247</v>
      </c>
      <c r="W69" s="967"/>
      <c r="X69" s="967"/>
      <c r="Y69" s="967"/>
      <c r="Z69" s="967"/>
      <c r="AA69" s="967">
        <v>33</v>
      </c>
      <c r="AB69" s="967"/>
      <c r="AC69" s="967"/>
      <c r="AD69" s="967"/>
      <c r="AE69" s="967"/>
      <c r="AF69" s="967">
        <v>33</v>
      </c>
      <c r="AG69" s="967"/>
      <c r="AH69" s="967"/>
      <c r="AI69" s="967"/>
      <c r="AJ69" s="967"/>
      <c r="AK69" s="967" t="s">
        <v>550</v>
      </c>
      <c r="AL69" s="967"/>
      <c r="AM69" s="967"/>
      <c r="AN69" s="967"/>
      <c r="AO69" s="967"/>
      <c r="AP69" s="967">
        <v>60</v>
      </c>
      <c r="AQ69" s="967"/>
      <c r="AR69" s="967"/>
      <c r="AS69" s="967"/>
      <c r="AT69" s="967"/>
      <c r="AU69" s="967" t="s">
        <v>558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553</v>
      </c>
      <c r="C70" s="971"/>
      <c r="D70" s="971"/>
      <c r="E70" s="971"/>
      <c r="F70" s="971"/>
      <c r="G70" s="971"/>
      <c r="H70" s="971"/>
      <c r="I70" s="971"/>
      <c r="J70" s="971"/>
      <c r="K70" s="971"/>
      <c r="L70" s="971"/>
      <c r="M70" s="971"/>
      <c r="N70" s="971"/>
      <c r="O70" s="971"/>
      <c r="P70" s="972"/>
      <c r="Q70" s="973">
        <v>9341</v>
      </c>
      <c r="R70" s="967"/>
      <c r="S70" s="967"/>
      <c r="T70" s="967"/>
      <c r="U70" s="967"/>
      <c r="V70" s="967">
        <v>9085</v>
      </c>
      <c r="W70" s="967"/>
      <c r="X70" s="967"/>
      <c r="Y70" s="967"/>
      <c r="Z70" s="967"/>
      <c r="AA70" s="967">
        <v>256</v>
      </c>
      <c r="AB70" s="967"/>
      <c r="AC70" s="967"/>
      <c r="AD70" s="967"/>
      <c r="AE70" s="967"/>
      <c r="AF70" s="967">
        <v>256</v>
      </c>
      <c r="AG70" s="967"/>
      <c r="AH70" s="967"/>
      <c r="AI70" s="967"/>
      <c r="AJ70" s="967"/>
      <c r="AK70" s="967">
        <v>25</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554</v>
      </c>
      <c r="C71" s="971"/>
      <c r="D71" s="971"/>
      <c r="E71" s="971"/>
      <c r="F71" s="971"/>
      <c r="G71" s="971"/>
      <c r="H71" s="971"/>
      <c r="I71" s="971"/>
      <c r="J71" s="971"/>
      <c r="K71" s="971"/>
      <c r="L71" s="971"/>
      <c r="M71" s="971"/>
      <c r="N71" s="971"/>
      <c r="O71" s="971"/>
      <c r="P71" s="972"/>
      <c r="Q71" s="973">
        <v>141</v>
      </c>
      <c r="R71" s="967"/>
      <c r="S71" s="967"/>
      <c r="T71" s="967"/>
      <c r="U71" s="967"/>
      <c r="V71" s="967">
        <v>138</v>
      </c>
      <c r="W71" s="967"/>
      <c r="X71" s="967"/>
      <c r="Y71" s="967"/>
      <c r="Z71" s="967"/>
      <c r="AA71" s="967">
        <v>3</v>
      </c>
      <c r="AB71" s="967"/>
      <c r="AC71" s="967"/>
      <c r="AD71" s="967"/>
      <c r="AE71" s="967"/>
      <c r="AF71" s="967">
        <v>3</v>
      </c>
      <c r="AG71" s="967"/>
      <c r="AH71" s="967"/>
      <c r="AI71" s="967"/>
      <c r="AJ71" s="967"/>
      <c r="AK71" s="967" t="s">
        <v>557</v>
      </c>
      <c r="AL71" s="967"/>
      <c r="AM71" s="967"/>
      <c r="AN71" s="967"/>
      <c r="AO71" s="967"/>
      <c r="AP71" s="967" t="s">
        <v>491</v>
      </c>
      <c r="AQ71" s="967"/>
      <c r="AR71" s="967"/>
      <c r="AS71" s="967"/>
      <c r="AT71" s="967"/>
      <c r="AU71" s="967" t="s">
        <v>491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555</v>
      </c>
      <c r="C72" s="971"/>
      <c r="D72" s="971"/>
      <c r="E72" s="971"/>
      <c r="F72" s="971"/>
      <c r="G72" s="971"/>
      <c r="H72" s="971"/>
      <c r="I72" s="971"/>
      <c r="J72" s="971"/>
      <c r="K72" s="971"/>
      <c r="L72" s="971"/>
      <c r="M72" s="971"/>
      <c r="N72" s="971"/>
      <c r="O72" s="971"/>
      <c r="P72" s="972"/>
      <c r="Q72" s="973">
        <v>142702</v>
      </c>
      <c r="R72" s="967"/>
      <c r="S72" s="967"/>
      <c r="T72" s="967"/>
      <c r="U72" s="967"/>
      <c r="V72" s="967">
        <v>139202</v>
      </c>
      <c r="W72" s="967"/>
      <c r="X72" s="967"/>
      <c r="Y72" s="967"/>
      <c r="Z72" s="967"/>
      <c r="AA72" s="967">
        <v>3500</v>
      </c>
      <c r="AB72" s="967"/>
      <c r="AC72" s="967"/>
      <c r="AD72" s="967"/>
      <c r="AE72" s="967"/>
      <c r="AF72" s="967">
        <v>3500</v>
      </c>
      <c r="AG72" s="967"/>
      <c r="AH72" s="967"/>
      <c r="AI72" s="967"/>
      <c r="AJ72" s="967"/>
      <c r="AK72" s="967" t="s">
        <v>491</v>
      </c>
      <c r="AL72" s="967"/>
      <c r="AM72" s="967"/>
      <c r="AN72" s="967"/>
      <c r="AO72" s="967"/>
      <c r="AP72" s="967" t="s">
        <v>491</v>
      </c>
      <c r="AQ72" s="967"/>
      <c r="AR72" s="967"/>
      <c r="AS72" s="967"/>
      <c r="AT72" s="967"/>
      <c r="AU72" s="967" t="s">
        <v>491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556</v>
      </c>
      <c r="C73" s="971"/>
      <c r="D73" s="971"/>
      <c r="E73" s="971"/>
      <c r="F73" s="971"/>
      <c r="G73" s="971"/>
      <c r="H73" s="971"/>
      <c r="I73" s="971"/>
      <c r="J73" s="971"/>
      <c r="K73" s="971"/>
      <c r="L73" s="971"/>
      <c r="M73" s="971"/>
      <c r="N73" s="971"/>
      <c r="O73" s="971"/>
      <c r="P73" s="972"/>
      <c r="Q73" s="973">
        <v>1682</v>
      </c>
      <c r="R73" s="967"/>
      <c r="S73" s="967"/>
      <c r="T73" s="967"/>
      <c r="U73" s="967"/>
      <c r="V73" s="967">
        <v>1640</v>
      </c>
      <c r="W73" s="967"/>
      <c r="X73" s="967"/>
      <c r="Y73" s="967"/>
      <c r="Z73" s="967"/>
      <c r="AA73" s="967">
        <v>42</v>
      </c>
      <c r="AB73" s="967"/>
      <c r="AC73" s="967"/>
      <c r="AD73" s="967"/>
      <c r="AE73" s="967"/>
      <c r="AF73" s="967">
        <v>42</v>
      </c>
      <c r="AG73" s="967"/>
      <c r="AH73" s="967"/>
      <c r="AI73" s="967"/>
      <c r="AJ73" s="967"/>
      <c r="AK73" s="967">
        <v>0</v>
      </c>
      <c r="AL73" s="967"/>
      <c r="AM73" s="967"/>
      <c r="AN73" s="967"/>
      <c r="AO73" s="967"/>
      <c r="AP73" s="967">
        <v>1326</v>
      </c>
      <c r="AQ73" s="967"/>
      <c r="AR73" s="967"/>
      <c r="AS73" s="967"/>
      <c r="AT73" s="967"/>
      <c r="AU73" s="967">
        <v>598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404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413</v>
      </c>
      <c r="AB109" s="888"/>
      <c r="AC109" s="888"/>
      <c r="AD109" s="888"/>
      <c r="AE109" s="889"/>
      <c r="AF109" s="890" t="s">
        <v>288</v>
      </c>
      <c r="AG109" s="888"/>
      <c r="AH109" s="888"/>
      <c r="AI109" s="888"/>
      <c r="AJ109" s="889"/>
      <c r="AK109" s="890" t="s">
        <v>287</v>
      </c>
      <c r="AL109" s="888"/>
      <c r="AM109" s="888"/>
      <c r="AN109" s="888"/>
      <c r="AO109" s="889"/>
      <c r="AP109" s="890" t="s">
        <v>414</v>
      </c>
      <c r="AQ109" s="888"/>
      <c r="AR109" s="888"/>
      <c r="AS109" s="888"/>
      <c r="AT109" s="919"/>
      <c r="AU109" s="887" t="s">
        <v>412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413</v>
      </c>
      <c r="BR109" s="888"/>
      <c r="BS109" s="888"/>
      <c r="BT109" s="888"/>
      <c r="BU109" s="889"/>
      <c r="BV109" s="890" t="s">
        <v>288</v>
      </c>
      <c r="BW109" s="888"/>
      <c r="BX109" s="888"/>
      <c r="BY109" s="888"/>
      <c r="BZ109" s="889"/>
      <c r="CA109" s="890" t="s">
        <v>287</v>
      </c>
      <c r="CB109" s="888"/>
      <c r="CC109" s="888"/>
      <c r="CD109" s="888"/>
      <c r="CE109" s="889"/>
      <c r="CF109" s="928" t="s">
        <v>414</v>
      </c>
      <c r="CG109" s="928"/>
      <c r="CH109" s="928"/>
      <c r="CI109" s="928"/>
      <c r="CJ109" s="928"/>
      <c r="CK109" s="890" t="s">
        <v>415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413</v>
      </c>
      <c r="DH109" s="888"/>
      <c r="DI109" s="888"/>
      <c r="DJ109" s="888"/>
      <c r="DK109" s="889"/>
      <c r="DL109" s="890" t="s">
        <v>288</v>
      </c>
      <c r="DM109" s="888"/>
      <c r="DN109" s="888"/>
      <c r="DO109" s="888"/>
      <c r="DP109" s="889"/>
      <c r="DQ109" s="890" t="s">
        <v>287</v>
      </c>
      <c r="DR109" s="888"/>
      <c r="DS109" s="888"/>
      <c r="DT109" s="888"/>
      <c r="DU109" s="889"/>
      <c r="DV109" s="890" t="s">
        <v>414</v>
      </c>
      <c r="DW109" s="888"/>
      <c r="DX109" s="888"/>
      <c r="DY109" s="888"/>
      <c r="DZ109" s="919"/>
    </row>
    <row r="110" spans="1:131" s="197" customFormat="1" ht="26.25" customHeight="1" x14ac:dyDescent="0.15">
      <c r="A110" s="800" t="s">
        <v>416</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1708564</v>
      </c>
      <c r="AB110" s="873"/>
      <c r="AC110" s="873"/>
      <c r="AD110" s="873"/>
      <c r="AE110" s="874"/>
      <c r="AF110" s="875">
        <v>1601255</v>
      </c>
      <c r="AG110" s="873"/>
      <c r="AH110" s="873"/>
      <c r="AI110" s="873"/>
      <c r="AJ110" s="874"/>
      <c r="AK110" s="875">
        <v>1601764</v>
      </c>
      <c r="AL110" s="873"/>
      <c r="AM110" s="873"/>
      <c r="AN110" s="873"/>
      <c r="AO110" s="874"/>
      <c r="AP110" s="876">
        <v>18.399999999999999</v>
      </c>
      <c r="AQ110" s="877"/>
      <c r="AR110" s="877"/>
      <c r="AS110" s="877"/>
      <c r="AT110" s="878"/>
      <c r="AU110" s="920" t="s">
        <v>61</v>
      </c>
      <c r="AV110" s="921"/>
      <c r="AW110" s="921"/>
      <c r="AX110" s="921"/>
      <c r="AY110" s="922"/>
      <c r="AZ110" s="827" t="s">
        <v>417</v>
      </c>
      <c r="BA110" s="801"/>
      <c r="BB110" s="801"/>
      <c r="BC110" s="801"/>
      <c r="BD110" s="801"/>
      <c r="BE110" s="801"/>
      <c r="BF110" s="801"/>
      <c r="BG110" s="801"/>
      <c r="BH110" s="801"/>
      <c r="BI110" s="801"/>
      <c r="BJ110" s="801"/>
      <c r="BK110" s="801"/>
      <c r="BL110" s="801"/>
      <c r="BM110" s="801"/>
      <c r="BN110" s="801"/>
      <c r="BO110" s="801"/>
      <c r="BP110" s="802"/>
      <c r="BQ110" s="810">
        <v>14993205</v>
      </c>
      <c r="BR110" s="811"/>
      <c r="BS110" s="811"/>
      <c r="BT110" s="811"/>
      <c r="BU110" s="811"/>
      <c r="BV110" s="811">
        <v>15518038</v>
      </c>
      <c r="BW110" s="811"/>
      <c r="BX110" s="811"/>
      <c r="BY110" s="811"/>
      <c r="BZ110" s="811"/>
      <c r="CA110" s="811">
        <v>15728608</v>
      </c>
      <c r="CB110" s="811"/>
      <c r="CC110" s="811"/>
      <c r="CD110" s="811"/>
      <c r="CE110" s="811"/>
      <c r="CF110" s="861">
        <v>181</v>
      </c>
      <c r="CG110" s="862"/>
      <c r="CH110" s="862"/>
      <c r="CI110" s="862"/>
      <c r="CJ110" s="862"/>
      <c r="CK110" s="916" t="s">
        <v>418</v>
      </c>
      <c r="CL110" s="864"/>
      <c r="CM110" s="869" t="s">
        <v>419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222</v>
      </c>
      <c r="DH110" s="811"/>
      <c r="DI110" s="811"/>
      <c r="DJ110" s="811"/>
      <c r="DK110" s="811"/>
      <c r="DL110" s="811" t="s">
        <v>222</v>
      </c>
      <c r="DM110" s="811"/>
      <c r="DN110" s="811"/>
      <c r="DO110" s="811"/>
      <c r="DP110" s="811"/>
      <c r="DQ110" s="811" t="s">
        <v>222</v>
      </c>
      <c r="DR110" s="811"/>
      <c r="DS110" s="811"/>
      <c r="DT110" s="811"/>
      <c r="DU110" s="811"/>
      <c r="DV110" s="812" t="s">
        <v>222</v>
      </c>
      <c r="DW110" s="812"/>
      <c r="DX110" s="812"/>
      <c r="DY110" s="812"/>
      <c r="DZ110" s="813"/>
    </row>
    <row r="111" spans="1:131" s="197" customFormat="1" ht="26.25" customHeight="1" x14ac:dyDescent="0.15">
      <c r="A111" s="755" t="s">
        <v>420</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222</v>
      </c>
      <c r="AB111" s="903"/>
      <c r="AC111" s="903"/>
      <c r="AD111" s="903"/>
      <c r="AE111" s="904"/>
      <c r="AF111" s="905" t="s">
        <v>222</v>
      </c>
      <c r="AG111" s="903"/>
      <c r="AH111" s="903"/>
      <c r="AI111" s="903"/>
      <c r="AJ111" s="904"/>
      <c r="AK111" s="905" t="s">
        <v>222</v>
      </c>
      <c r="AL111" s="903"/>
      <c r="AM111" s="903"/>
      <c r="AN111" s="903"/>
      <c r="AO111" s="904"/>
      <c r="AP111" s="906" t="s">
        <v>222</v>
      </c>
      <c r="AQ111" s="907"/>
      <c r="AR111" s="907"/>
      <c r="AS111" s="907"/>
      <c r="AT111" s="908"/>
      <c r="AU111" s="923"/>
      <c r="AV111" s="924"/>
      <c r="AW111" s="924"/>
      <c r="AX111" s="924"/>
      <c r="AY111" s="925"/>
      <c r="AZ111" s="808" t="s">
        <v>421</v>
      </c>
      <c r="BA111" s="748"/>
      <c r="BB111" s="748"/>
      <c r="BC111" s="748"/>
      <c r="BD111" s="748"/>
      <c r="BE111" s="748"/>
      <c r="BF111" s="748"/>
      <c r="BG111" s="748"/>
      <c r="BH111" s="748"/>
      <c r="BI111" s="748"/>
      <c r="BJ111" s="748"/>
      <c r="BK111" s="748"/>
      <c r="BL111" s="748"/>
      <c r="BM111" s="748"/>
      <c r="BN111" s="748"/>
      <c r="BO111" s="748"/>
      <c r="BP111" s="749"/>
      <c r="BQ111" s="809">
        <v>1958434</v>
      </c>
      <c r="BR111" s="791"/>
      <c r="BS111" s="791"/>
      <c r="BT111" s="791"/>
      <c r="BU111" s="791"/>
      <c r="BV111" s="791">
        <v>1872079</v>
      </c>
      <c r="BW111" s="791"/>
      <c r="BX111" s="791"/>
      <c r="BY111" s="791"/>
      <c r="BZ111" s="791"/>
      <c r="CA111" s="791">
        <v>1619358</v>
      </c>
      <c r="CB111" s="791"/>
      <c r="CC111" s="791"/>
      <c r="CD111" s="791"/>
      <c r="CE111" s="791"/>
      <c r="CF111" s="848">
        <v>18.600000000000001</v>
      </c>
      <c r="CG111" s="849"/>
      <c r="CH111" s="849"/>
      <c r="CI111" s="849"/>
      <c r="CJ111" s="849"/>
      <c r="CK111" s="917"/>
      <c r="CL111" s="866"/>
      <c r="CM111" s="814" t="s">
        <v>422</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222</v>
      </c>
      <c r="DH111" s="791"/>
      <c r="DI111" s="791"/>
      <c r="DJ111" s="791"/>
      <c r="DK111" s="791"/>
      <c r="DL111" s="791" t="s">
        <v>222</v>
      </c>
      <c r="DM111" s="791"/>
      <c r="DN111" s="791"/>
      <c r="DO111" s="791"/>
      <c r="DP111" s="791"/>
      <c r="DQ111" s="791" t="s">
        <v>222</v>
      </c>
      <c r="DR111" s="791"/>
      <c r="DS111" s="791"/>
      <c r="DT111" s="791"/>
      <c r="DU111" s="791"/>
      <c r="DV111" s="792" t="s">
        <v>222</v>
      </c>
      <c r="DW111" s="792"/>
      <c r="DX111" s="792"/>
      <c r="DY111" s="792"/>
      <c r="DZ111" s="793"/>
    </row>
    <row r="112" spans="1:131" s="197" customFormat="1" ht="26.25" customHeight="1" x14ac:dyDescent="0.15">
      <c r="A112" s="909" t="s">
        <v>423</v>
      </c>
      <c r="B112" s="910"/>
      <c r="C112" s="748" t="s">
        <v>424</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222</v>
      </c>
      <c r="AB112" s="761"/>
      <c r="AC112" s="761"/>
      <c r="AD112" s="761"/>
      <c r="AE112" s="762"/>
      <c r="AF112" s="763" t="s">
        <v>222</v>
      </c>
      <c r="AG112" s="761"/>
      <c r="AH112" s="761"/>
      <c r="AI112" s="761"/>
      <c r="AJ112" s="762"/>
      <c r="AK112" s="763" t="s">
        <v>222</v>
      </c>
      <c r="AL112" s="761"/>
      <c r="AM112" s="761"/>
      <c r="AN112" s="761"/>
      <c r="AO112" s="762"/>
      <c r="AP112" s="797" t="s">
        <v>222</v>
      </c>
      <c r="AQ112" s="798"/>
      <c r="AR112" s="798"/>
      <c r="AS112" s="798"/>
      <c r="AT112" s="799"/>
      <c r="AU112" s="923"/>
      <c r="AV112" s="924"/>
      <c r="AW112" s="924"/>
      <c r="AX112" s="924"/>
      <c r="AY112" s="925"/>
      <c r="AZ112" s="808" t="s">
        <v>425</v>
      </c>
      <c r="BA112" s="748"/>
      <c r="BB112" s="748"/>
      <c r="BC112" s="748"/>
      <c r="BD112" s="748"/>
      <c r="BE112" s="748"/>
      <c r="BF112" s="748"/>
      <c r="BG112" s="748"/>
      <c r="BH112" s="748"/>
      <c r="BI112" s="748"/>
      <c r="BJ112" s="748"/>
      <c r="BK112" s="748"/>
      <c r="BL112" s="748"/>
      <c r="BM112" s="748"/>
      <c r="BN112" s="748"/>
      <c r="BO112" s="748"/>
      <c r="BP112" s="749"/>
      <c r="BQ112" s="809">
        <v>13441230</v>
      </c>
      <c r="BR112" s="791"/>
      <c r="BS112" s="791"/>
      <c r="BT112" s="791"/>
      <c r="BU112" s="791"/>
      <c r="BV112" s="791">
        <v>13154367</v>
      </c>
      <c r="BW112" s="791"/>
      <c r="BX112" s="791"/>
      <c r="BY112" s="791"/>
      <c r="BZ112" s="791"/>
      <c r="CA112" s="791">
        <v>12835379</v>
      </c>
      <c r="CB112" s="791"/>
      <c r="CC112" s="791"/>
      <c r="CD112" s="791"/>
      <c r="CE112" s="791"/>
      <c r="CF112" s="848">
        <v>147.69999999999999</v>
      </c>
      <c r="CG112" s="849"/>
      <c r="CH112" s="849"/>
      <c r="CI112" s="849"/>
      <c r="CJ112" s="849"/>
      <c r="CK112" s="917"/>
      <c r="CL112" s="866"/>
      <c r="CM112" s="814" t="s">
        <v>426</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222</v>
      </c>
      <c r="DH112" s="791"/>
      <c r="DI112" s="791"/>
      <c r="DJ112" s="791"/>
      <c r="DK112" s="791"/>
      <c r="DL112" s="791" t="s">
        <v>222</v>
      </c>
      <c r="DM112" s="791"/>
      <c r="DN112" s="791"/>
      <c r="DO112" s="791"/>
      <c r="DP112" s="791"/>
      <c r="DQ112" s="791" t="s">
        <v>222</v>
      </c>
      <c r="DR112" s="791"/>
      <c r="DS112" s="791"/>
      <c r="DT112" s="791"/>
      <c r="DU112" s="791"/>
      <c r="DV112" s="792" t="s">
        <v>222</v>
      </c>
      <c r="DW112" s="792"/>
      <c r="DX112" s="792"/>
      <c r="DY112" s="792"/>
      <c r="DZ112" s="793"/>
    </row>
    <row r="113" spans="1:130" s="197" customFormat="1" ht="26.25" customHeight="1" x14ac:dyDescent="0.15">
      <c r="A113" s="911"/>
      <c r="B113" s="912"/>
      <c r="C113" s="748" t="s">
        <v>427</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947116</v>
      </c>
      <c r="AB113" s="903"/>
      <c r="AC113" s="903"/>
      <c r="AD113" s="903"/>
      <c r="AE113" s="904"/>
      <c r="AF113" s="905">
        <v>969067</v>
      </c>
      <c r="AG113" s="903"/>
      <c r="AH113" s="903"/>
      <c r="AI113" s="903"/>
      <c r="AJ113" s="904"/>
      <c r="AK113" s="905">
        <v>1040779</v>
      </c>
      <c r="AL113" s="903"/>
      <c r="AM113" s="903"/>
      <c r="AN113" s="903"/>
      <c r="AO113" s="904"/>
      <c r="AP113" s="906">
        <v>12</v>
      </c>
      <c r="AQ113" s="907"/>
      <c r="AR113" s="907"/>
      <c r="AS113" s="907"/>
      <c r="AT113" s="908"/>
      <c r="AU113" s="923"/>
      <c r="AV113" s="924"/>
      <c r="AW113" s="924"/>
      <c r="AX113" s="924"/>
      <c r="AY113" s="925"/>
      <c r="AZ113" s="808" t="s">
        <v>428</v>
      </c>
      <c r="BA113" s="748"/>
      <c r="BB113" s="748"/>
      <c r="BC113" s="748"/>
      <c r="BD113" s="748"/>
      <c r="BE113" s="748"/>
      <c r="BF113" s="748"/>
      <c r="BG113" s="748"/>
      <c r="BH113" s="748"/>
      <c r="BI113" s="748"/>
      <c r="BJ113" s="748"/>
      <c r="BK113" s="748"/>
      <c r="BL113" s="748"/>
      <c r="BM113" s="748"/>
      <c r="BN113" s="748"/>
      <c r="BO113" s="748"/>
      <c r="BP113" s="749"/>
      <c r="BQ113" s="809">
        <v>822166</v>
      </c>
      <c r="BR113" s="791"/>
      <c r="BS113" s="791"/>
      <c r="BT113" s="791"/>
      <c r="BU113" s="791"/>
      <c r="BV113" s="791">
        <v>947361</v>
      </c>
      <c r="BW113" s="791"/>
      <c r="BX113" s="791"/>
      <c r="BY113" s="791"/>
      <c r="BZ113" s="791"/>
      <c r="CA113" s="791">
        <v>1327086</v>
      </c>
      <c r="CB113" s="791"/>
      <c r="CC113" s="791"/>
      <c r="CD113" s="791"/>
      <c r="CE113" s="791"/>
      <c r="CF113" s="848">
        <v>15.3</v>
      </c>
      <c r="CG113" s="849"/>
      <c r="CH113" s="849"/>
      <c r="CI113" s="849"/>
      <c r="CJ113" s="849"/>
      <c r="CK113" s="917"/>
      <c r="CL113" s="866"/>
      <c r="CM113" s="814" t="s">
        <v>429</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222</v>
      </c>
      <c r="DH113" s="761"/>
      <c r="DI113" s="761"/>
      <c r="DJ113" s="761"/>
      <c r="DK113" s="762"/>
      <c r="DL113" s="763" t="s">
        <v>222</v>
      </c>
      <c r="DM113" s="761"/>
      <c r="DN113" s="761"/>
      <c r="DO113" s="761"/>
      <c r="DP113" s="762"/>
      <c r="DQ113" s="763" t="s">
        <v>222</v>
      </c>
      <c r="DR113" s="761"/>
      <c r="DS113" s="761"/>
      <c r="DT113" s="761"/>
      <c r="DU113" s="762"/>
      <c r="DV113" s="797" t="s">
        <v>222</v>
      </c>
      <c r="DW113" s="798"/>
      <c r="DX113" s="798"/>
      <c r="DY113" s="798"/>
      <c r="DZ113" s="799"/>
    </row>
    <row r="114" spans="1:130" s="197" customFormat="1" ht="26.25" customHeight="1" x14ac:dyDescent="0.15">
      <c r="A114" s="911"/>
      <c r="B114" s="912"/>
      <c r="C114" s="748" t="s">
        <v>430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172937</v>
      </c>
      <c r="AB114" s="761"/>
      <c r="AC114" s="761"/>
      <c r="AD114" s="761"/>
      <c r="AE114" s="762"/>
      <c r="AF114" s="763">
        <v>115423</v>
      </c>
      <c r="AG114" s="761"/>
      <c r="AH114" s="761"/>
      <c r="AI114" s="761"/>
      <c r="AJ114" s="762"/>
      <c r="AK114" s="763">
        <v>67658</v>
      </c>
      <c r="AL114" s="761"/>
      <c r="AM114" s="761"/>
      <c r="AN114" s="761"/>
      <c r="AO114" s="762"/>
      <c r="AP114" s="797">
        <v>0.8</v>
      </c>
      <c r="AQ114" s="798"/>
      <c r="AR114" s="798"/>
      <c r="AS114" s="798"/>
      <c r="AT114" s="799"/>
      <c r="AU114" s="923"/>
      <c r="AV114" s="924"/>
      <c r="AW114" s="924"/>
      <c r="AX114" s="924"/>
      <c r="AY114" s="925"/>
      <c r="AZ114" s="808" t="s">
        <v>431</v>
      </c>
      <c r="BA114" s="748"/>
      <c r="BB114" s="748"/>
      <c r="BC114" s="748"/>
      <c r="BD114" s="748"/>
      <c r="BE114" s="748"/>
      <c r="BF114" s="748"/>
      <c r="BG114" s="748"/>
      <c r="BH114" s="748"/>
      <c r="BI114" s="748"/>
      <c r="BJ114" s="748"/>
      <c r="BK114" s="748"/>
      <c r="BL114" s="748"/>
      <c r="BM114" s="748"/>
      <c r="BN114" s="748"/>
      <c r="BO114" s="748"/>
      <c r="BP114" s="749"/>
      <c r="BQ114" s="809">
        <v>4156527</v>
      </c>
      <c r="BR114" s="791"/>
      <c r="BS114" s="791"/>
      <c r="BT114" s="791"/>
      <c r="BU114" s="791"/>
      <c r="BV114" s="791">
        <v>3952147</v>
      </c>
      <c r="BW114" s="791"/>
      <c r="BX114" s="791"/>
      <c r="BY114" s="791"/>
      <c r="BZ114" s="791"/>
      <c r="CA114" s="791">
        <v>3583838</v>
      </c>
      <c r="CB114" s="791"/>
      <c r="CC114" s="791"/>
      <c r="CD114" s="791"/>
      <c r="CE114" s="791"/>
      <c r="CF114" s="848">
        <v>41.2</v>
      </c>
      <c r="CG114" s="849"/>
      <c r="CH114" s="849"/>
      <c r="CI114" s="849"/>
      <c r="CJ114" s="849"/>
      <c r="CK114" s="917"/>
      <c r="CL114" s="866"/>
      <c r="CM114" s="814" t="s">
        <v>432</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222</v>
      </c>
      <c r="DH114" s="761"/>
      <c r="DI114" s="761"/>
      <c r="DJ114" s="761"/>
      <c r="DK114" s="762"/>
      <c r="DL114" s="763" t="s">
        <v>222</v>
      </c>
      <c r="DM114" s="761"/>
      <c r="DN114" s="761"/>
      <c r="DO114" s="761"/>
      <c r="DP114" s="762"/>
      <c r="DQ114" s="763" t="s">
        <v>222</v>
      </c>
      <c r="DR114" s="761"/>
      <c r="DS114" s="761"/>
      <c r="DT114" s="761"/>
      <c r="DU114" s="762"/>
      <c r="DV114" s="797" t="s">
        <v>222</v>
      </c>
      <c r="DW114" s="798"/>
      <c r="DX114" s="798"/>
      <c r="DY114" s="798"/>
      <c r="DZ114" s="799"/>
    </row>
    <row r="115" spans="1:130" s="197" customFormat="1" ht="26.25" customHeight="1" x14ac:dyDescent="0.15">
      <c r="A115" s="911"/>
      <c r="B115" s="912"/>
      <c r="C115" s="748" t="s">
        <v>433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217854</v>
      </c>
      <c r="AB115" s="903"/>
      <c r="AC115" s="903"/>
      <c r="AD115" s="903"/>
      <c r="AE115" s="904"/>
      <c r="AF115" s="905">
        <v>217995</v>
      </c>
      <c r="AG115" s="903"/>
      <c r="AH115" s="903"/>
      <c r="AI115" s="903"/>
      <c r="AJ115" s="904"/>
      <c r="AK115" s="905">
        <v>225903</v>
      </c>
      <c r="AL115" s="903"/>
      <c r="AM115" s="903"/>
      <c r="AN115" s="903"/>
      <c r="AO115" s="904"/>
      <c r="AP115" s="906">
        <v>2.6</v>
      </c>
      <c r="AQ115" s="907"/>
      <c r="AR115" s="907"/>
      <c r="AS115" s="907"/>
      <c r="AT115" s="908"/>
      <c r="AU115" s="923"/>
      <c r="AV115" s="924"/>
      <c r="AW115" s="924"/>
      <c r="AX115" s="924"/>
      <c r="AY115" s="925"/>
      <c r="AZ115" s="808" t="s">
        <v>434</v>
      </c>
      <c r="BA115" s="748"/>
      <c r="BB115" s="748"/>
      <c r="BC115" s="748"/>
      <c r="BD115" s="748"/>
      <c r="BE115" s="748"/>
      <c r="BF115" s="748"/>
      <c r="BG115" s="748"/>
      <c r="BH115" s="748"/>
      <c r="BI115" s="748"/>
      <c r="BJ115" s="748"/>
      <c r="BK115" s="748"/>
      <c r="BL115" s="748"/>
      <c r="BM115" s="748"/>
      <c r="BN115" s="748"/>
      <c r="BO115" s="748"/>
      <c r="BP115" s="749"/>
      <c r="BQ115" s="809">
        <v>429</v>
      </c>
      <c r="BR115" s="791"/>
      <c r="BS115" s="791"/>
      <c r="BT115" s="791"/>
      <c r="BU115" s="791"/>
      <c r="BV115" s="791">
        <v>277</v>
      </c>
      <c r="BW115" s="791"/>
      <c r="BX115" s="791"/>
      <c r="BY115" s="791"/>
      <c r="BZ115" s="791"/>
      <c r="CA115" s="791">
        <v>324</v>
      </c>
      <c r="CB115" s="791"/>
      <c r="CC115" s="791"/>
      <c r="CD115" s="791"/>
      <c r="CE115" s="791"/>
      <c r="CF115" s="848">
        <v>0</v>
      </c>
      <c r="CG115" s="849"/>
      <c r="CH115" s="849"/>
      <c r="CI115" s="849"/>
      <c r="CJ115" s="849"/>
      <c r="CK115" s="917"/>
      <c r="CL115" s="866"/>
      <c r="CM115" s="808" t="s">
        <v>435</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222</v>
      </c>
      <c r="DH115" s="761"/>
      <c r="DI115" s="761"/>
      <c r="DJ115" s="761"/>
      <c r="DK115" s="762"/>
      <c r="DL115" s="763" t="s">
        <v>222</v>
      </c>
      <c r="DM115" s="761"/>
      <c r="DN115" s="761"/>
      <c r="DO115" s="761"/>
      <c r="DP115" s="762"/>
      <c r="DQ115" s="763" t="s">
        <v>222</v>
      </c>
      <c r="DR115" s="761"/>
      <c r="DS115" s="761"/>
      <c r="DT115" s="761"/>
      <c r="DU115" s="762"/>
      <c r="DV115" s="797" t="s">
        <v>222</v>
      </c>
      <c r="DW115" s="798"/>
      <c r="DX115" s="798"/>
      <c r="DY115" s="798"/>
      <c r="DZ115" s="799"/>
    </row>
    <row r="116" spans="1:130" s="197" customFormat="1" ht="26.25" customHeight="1" x14ac:dyDescent="0.15">
      <c r="A116" s="913"/>
      <c r="B116" s="914"/>
      <c r="C116" s="846" t="s">
        <v>436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222</v>
      </c>
      <c r="AB116" s="761"/>
      <c r="AC116" s="761"/>
      <c r="AD116" s="761"/>
      <c r="AE116" s="762"/>
      <c r="AF116" s="763">
        <v>240</v>
      </c>
      <c r="AG116" s="761"/>
      <c r="AH116" s="761"/>
      <c r="AI116" s="761"/>
      <c r="AJ116" s="762"/>
      <c r="AK116" s="763" t="s">
        <v>222</v>
      </c>
      <c r="AL116" s="761"/>
      <c r="AM116" s="761"/>
      <c r="AN116" s="761"/>
      <c r="AO116" s="762"/>
      <c r="AP116" s="797" t="s">
        <v>222</v>
      </c>
      <c r="AQ116" s="798"/>
      <c r="AR116" s="798"/>
      <c r="AS116" s="798"/>
      <c r="AT116" s="799"/>
      <c r="AU116" s="923"/>
      <c r="AV116" s="924"/>
      <c r="AW116" s="924"/>
      <c r="AX116" s="924"/>
      <c r="AY116" s="925"/>
      <c r="AZ116" s="808" t="s">
        <v>437</v>
      </c>
      <c r="BA116" s="748"/>
      <c r="BB116" s="748"/>
      <c r="BC116" s="748"/>
      <c r="BD116" s="748"/>
      <c r="BE116" s="748"/>
      <c r="BF116" s="748"/>
      <c r="BG116" s="748"/>
      <c r="BH116" s="748"/>
      <c r="BI116" s="748"/>
      <c r="BJ116" s="748"/>
      <c r="BK116" s="748"/>
      <c r="BL116" s="748"/>
      <c r="BM116" s="748"/>
      <c r="BN116" s="748"/>
      <c r="BO116" s="748"/>
      <c r="BP116" s="749"/>
      <c r="BQ116" s="809" t="s">
        <v>222</v>
      </c>
      <c r="BR116" s="791"/>
      <c r="BS116" s="791"/>
      <c r="BT116" s="791"/>
      <c r="BU116" s="791"/>
      <c r="BV116" s="791" t="s">
        <v>222</v>
      </c>
      <c r="BW116" s="791"/>
      <c r="BX116" s="791"/>
      <c r="BY116" s="791"/>
      <c r="BZ116" s="791"/>
      <c r="CA116" s="791" t="s">
        <v>222</v>
      </c>
      <c r="CB116" s="791"/>
      <c r="CC116" s="791"/>
      <c r="CD116" s="791"/>
      <c r="CE116" s="791"/>
      <c r="CF116" s="848" t="s">
        <v>222</v>
      </c>
      <c r="CG116" s="849"/>
      <c r="CH116" s="849"/>
      <c r="CI116" s="849"/>
      <c r="CJ116" s="849"/>
      <c r="CK116" s="917"/>
      <c r="CL116" s="866"/>
      <c r="CM116" s="814" t="s">
        <v>438</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v>132152</v>
      </c>
      <c r="DH116" s="761"/>
      <c r="DI116" s="761"/>
      <c r="DJ116" s="761"/>
      <c r="DK116" s="762"/>
      <c r="DL116" s="763">
        <v>116271</v>
      </c>
      <c r="DM116" s="761"/>
      <c r="DN116" s="761"/>
      <c r="DO116" s="761"/>
      <c r="DP116" s="762"/>
      <c r="DQ116" s="763">
        <v>100391</v>
      </c>
      <c r="DR116" s="761"/>
      <c r="DS116" s="761"/>
      <c r="DT116" s="761"/>
      <c r="DU116" s="762"/>
      <c r="DV116" s="797">
        <v>1.2</v>
      </c>
      <c r="DW116" s="798"/>
      <c r="DX116" s="798"/>
      <c r="DY116" s="798"/>
      <c r="DZ116" s="799"/>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439</v>
      </c>
      <c r="Z117" s="889"/>
      <c r="AA117" s="894">
        <v>3046471</v>
      </c>
      <c r="AB117" s="895"/>
      <c r="AC117" s="895"/>
      <c r="AD117" s="895"/>
      <c r="AE117" s="896"/>
      <c r="AF117" s="897">
        <v>2903980</v>
      </c>
      <c r="AG117" s="895"/>
      <c r="AH117" s="895"/>
      <c r="AI117" s="895"/>
      <c r="AJ117" s="896"/>
      <c r="AK117" s="897">
        <v>2936104</v>
      </c>
      <c r="AL117" s="895"/>
      <c r="AM117" s="895"/>
      <c r="AN117" s="895"/>
      <c r="AO117" s="896"/>
      <c r="AP117" s="898"/>
      <c r="AQ117" s="899"/>
      <c r="AR117" s="899"/>
      <c r="AS117" s="899"/>
      <c r="AT117" s="900"/>
      <c r="AU117" s="923"/>
      <c r="AV117" s="924"/>
      <c r="AW117" s="924"/>
      <c r="AX117" s="924"/>
      <c r="AY117" s="925"/>
      <c r="AZ117" s="845" t="s">
        <v>440</v>
      </c>
      <c r="BA117" s="846"/>
      <c r="BB117" s="846"/>
      <c r="BC117" s="846"/>
      <c r="BD117" s="846"/>
      <c r="BE117" s="846"/>
      <c r="BF117" s="846"/>
      <c r="BG117" s="846"/>
      <c r="BH117" s="846"/>
      <c r="BI117" s="846"/>
      <c r="BJ117" s="846"/>
      <c r="BK117" s="846"/>
      <c r="BL117" s="846"/>
      <c r="BM117" s="846"/>
      <c r="BN117" s="846"/>
      <c r="BO117" s="846"/>
      <c r="BP117" s="847"/>
      <c r="BQ117" s="857" t="s">
        <v>441</v>
      </c>
      <c r="BR117" s="858"/>
      <c r="BS117" s="858"/>
      <c r="BT117" s="858"/>
      <c r="BU117" s="858"/>
      <c r="BV117" s="858" t="s">
        <v>441</v>
      </c>
      <c r="BW117" s="858"/>
      <c r="BX117" s="858"/>
      <c r="BY117" s="858"/>
      <c r="BZ117" s="858"/>
      <c r="CA117" s="858" t="s">
        <v>441</v>
      </c>
      <c r="CB117" s="858"/>
      <c r="CC117" s="858"/>
      <c r="CD117" s="858"/>
      <c r="CE117" s="858"/>
      <c r="CF117" s="848" t="s">
        <v>441</v>
      </c>
      <c r="CG117" s="849"/>
      <c r="CH117" s="849"/>
      <c r="CI117" s="849"/>
      <c r="CJ117" s="849"/>
      <c r="CK117" s="917"/>
      <c r="CL117" s="866"/>
      <c r="CM117" s="814" t="s">
        <v>442</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v>66247</v>
      </c>
      <c r="DH117" s="761"/>
      <c r="DI117" s="761"/>
      <c r="DJ117" s="761"/>
      <c r="DK117" s="762"/>
      <c r="DL117" s="763">
        <v>119056</v>
      </c>
      <c r="DM117" s="761"/>
      <c r="DN117" s="761"/>
      <c r="DO117" s="761"/>
      <c r="DP117" s="762"/>
      <c r="DQ117" s="763">
        <v>104264</v>
      </c>
      <c r="DR117" s="761"/>
      <c r="DS117" s="761"/>
      <c r="DT117" s="761"/>
      <c r="DU117" s="762"/>
      <c r="DV117" s="797">
        <v>1.2</v>
      </c>
      <c r="DW117" s="798"/>
      <c r="DX117" s="798"/>
      <c r="DY117" s="798"/>
      <c r="DZ117" s="799"/>
    </row>
    <row r="118" spans="1:130" s="197" customFormat="1" ht="26.25" customHeight="1" x14ac:dyDescent="0.15">
      <c r="A118" s="887" t="s">
        <v>415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413</v>
      </c>
      <c r="AB118" s="888"/>
      <c r="AC118" s="888"/>
      <c r="AD118" s="888"/>
      <c r="AE118" s="889"/>
      <c r="AF118" s="890" t="s">
        <v>288</v>
      </c>
      <c r="AG118" s="888"/>
      <c r="AH118" s="888"/>
      <c r="AI118" s="888"/>
      <c r="AJ118" s="889"/>
      <c r="AK118" s="890" t="s">
        <v>287</v>
      </c>
      <c r="AL118" s="888"/>
      <c r="AM118" s="888"/>
      <c r="AN118" s="888"/>
      <c r="AO118" s="889"/>
      <c r="AP118" s="891" t="s">
        <v>414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443</v>
      </c>
      <c r="BP118" s="838"/>
      <c r="BQ118" s="857">
        <v>35371991</v>
      </c>
      <c r="BR118" s="858"/>
      <c r="BS118" s="858"/>
      <c r="BT118" s="858"/>
      <c r="BU118" s="858"/>
      <c r="BV118" s="858">
        <v>35444269</v>
      </c>
      <c r="BW118" s="858"/>
      <c r="BX118" s="858"/>
      <c r="BY118" s="858"/>
      <c r="BZ118" s="858"/>
      <c r="CA118" s="858">
        <v>35094593</v>
      </c>
      <c r="CB118" s="858"/>
      <c r="CC118" s="858"/>
      <c r="CD118" s="858"/>
      <c r="CE118" s="858"/>
      <c r="CF118" s="718"/>
      <c r="CG118" s="719"/>
      <c r="CH118" s="719"/>
      <c r="CI118" s="719"/>
      <c r="CJ118" s="841"/>
      <c r="CK118" s="917"/>
      <c r="CL118" s="866"/>
      <c r="CM118" s="814" t="s">
        <v>444</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v>1400189</v>
      </c>
      <c r="DH118" s="761"/>
      <c r="DI118" s="761"/>
      <c r="DJ118" s="761"/>
      <c r="DK118" s="762"/>
      <c r="DL118" s="763">
        <v>1302474</v>
      </c>
      <c r="DM118" s="761"/>
      <c r="DN118" s="761"/>
      <c r="DO118" s="761"/>
      <c r="DP118" s="762"/>
      <c r="DQ118" s="763">
        <v>1117973</v>
      </c>
      <c r="DR118" s="761"/>
      <c r="DS118" s="761"/>
      <c r="DT118" s="761"/>
      <c r="DU118" s="762"/>
      <c r="DV118" s="797">
        <v>12.9</v>
      </c>
      <c r="DW118" s="798"/>
      <c r="DX118" s="798"/>
      <c r="DY118" s="798"/>
      <c r="DZ118" s="799"/>
    </row>
    <row r="119" spans="1:130" s="197" customFormat="1" ht="26.25" customHeight="1" x14ac:dyDescent="0.15">
      <c r="A119" s="863" t="s">
        <v>418</v>
      </c>
      <c r="B119" s="864"/>
      <c r="C119" s="869" t="s">
        <v>419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441</v>
      </c>
      <c r="AB119" s="873"/>
      <c r="AC119" s="873"/>
      <c r="AD119" s="873"/>
      <c r="AE119" s="874"/>
      <c r="AF119" s="875" t="s">
        <v>441</v>
      </c>
      <c r="AG119" s="873"/>
      <c r="AH119" s="873"/>
      <c r="AI119" s="873"/>
      <c r="AJ119" s="874"/>
      <c r="AK119" s="875" t="s">
        <v>441</v>
      </c>
      <c r="AL119" s="873"/>
      <c r="AM119" s="873"/>
      <c r="AN119" s="873"/>
      <c r="AO119" s="874"/>
      <c r="AP119" s="876" t="s">
        <v>441</v>
      </c>
      <c r="AQ119" s="877"/>
      <c r="AR119" s="877"/>
      <c r="AS119" s="877"/>
      <c r="AT119" s="878"/>
      <c r="AU119" s="879" t="s">
        <v>445</v>
      </c>
      <c r="AV119" s="880"/>
      <c r="AW119" s="880"/>
      <c r="AX119" s="880"/>
      <c r="AY119" s="881"/>
      <c r="AZ119" s="827" t="s">
        <v>446</v>
      </c>
      <c r="BA119" s="801"/>
      <c r="BB119" s="801"/>
      <c r="BC119" s="801"/>
      <c r="BD119" s="801"/>
      <c r="BE119" s="801"/>
      <c r="BF119" s="801"/>
      <c r="BG119" s="801"/>
      <c r="BH119" s="801"/>
      <c r="BI119" s="801"/>
      <c r="BJ119" s="801"/>
      <c r="BK119" s="801"/>
      <c r="BL119" s="801"/>
      <c r="BM119" s="801"/>
      <c r="BN119" s="801"/>
      <c r="BO119" s="801"/>
      <c r="BP119" s="802"/>
      <c r="BQ119" s="810">
        <v>2380641</v>
      </c>
      <c r="BR119" s="811"/>
      <c r="BS119" s="811"/>
      <c r="BT119" s="811"/>
      <c r="BU119" s="811"/>
      <c r="BV119" s="811">
        <v>2837937</v>
      </c>
      <c r="BW119" s="811"/>
      <c r="BX119" s="811"/>
      <c r="BY119" s="811"/>
      <c r="BZ119" s="811"/>
      <c r="CA119" s="811">
        <v>2865415</v>
      </c>
      <c r="CB119" s="811"/>
      <c r="CC119" s="811"/>
      <c r="CD119" s="811"/>
      <c r="CE119" s="811"/>
      <c r="CF119" s="861">
        <v>33</v>
      </c>
      <c r="CG119" s="862"/>
      <c r="CH119" s="862"/>
      <c r="CI119" s="862"/>
      <c r="CJ119" s="862"/>
      <c r="CK119" s="918"/>
      <c r="CL119" s="868"/>
      <c r="CM119" s="794" t="s">
        <v>447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v>359846</v>
      </c>
      <c r="DH119" s="741"/>
      <c r="DI119" s="741"/>
      <c r="DJ119" s="741"/>
      <c r="DK119" s="742"/>
      <c r="DL119" s="743">
        <v>334278</v>
      </c>
      <c r="DM119" s="741"/>
      <c r="DN119" s="741"/>
      <c r="DO119" s="741"/>
      <c r="DP119" s="742"/>
      <c r="DQ119" s="743">
        <v>296730</v>
      </c>
      <c r="DR119" s="741"/>
      <c r="DS119" s="741"/>
      <c r="DT119" s="741"/>
      <c r="DU119" s="742"/>
      <c r="DV119" s="818">
        <v>3.4</v>
      </c>
      <c r="DW119" s="819"/>
      <c r="DX119" s="819"/>
      <c r="DY119" s="819"/>
      <c r="DZ119" s="820"/>
    </row>
    <row r="120" spans="1:130" s="197" customFormat="1" ht="26.25" customHeight="1" x14ac:dyDescent="0.15">
      <c r="A120" s="865"/>
      <c r="B120" s="866"/>
      <c r="C120" s="814" t="s">
        <v>422</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441</v>
      </c>
      <c r="AB120" s="761"/>
      <c r="AC120" s="761"/>
      <c r="AD120" s="761"/>
      <c r="AE120" s="762"/>
      <c r="AF120" s="763" t="s">
        <v>441</v>
      </c>
      <c r="AG120" s="761"/>
      <c r="AH120" s="761"/>
      <c r="AI120" s="761"/>
      <c r="AJ120" s="762"/>
      <c r="AK120" s="763" t="s">
        <v>441</v>
      </c>
      <c r="AL120" s="761"/>
      <c r="AM120" s="761"/>
      <c r="AN120" s="761"/>
      <c r="AO120" s="762"/>
      <c r="AP120" s="797" t="s">
        <v>441</v>
      </c>
      <c r="AQ120" s="798"/>
      <c r="AR120" s="798"/>
      <c r="AS120" s="798"/>
      <c r="AT120" s="799"/>
      <c r="AU120" s="882"/>
      <c r="AV120" s="883"/>
      <c r="AW120" s="883"/>
      <c r="AX120" s="883"/>
      <c r="AY120" s="884"/>
      <c r="AZ120" s="808" t="s">
        <v>448</v>
      </c>
      <c r="BA120" s="748"/>
      <c r="BB120" s="748"/>
      <c r="BC120" s="748"/>
      <c r="BD120" s="748"/>
      <c r="BE120" s="748"/>
      <c r="BF120" s="748"/>
      <c r="BG120" s="748"/>
      <c r="BH120" s="748"/>
      <c r="BI120" s="748"/>
      <c r="BJ120" s="748"/>
      <c r="BK120" s="748"/>
      <c r="BL120" s="748"/>
      <c r="BM120" s="748"/>
      <c r="BN120" s="748"/>
      <c r="BO120" s="748"/>
      <c r="BP120" s="749"/>
      <c r="BQ120" s="809">
        <v>229797</v>
      </c>
      <c r="BR120" s="791"/>
      <c r="BS120" s="791"/>
      <c r="BT120" s="791"/>
      <c r="BU120" s="791"/>
      <c r="BV120" s="791">
        <v>240320</v>
      </c>
      <c r="BW120" s="791"/>
      <c r="BX120" s="791"/>
      <c r="BY120" s="791"/>
      <c r="BZ120" s="791"/>
      <c r="CA120" s="791">
        <v>254863</v>
      </c>
      <c r="CB120" s="791"/>
      <c r="CC120" s="791"/>
      <c r="CD120" s="791"/>
      <c r="CE120" s="791"/>
      <c r="CF120" s="848">
        <v>2.9</v>
      </c>
      <c r="CG120" s="849"/>
      <c r="CH120" s="849"/>
      <c r="CI120" s="849"/>
      <c r="CJ120" s="849"/>
      <c r="CK120" s="850" t="s">
        <v>449</v>
      </c>
      <c r="CL120" s="821"/>
      <c r="CM120" s="821"/>
      <c r="CN120" s="821"/>
      <c r="CO120" s="822"/>
      <c r="CP120" s="854" t="s">
        <v>450</v>
      </c>
      <c r="CQ120" s="855"/>
      <c r="CR120" s="855"/>
      <c r="CS120" s="855"/>
      <c r="CT120" s="855"/>
      <c r="CU120" s="855"/>
      <c r="CV120" s="855"/>
      <c r="CW120" s="855"/>
      <c r="CX120" s="855"/>
      <c r="CY120" s="855"/>
      <c r="CZ120" s="855"/>
      <c r="DA120" s="855"/>
      <c r="DB120" s="855"/>
      <c r="DC120" s="855"/>
      <c r="DD120" s="855"/>
      <c r="DE120" s="855"/>
      <c r="DF120" s="856"/>
      <c r="DG120" s="810">
        <v>9735615</v>
      </c>
      <c r="DH120" s="811"/>
      <c r="DI120" s="811"/>
      <c r="DJ120" s="811"/>
      <c r="DK120" s="811"/>
      <c r="DL120" s="811">
        <v>9404129</v>
      </c>
      <c r="DM120" s="811"/>
      <c r="DN120" s="811"/>
      <c r="DO120" s="811"/>
      <c r="DP120" s="811"/>
      <c r="DQ120" s="811">
        <v>9052790</v>
      </c>
      <c r="DR120" s="811"/>
      <c r="DS120" s="811"/>
      <c r="DT120" s="811"/>
      <c r="DU120" s="811"/>
      <c r="DV120" s="812">
        <v>104.2</v>
      </c>
      <c r="DW120" s="812"/>
      <c r="DX120" s="812"/>
      <c r="DY120" s="812"/>
      <c r="DZ120" s="813"/>
    </row>
    <row r="121" spans="1:130" s="197" customFormat="1" ht="26.25" customHeight="1" x14ac:dyDescent="0.15">
      <c r="A121" s="865"/>
      <c r="B121" s="866"/>
      <c r="C121" s="842" t="s">
        <v>451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441</v>
      </c>
      <c r="AB121" s="761"/>
      <c r="AC121" s="761"/>
      <c r="AD121" s="761"/>
      <c r="AE121" s="762"/>
      <c r="AF121" s="763" t="s">
        <v>441</v>
      </c>
      <c r="AG121" s="761"/>
      <c r="AH121" s="761"/>
      <c r="AI121" s="761"/>
      <c r="AJ121" s="762"/>
      <c r="AK121" s="763" t="s">
        <v>441</v>
      </c>
      <c r="AL121" s="761"/>
      <c r="AM121" s="761"/>
      <c r="AN121" s="761"/>
      <c r="AO121" s="762"/>
      <c r="AP121" s="797" t="s">
        <v>441</v>
      </c>
      <c r="AQ121" s="798"/>
      <c r="AR121" s="798"/>
      <c r="AS121" s="798"/>
      <c r="AT121" s="799"/>
      <c r="AU121" s="882"/>
      <c r="AV121" s="883"/>
      <c r="AW121" s="883"/>
      <c r="AX121" s="883"/>
      <c r="AY121" s="884"/>
      <c r="AZ121" s="845" t="s">
        <v>452</v>
      </c>
      <c r="BA121" s="846"/>
      <c r="BB121" s="846"/>
      <c r="BC121" s="846"/>
      <c r="BD121" s="846"/>
      <c r="BE121" s="846"/>
      <c r="BF121" s="846"/>
      <c r="BG121" s="846"/>
      <c r="BH121" s="846"/>
      <c r="BI121" s="846"/>
      <c r="BJ121" s="846"/>
      <c r="BK121" s="846"/>
      <c r="BL121" s="846"/>
      <c r="BM121" s="846"/>
      <c r="BN121" s="846"/>
      <c r="BO121" s="846"/>
      <c r="BP121" s="847"/>
      <c r="BQ121" s="857">
        <v>20792430</v>
      </c>
      <c r="BR121" s="858"/>
      <c r="BS121" s="858"/>
      <c r="BT121" s="858"/>
      <c r="BU121" s="858"/>
      <c r="BV121" s="858">
        <v>21108995</v>
      </c>
      <c r="BW121" s="858"/>
      <c r="BX121" s="858"/>
      <c r="BY121" s="858"/>
      <c r="BZ121" s="858"/>
      <c r="CA121" s="858">
        <v>21232426</v>
      </c>
      <c r="CB121" s="858"/>
      <c r="CC121" s="858"/>
      <c r="CD121" s="858"/>
      <c r="CE121" s="858"/>
      <c r="CF121" s="859">
        <v>244.4</v>
      </c>
      <c r="CG121" s="860"/>
      <c r="CH121" s="860"/>
      <c r="CI121" s="860"/>
      <c r="CJ121" s="860"/>
      <c r="CK121" s="851"/>
      <c r="CL121" s="823"/>
      <c r="CM121" s="823"/>
      <c r="CN121" s="823"/>
      <c r="CO121" s="824"/>
      <c r="CP121" s="828" t="s">
        <v>453</v>
      </c>
      <c r="CQ121" s="829"/>
      <c r="CR121" s="829"/>
      <c r="CS121" s="829"/>
      <c r="CT121" s="829"/>
      <c r="CU121" s="829"/>
      <c r="CV121" s="829"/>
      <c r="CW121" s="829"/>
      <c r="CX121" s="829"/>
      <c r="CY121" s="829"/>
      <c r="CZ121" s="829"/>
      <c r="DA121" s="829"/>
      <c r="DB121" s="829"/>
      <c r="DC121" s="829"/>
      <c r="DD121" s="829"/>
      <c r="DE121" s="829"/>
      <c r="DF121" s="830"/>
      <c r="DG121" s="809">
        <v>3411290</v>
      </c>
      <c r="DH121" s="791"/>
      <c r="DI121" s="791"/>
      <c r="DJ121" s="791"/>
      <c r="DK121" s="791"/>
      <c r="DL121" s="791">
        <v>3348042</v>
      </c>
      <c r="DM121" s="791"/>
      <c r="DN121" s="791"/>
      <c r="DO121" s="791"/>
      <c r="DP121" s="791"/>
      <c r="DQ121" s="791">
        <v>3271736</v>
      </c>
      <c r="DR121" s="791"/>
      <c r="DS121" s="791"/>
      <c r="DT121" s="791"/>
      <c r="DU121" s="791"/>
      <c r="DV121" s="792">
        <v>37.700000000000003</v>
      </c>
      <c r="DW121" s="792"/>
      <c r="DX121" s="792"/>
      <c r="DY121" s="792"/>
      <c r="DZ121" s="793"/>
    </row>
    <row r="122" spans="1:130" s="197" customFormat="1" ht="26.25" customHeight="1" x14ac:dyDescent="0.15">
      <c r="A122" s="865"/>
      <c r="B122" s="866"/>
      <c r="C122" s="814" t="s">
        <v>432</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454</v>
      </c>
      <c r="AB122" s="761"/>
      <c r="AC122" s="761"/>
      <c r="AD122" s="761"/>
      <c r="AE122" s="762"/>
      <c r="AF122" s="763" t="s">
        <v>454</v>
      </c>
      <c r="AG122" s="761"/>
      <c r="AH122" s="761"/>
      <c r="AI122" s="761"/>
      <c r="AJ122" s="762"/>
      <c r="AK122" s="763" t="s">
        <v>454</v>
      </c>
      <c r="AL122" s="761"/>
      <c r="AM122" s="761"/>
      <c r="AN122" s="761"/>
      <c r="AO122" s="762"/>
      <c r="AP122" s="797" t="s">
        <v>454</v>
      </c>
      <c r="AQ122" s="798"/>
      <c r="AR122" s="798"/>
      <c r="AS122" s="798"/>
      <c r="AT122" s="799"/>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455</v>
      </c>
      <c r="BP122" s="838"/>
      <c r="BQ122" s="839">
        <v>23402868</v>
      </c>
      <c r="BR122" s="840"/>
      <c r="BS122" s="840"/>
      <c r="BT122" s="840"/>
      <c r="BU122" s="840"/>
      <c r="BV122" s="840">
        <v>24187252</v>
      </c>
      <c r="BW122" s="840"/>
      <c r="BX122" s="840"/>
      <c r="BY122" s="840"/>
      <c r="BZ122" s="840"/>
      <c r="CA122" s="840">
        <v>24352704</v>
      </c>
      <c r="CB122" s="840"/>
      <c r="CC122" s="840"/>
      <c r="CD122" s="840"/>
      <c r="CE122" s="840"/>
      <c r="CF122" s="718"/>
      <c r="CG122" s="719"/>
      <c r="CH122" s="719"/>
      <c r="CI122" s="719"/>
      <c r="CJ122" s="841"/>
      <c r="CK122" s="851"/>
      <c r="CL122" s="823"/>
      <c r="CM122" s="823"/>
      <c r="CN122" s="823"/>
      <c r="CO122" s="824"/>
      <c r="CP122" s="828" t="s">
        <v>391</v>
      </c>
      <c r="CQ122" s="829"/>
      <c r="CR122" s="829"/>
      <c r="CS122" s="829"/>
      <c r="CT122" s="829"/>
      <c r="CU122" s="829"/>
      <c r="CV122" s="829"/>
      <c r="CW122" s="829"/>
      <c r="CX122" s="829"/>
      <c r="CY122" s="829"/>
      <c r="CZ122" s="829"/>
      <c r="DA122" s="829"/>
      <c r="DB122" s="829"/>
      <c r="DC122" s="829"/>
      <c r="DD122" s="829"/>
      <c r="DE122" s="829"/>
      <c r="DF122" s="830"/>
      <c r="DG122" s="809">
        <v>175711</v>
      </c>
      <c r="DH122" s="791"/>
      <c r="DI122" s="791"/>
      <c r="DJ122" s="791"/>
      <c r="DK122" s="791"/>
      <c r="DL122" s="791">
        <v>241295</v>
      </c>
      <c r="DM122" s="791"/>
      <c r="DN122" s="791"/>
      <c r="DO122" s="791"/>
      <c r="DP122" s="791"/>
      <c r="DQ122" s="791">
        <v>331151</v>
      </c>
      <c r="DR122" s="791"/>
      <c r="DS122" s="791"/>
      <c r="DT122" s="791"/>
      <c r="DU122" s="791"/>
      <c r="DV122" s="792">
        <v>3.8</v>
      </c>
      <c r="DW122" s="792"/>
      <c r="DX122" s="792"/>
      <c r="DY122" s="792"/>
      <c r="DZ122" s="793"/>
    </row>
    <row r="123" spans="1:130" s="197" customFormat="1" ht="26.25" customHeight="1" thickBot="1" x14ac:dyDescent="0.2">
      <c r="A123" s="865"/>
      <c r="B123" s="866"/>
      <c r="C123" s="814" t="s">
        <v>438</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v>15880</v>
      </c>
      <c r="AB123" s="761"/>
      <c r="AC123" s="761"/>
      <c r="AD123" s="761"/>
      <c r="AE123" s="762"/>
      <c r="AF123" s="763">
        <v>15881</v>
      </c>
      <c r="AG123" s="761"/>
      <c r="AH123" s="761"/>
      <c r="AI123" s="761"/>
      <c r="AJ123" s="762"/>
      <c r="AK123" s="763">
        <v>15881</v>
      </c>
      <c r="AL123" s="761"/>
      <c r="AM123" s="761"/>
      <c r="AN123" s="761"/>
      <c r="AO123" s="762"/>
      <c r="AP123" s="797">
        <v>0.2</v>
      </c>
      <c r="AQ123" s="798"/>
      <c r="AR123" s="798"/>
      <c r="AS123" s="798"/>
      <c r="AT123" s="799"/>
      <c r="AU123" s="834" t="s">
        <v>456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135.5</v>
      </c>
      <c r="BR123" s="832"/>
      <c r="BS123" s="832"/>
      <c r="BT123" s="832"/>
      <c r="BU123" s="832"/>
      <c r="BV123" s="832">
        <v>127.1</v>
      </c>
      <c r="BW123" s="832"/>
      <c r="BX123" s="832"/>
      <c r="BY123" s="832"/>
      <c r="BZ123" s="832"/>
      <c r="CA123" s="832">
        <v>123.6</v>
      </c>
      <c r="CB123" s="832"/>
      <c r="CC123" s="832"/>
      <c r="CD123" s="832"/>
      <c r="CE123" s="832"/>
      <c r="CF123" s="705"/>
      <c r="CG123" s="706"/>
      <c r="CH123" s="706"/>
      <c r="CI123" s="706"/>
      <c r="CJ123" s="833"/>
      <c r="CK123" s="851"/>
      <c r="CL123" s="823"/>
      <c r="CM123" s="823"/>
      <c r="CN123" s="823"/>
      <c r="CO123" s="824"/>
      <c r="CP123" s="828" t="s">
        <v>386</v>
      </c>
      <c r="CQ123" s="829"/>
      <c r="CR123" s="829"/>
      <c r="CS123" s="829"/>
      <c r="CT123" s="829"/>
      <c r="CU123" s="829"/>
      <c r="CV123" s="829"/>
      <c r="CW123" s="829"/>
      <c r="CX123" s="829"/>
      <c r="CY123" s="829"/>
      <c r="CZ123" s="829"/>
      <c r="DA123" s="829"/>
      <c r="DB123" s="829"/>
      <c r="DC123" s="829"/>
      <c r="DD123" s="829"/>
      <c r="DE123" s="829"/>
      <c r="DF123" s="830"/>
      <c r="DG123" s="760">
        <v>110864</v>
      </c>
      <c r="DH123" s="761"/>
      <c r="DI123" s="761"/>
      <c r="DJ123" s="761"/>
      <c r="DK123" s="762"/>
      <c r="DL123" s="763">
        <v>154154</v>
      </c>
      <c r="DM123" s="761"/>
      <c r="DN123" s="761"/>
      <c r="DO123" s="761"/>
      <c r="DP123" s="762"/>
      <c r="DQ123" s="763">
        <v>174324</v>
      </c>
      <c r="DR123" s="761"/>
      <c r="DS123" s="761"/>
      <c r="DT123" s="761"/>
      <c r="DU123" s="762"/>
      <c r="DV123" s="797">
        <v>2</v>
      </c>
      <c r="DW123" s="798"/>
      <c r="DX123" s="798"/>
      <c r="DY123" s="798"/>
      <c r="DZ123" s="799"/>
    </row>
    <row r="124" spans="1:130" s="197" customFormat="1" ht="26.25" customHeight="1" x14ac:dyDescent="0.15">
      <c r="A124" s="865"/>
      <c r="B124" s="866"/>
      <c r="C124" s="814" t="s">
        <v>442</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222</v>
      </c>
      <c r="AB124" s="761"/>
      <c r="AC124" s="761"/>
      <c r="AD124" s="761"/>
      <c r="AE124" s="762"/>
      <c r="AF124" s="763" t="s">
        <v>222</v>
      </c>
      <c r="AG124" s="761"/>
      <c r="AH124" s="761"/>
      <c r="AI124" s="761"/>
      <c r="AJ124" s="762"/>
      <c r="AK124" s="763" t="s">
        <v>222</v>
      </c>
      <c r="AL124" s="761"/>
      <c r="AM124" s="761"/>
      <c r="AN124" s="761"/>
      <c r="AO124" s="762"/>
      <c r="AP124" s="797" t="s">
        <v>222</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457</v>
      </c>
      <c r="CQ124" s="829"/>
      <c r="CR124" s="829"/>
      <c r="CS124" s="829"/>
      <c r="CT124" s="829"/>
      <c r="CU124" s="829"/>
      <c r="CV124" s="829"/>
      <c r="CW124" s="829"/>
      <c r="CX124" s="829"/>
      <c r="CY124" s="829"/>
      <c r="CZ124" s="829"/>
      <c r="DA124" s="829"/>
      <c r="DB124" s="829"/>
      <c r="DC124" s="829"/>
      <c r="DD124" s="829"/>
      <c r="DE124" s="829"/>
      <c r="DF124" s="830"/>
      <c r="DG124" s="740">
        <v>7750</v>
      </c>
      <c r="DH124" s="741"/>
      <c r="DI124" s="741"/>
      <c r="DJ124" s="741"/>
      <c r="DK124" s="742"/>
      <c r="DL124" s="743">
        <v>6747</v>
      </c>
      <c r="DM124" s="741"/>
      <c r="DN124" s="741"/>
      <c r="DO124" s="741"/>
      <c r="DP124" s="742"/>
      <c r="DQ124" s="743">
        <v>5378</v>
      </c>
      <c r="DR124" s="741"/>
      <c r="DS124" s="741"/>
      <c r="DT124" s="741"/>
      <c r="DU124" s="742"/>
      <c r="DV124" s="818">
        <v>0.1</v>
      </c>
      <c r="DW124" s="819"/>
      <c r="DX124" s="819"/>
      <c r="DY124" s="819"/>
      <c r="DZ124" s="820"/>
    </row>
    <row r="125" spans="1:130" s="197" customFormat="1" ht="26.25" customHeight="1" thickBot="1" x14ac:dyDescent="0.2">
      <c r="A125" s="865"/>
      <c r="B125" s="866"/>
      <c r="C125" s="814" t="s">
        <v>444</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222</v>
      </c>
      <c r="AB125" s="761"/>
      <c r="AC125" s="761"/>
      <c r="AD125" s="761"/>
      <c r="AE125" s="762"/>
      <c r="AF125" s="763" t="s">
        <v>222</v>
      </c>
      <c r="AG125" s="761"/>
      <c r="AH125" s="761"/>
      <c r="AI125" s="761"/>
      <c r="AJ125" s="762"/>
      <c r="AK125" s="763" t="s">
        <v>222</v>
      </c>
      <c r="AL125" s="761"/>
      <c r="AM125" s="761"/>
      <c r="AN125" s="761"/>
      <c r="AO125" s="762"/>
      <c r="AP125" s="797" t="s">
        <v>222</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458</v>
      </c>
      <c r="CL125" s="821"/>
      <c r="CM125" s="821"/>
      <c r="CN125" s="821"/>
      <c r="CO125" s="822"/>
      <c r="CP125" s="827" t="s">
        <v>459</v>
      </c>
      <c r="CQ125" s="801"/>
      <c r="CR125" s="801"/>
      <c r="CS125" s="801"/>
      <c r="CT125" s="801"/>
      <c r="CU125" s="801"/>
      <c r="CV125" s="801"/>
      <c r="CW125" s="801"/>
      <c r="CX125" s="801"/>
      <c r="CY125" s="801"/>
      <c r="CZ125" s="801"/>
      <c r="DA125" s="801"/>
      <c r="DB125" s="801"/>
      <c r="DC125" s="801"/>
      <c r="DD125" s="801"/>
      <c r="DE125" s="801"/>
      <c r="DF125" s="802"/>
      <c r="DG125" s="810" t="s">
        <v>222</v>
      </c>
      <c r="DH125" s="811"/>
      <c r="DI125" s="811"/>
      <c r="DJ125" s="811"/>
      <c r="DK125" s="811"/>
      <c r="DL125" s="811" t="s">
        <v>222</v>
      </c>
      <c r="DM125" s="811"/>
      <c r="DN125" s="811"/>
      <c r="DO125" s="811"/>
      <c r="DP125" s="811"/>
      <c r="DQ125" s="811" t="s">
        <v>222</v>
      </c>
      <c r="DR125" s="811"/>
      <c r="DS125" s="811"/>
      <c r="DT125" s="811"/>
      <c r="DU125" s="811"/>
      <c r="DV125" s="812" t="s">
        <v>222</v>
      </c>
      <c r="DW125" s="812"/>
      <c r="DX125" s="812"/>
      <c r="DY125" s="812"/>
      <c r="DZ125" s="813"/>
    </row>
    <row r="126" spans="1:130" s="197" customFormat="1" ht="26.25" customHeight="1" x14ac:dyDescent="0.15">
      <c r="A126" s="865"/>
      <c r="B126" s="866"/>
      <c r="C126" s="814" t="s">
        <v>447</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v>174813</v>
      </c>
      <c r="AB126" s="761"/>
      <c r="AC126" s="761"/>
      <c r="AD126" s="761"/>
      <c r="AE126" s="762"/>
      <c r="AF126" s="763">
        <v>177429</v>
      </c>
      <c r="AG126" s="761"/>
      <c r="AH126" s="761"/>
      <c r="AI126" s="761"/>
      <c r="AJ126" s="762"/>
      <c r="AK126" s="763">
        <v>187674</v>
      </c>
      <c r="AL126" s="761"/>
      <c r="AM126" s="761"/>
      <c r="AN126" s="761"/>
      <c r="AO126" s="762"/>
      <c r="AP126" s="797">
        <v>2.2000000000000002</v>
      </c>
      <c r="AQ126" s="798"/>
      <c r="AR126" s="798"/>
      <c r="AS126" s="798"/>
      <c r="AT126" s="799"/>
      <c r="AU126" s="233"/>
      <c r="AV126" s="233"/>
      <c r="AW126" s="233"/>
      <c r="AX126" s="817" t="s">
        <v>460</v>
      </c>
      <c r="AY126" s="805"/>
      <c r="AZ126" s="805"/>
      <c r="BA126" s="805"/>
      <c r="BB126" s="805"/>
      <c r="BC126" s="805"/>
      <c r="BD126" s="805"/>
      <c r="BE126" s="806"/>
      <c r="BF126" s="804" t="s">
        <v>461</v>
      </c>
      <c r="BG126" s="805"/>
      <c r="BH126" s="805"/>
      <c r="BI126" s="805"/>
      <c r="BJ126" s="805"/>
      <c r="BK126" s="805"/>
      <c r="BL126" s="806"/>
      <c r="BM126" s="804" t="s">
        <v>462</v>
      </c>
      <c r="BN126" s="805"/>
      <c r="BO126" s="805"/>
      <c r="BP126" s="805"/>
      <c r="BQ126" s="805"/>
      <c r="BR126" s="805"/>
      <c r="BS126" s="806"/>
      <c r="BT126" s="804" t="s">
        <v>463</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464</v>
      </c>
      <c r="CQ126" s="748"/>
      <c r="CR126" s="748"/>
      <c r="CS126" s="748"/>
      <c r="CT126" s="748"/>
      <c r="CU126" s="748"/>
      <c r="CV126" s="748"/>
      <c r="CW126" s="748"/>
      <c r="CX126" s="748"/>
      <c r="CY126" s="748"/>
      <c r="CZ126" s="748"/>
      <c r="DA126" s="748"/>
      <c r="DB126" s="748"/>
      <c r="DC126" s="748"/>
      <c r="DD126" s="748"/>
      <c r="DE126" s="748"/>
      <c r="DF126" s="749"/>
      <c r="DG126" s="809" t="s">
        <v>222</v>
      </c>
      <c r="DH126" s="791"/>
      <c r="DI126" s="791"/>
      <c r="DJ126" s="791"/>
      <c r="DK126" s="791"/>
      <c r="DL126" s="791" t="s">
        <v>222</v>
      </c>
      <c r="DM126" s="791"/>
      <c r="DN126" s="791"/>
      <c r="DO126" s="791"/>
      <c r="DP126" s="791"/>
      <c r="DQ126" s="791" t="s">
        <v>222</v>
      </c>
      <c r="DR126" s="791"/>
      <c r="DS126" s="791"/>
      <c r="DT126" s="791"/>
      <c r="DU126" s="791"/>
      <c r="DV126" s="792" t="s">
        <v>222</v>
      </c>
      <c r="DW126" s="792"/>
      <c r="DX126" s="792"/>
      <c r="DY126" s="792"/>
      <c r="DZ126" s="793"/>
    </row>
    <row r="127" spans="1:130" s="197" customFormat="1" ht="26.25" customHeight="1" thickBot="1" x14ac:dyDescent="0.2">
      <c r="A127" s="867"/>
      <c r="B127" s="868"/>
      <c r="C127" s="794" t="s">
        <v>465</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v>27161</v>
      </c>
      <c r="AB127" s="761"/>
      <c r="AC127" s="761"/>
      <c r="AD127" s="761"/>
      <c r="AE127" s="762"/>
      <c r="AF127" s="763">
        <v>24685</v>
      </c>
      <c r="AG127" s="761"/>
      <c r="AH127" s="761"/>
      <c r="AI127" s="761"/>
      <c r="AJ127" s="762"/>
      <c r="AK127" s="763">
        <v>22348</v>
      </c>
      <c r="AL127" s="761"/>
      <c r="AM127" s="761"/>
      <c r="AN127" s="761"/>
      <c r="AO127" s="762"/>
      <c r="AP127" s="797">
        <v>0.3</v>
      </c>
      <c r="AQ127" s="798"/>
      <c r="AR127" s="798"/>
      <c r="AS127" s="798"/>
      <c r="AT127" s="799"/>
      <c r="AU127" s="233"/>
      <c r="AV127" s="233"/>
      <c r="AW127" s="233"/>
      <c r="AX127" s="800" t="s">
        <v>466</v>
      </c>
      <c r="AY127" s="801"/>
      <c r="AZ127" s="801"/>
      <c r="BA127" s="801"/>
      <c r="BB127" s="801"/>
      <c r="BC127" s="801"/>
      <c r="BD127" s="801"/>
      <c r="BE127" s="802"/>
      <c r="BF127" s="783" t="s">
        <v>222</v>
      </c>
      <c r="BG127" s="784"/>
      <c r="BH127" s="784"/>
      <c r="BI127" s="784"/>
      <c r="BJ127" s="784"/>
      <c r="BK127" s="784"/>
      <c r="BL127" s="803"/>
      <c r="BM127" s="783">
        <v>13.28</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467</v>
      </c>
      <c r="CQ127" s="727"/>
      <c r="CR127" s="727"/>
      <c r="CS127" s="727"/>
      <c r="CT127" s="727"/>
      <c r="CU127" s="727"/>
      <c r="CV127" s="727"/>
      <c r="CW127" s="727"/>
      <c r="CX127" s="727"/>
      <c r="CY127" s="727"/>
      <c r="CZ127" s="727"/>
      <c r="DA127" s="727"/>
      <c r="DB127" s="727"/>
      <c r="DC127" s="727"/>
      <c r="DD127" s="727"/>
      <c r="DE127" s="727"/>
      <c r="DF127" s="728"/>
      <c r="DG127" s="787">
        <v>429</v>
      </c>
      <c r="DH127" s="788"/>
      <c r="DI127" s="788"/>
      <c r="DJ127" s="788"/>
      <c r="DK127" s="788"/>
      <c r="DL127" s="788">
        <v>277</v>
      </c>
      <c r="DM127" s="788"/>
      <c r="DN127" s="788"/>
      <c r="DO127" s="788"/>
      <c r="DP127" s="788"/>
      <c r="DQ127" s="788">
        <v>324</v>
      </c>
      <c r="DR127" s="788"/>
      <c r="DS127" s="788"/>
      <c r="DT127" s="788"/>
      <c r="DU127" s="788"/>
      <c r="DV127" s="789">
        <v>0</v>
      </c>
      <c r="DW127" s="789"/>
      <c r="DX127" s="789"/>
      <c r="DY127" s="789"/>
      <c r="DZ127" s="790"/>
    </row>
    <row r="128" spans="1:130" s="197" customFormat="1" ht="26.25" customHeight="1" x14ac:dyDescent="0.15">
      <c r="A128" s="772" t="s">
        <v>468</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469</v>
      </c>
      <c r="X128" s="774"/>
      <c r="Y128" s="774"/>
      <c r="Z128" s="775"/>
      <c r="AA128" s="776">
        <v>48362</v>
      </c>
      <c r="AB128" s="777"/>
      <c r="AC128" s="777"/>
      <c r="AD128" s="777"/>
      <c r="AE128" s="778"/>
      <c r="AF128" s="779">
        <v>52706</v>
      </c>
      <c r="AG128" s="777"/>
      <c r="AH128" s="777"/>
      <c r="AI128" s="777"/>
      <c r="AJ128" s="778"/>
      <c r="AK128" s="779">
        <v>54723</v>
      </c>
      <c r="AL128" s="777"/>
      <c r="AM128" s="777"/>
      <c r="AN128" s="777"/>
      <c r="AO128" s="778"/>
      <c r="AP128" s="780"/>
      <c r="AQ128" s="781"/>
      <c r="AR128" s="781"/>
      <c r="AS128" s="781"/>
      <c r="AT128" s="782"/>
      <c r="AU128" s="235"/>
      <c r="AV128" s="235"/>
      <c r="AW128" s="235"/>
      <c r="AX128" s="747" t="s">
        <v>470</v>
      </c>
      <c r="AY128" s="748"/>
      <c r="AZ128" s="748"/>
      <c r="BA128" s="748"/>
      <c r="BB128" s="748"/>
      <c r="BC128" s="748"/>
      <c r="BD128" s="748"/>
      <c r="BE128" s="749"/>
      <c r="BF128" s="767" t="s">
        <v>222</v>
      </c>
      <c r="BG128" s="768"/>
      <c r="BH128" s="768"/>
      <c r="BI128" s="768"/>
      <c r="BJ128" s="768"/>
      <c r="BK128" s="768"/>
      <c r="BL128" s="769"/>
      <c r="BM128" s="767">
        <v>18.28</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471</v>
      </c>
      <c r="X129" s="758"/>
      <c r="Y129" s="758"/>
      <c r="Z129" s="759"/>
      <c r="AA129" s="760">
        <v>10428600</v>
      </c>
      <c r="AB129" s="761"/>
      <c r="AC129" s="761"/>
      <c r="AD129" s="761"/>
      <c r="AE129" s="762"/>
      <c r="AF129" s="763">
        <v>10460793</v>
      </c>
      <c r="AG129" s="761"/>
      <c r="AH129" s="761"/>
      <c r="AI129" s="761"/>
      <c r="AJ129" s="762"/>
      <c r="AK129" s="763">
        <v>10347496</v>
      </c>
      <c r="AL129" s="761"/>
      <c r="AM129" s="761"/>
      <c r="AN129" s="761"/>
      <c r="AO129" s="762"/>
      <c r="AP129" s="764"/>
      <c r="AQ129" s="765"/>
      <c r="AR129" s="765"/>
      <c r="AS129" s="765"/>
      <c r="AT129" s="766"/>
      <c r="AU129" s="235"/>
      <c r="AV129" s="235"/>
      <c r="AW129" s="235"/>
      <c r="AX129" s="747" t="s">
        <v>472</v>
      </c>
      <c r="AY129" s="748"/>
      <c r="AZ129" s="748"/>
      <c r="BA129" s="748"/>
      <c r="BB129" s="748"/>
      <c r="BC129" s="748"/>
      <c r="BD129" s="748"/>
      <c r="BE129" s="749"/>
      <c r="BF129" s="750">
        <v>14.6</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473</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474</v>
      </c>
      <c r="X130" s="758"/>
      <c r="Y130" s="758"/>
      <c r="Z130" s="759"/>
      <c r="AA130" s="760">
        <v>1601641</v>
      </c>
      <c r="AB130" s="761"/>
      <c r="AC130" s="761"/>
      <c r="AD130" s="761"/>
      <c r="AE130" s="762"/>
      <c r="AF130" s="763">
        <v>1607329</v>
      </c>
      <c r="AG130" s="761"/>
      <c r="AH130" s="761"/>
      <c r="AI130" s="761"/>
      <c r="AJ130" s="762"/>
      <c r="AK130" s="763">
        <v>1658623</v>
      </c>
      <c r="AL130" s="761"/>
      <c r="AM130" s="761"/>
      <c r="AN130" s="761"/>
      <c r="AO130" s="762"/>
      <c r="AP130" s="764"/>
      <c r="AQ130" s="765"/>
      <c r="AR130" s="765"/>
      <c r="AS130" s="765"/>
      <c r="AT130" s="766"/>
      <c r="AU130" s="235"/>
      <c r="AV130" s="235"/>
      <c r="AW130" s="235"/>
      <c r="AX130" s="726" t="s">
        <v>475</v>
      </c>
      <c r="AY130" s="727"/>
      <c r="AZ130" s="727"/>
      <c r="BA130" s="727"/>
      <c r="BB130" s="727"/>
      <c r="BC130" s="727"/>
      <c r="BD130" s="727"/>
      <c r="BE130" s="728"/>
      <c r="BF130" s="729">
        <v>123.6</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476</v>
      </c>
      <c r="X131" s="738"/>
      <c r="Y131" s="738"/>
      <c r="Z131" s="739"/>
      <c r="AA131" s="740">
        <v>8826959</v>
      </c>
      <c r="AB131" s="741"/>
      <c r="AC131" s="741"/>
      <c r="AD131" s="741"/>
      <c r="AE131" s="742"/>
      <c r="AF131" s="743">
        <v>8853464</v>
      </c>
      <c r="AG131" s="741"/>
      <c r="AH131" s="741"/>
      <c r="AI131" s="741"/>
      <c r="AJ131" s="742"/>
      <c r="AK131" s="743">
        <v>8688873</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477</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478</v>
      </c>
      <c r="W132" s="712"/>
      <c r="X132" s="712"/>
      <c r="Y132" s="712"/>
      <c r="Z132" s="713"/>
      <c r="AA132" s="714">
        <v>15.82048812</v>
      </c>
      <c r="AB132" s="715"/>
      <c r="AC132" s="715"/>
      <c r="AD132" s="715"/>
      <c r="AE132" s="716"/>
      <c r="AF132" s="717">
        <v>14.05037621</v>
      </c>
      <c r="AG132" s="715"/>
      <c r="AH132" s="715"/>
      <c r="AI132" s="715"/>
      <c r="AJ132" s="716"/>
      <c r="AK132" s="717">
        <v>14.07268814</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479</v>
      </c>
      <c r="W133" s="721"/>
      <c r="X133" s="721"/>
      <c r="Y133" s="721"/>
      <c r="Z133" s="722"/>
      <c r="AA133" s="723">
        <v>16.600000000000001</v>
      </c>
      <c r="AB133" s="724"/>
      <c r="AC133" s="724"/>
      <c r="AD133" s="724"/>
      <c r="AE133" s="725"/>
      <c r="AF133" s="723">
        <v>15.4</v>
      </c>
      <c r="AG133" s="724"/>
      <c r="AH133" s="724"/>
      <c r="AI133" s="724"/>
      <c r="AJ133" s="725"/>
      <c r="AK133" s="723">
        <v>14.6</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28" t="s">
        <v>482</v>
      </c>
      <c r="L7" s="254"/>
      <c r="M7" s="255" t="s">
        <v>483</v>
      </c>
      <c r="N7" s="256"/>
    </row>
    <row r="8" spans="1:16" x14ac:dyDescent="0.15">
      <c r="A8" s="248"/>
      <c r="B8" s="244"/>
      <c r="C8" s="244"/>
      <c r="D8" s="244"/>
      <c r="E8" s="244"/>
      <c r="F8" s="244"/>
      <c r="G8" s="257"/>
      <c r="H8" s="258"/>
      <c r="I8" s="258"/>
      <c r="J8" s="259"/>
      <c r="K8" s="1129"/>
      <c r="L8" s="260" t="s">
        <v>484</v>
      </c>
      <c r="M8" s="261" t="s">
        <v>485</v>
      </c>
      <c r="N8" s="262" t="s">
        <v>486</v>
      </c>
    </row>
    <row r="9" spans="1:16" x14ac:dyDescent="0.15">
      <c r="A9" s="248"/>
      <c r="B9" s="244"/>
      <c r="C9" s="244"/>
      <c r="D9" s="244"/>
      <c r="E9" s="244"/>
      <c r="F9" s="244"/>
      <c r="G9" s="1130" t="s">
        <v>487</v>
      </c>
      <c r="H9" s="1131"/>
      <c r="I9" s="1131"/>
      <c r="J9" s="1132"/>
      <c r="K9" s="263">
        <v>2570584</v>
      </c>
      <c r="L9" s="264">
        <v>59019</v>
      </c>
      <c r="M9" s="265">
        <v>84248</v>
      </c>
      <c r="N9" s="266">
        <v>-29.9</v>
      </c>
    </row>
    <row r="10" spans="1:16" x14ac:dyDescent="0.15">
      <c r="A10" s="248"/>
      <c r="B10" s="244"/>
      <c r="C10" s="244"/>
      <c r="D10" s="244"/>
      <c r="E10" s="244"/>
      <c r="F10" s="244"/>
      <c r="G10" s="1130" t="s">
        <v>488</v>
      </c>
      <c r="H10" s="1131"/>
      <c r="I10" s="1131"/>
      <c r="J10" s="1132"/>
      <c r="K10" s="267">
        <v>210353</v>
      </c>
      <c r="L10" s="268">
        <v>4830</v>
      </c>
      <c r="M10" s="269">
        <v>7169</v>
      </c>
      <c r="N10" s="270">
        <v>-32.6</v>
      </c>
    </row>
    <row r="11" spans="1:16" ht="13.5" customHeight="1" x14ac:dyDescent="0.15">
      <c r="A11" s="248"/>
      <c r="B11" s="244"/>
      <c r="C11" s="244"/>
      <c r="D11" s="244"/>
      <c r="E11" s="244"/>
      <c r="F11" s="244"/>
      <c r="G11" s="1130" t="s">
        <v>489</v>
      </c>
      <c r="H11" s="1131"/>
      <c r="I11" s="1131"/>
      <c r="J11" s="1132"/>
      <c r="K11" s="267">
        <v>505955</v>
      </c>
      <c r="L11" s="268">
        <v>11616</v>
      </c>
      <c r="M11" s="269">
        <v>9152</v>
      </c>
      <c r="N11" s="270">
        <v>26.9</v>
      </c>
    </row>
    <row r="12" spans="1:16" ht="13.5" customHeight="1" x14ac:dyDescent="0.15">
      <c r="A12" s="248"/>
      <c r="B12" s="244"/>
      <c r="C12" s="244"/>
      <c r="D12" s="244"/>
      <c r="E12" s="244"/>
      <c r="F12" s="244"/>
      <c r="G12" s="1130" t="s">
        <v>490</v>
      </c>
      <c r="H12" s="1131"/>
      <c r="I12" s="1131"/>
      <c r="J12" s="1132"/>
      <c r="K12" s="267" t="s">
        <v>491</v>
      </c>
      <c r="L12" s="268" t="s">
        <v>491</v>
      </c>
      <c r="M12" s="269">
        <v>893</v>
      </c>
      <c r="N12" s="270" t="s">
        <v>491</v>
      </c>
    </row>
    <row r="13" spans="1:16" ht="13.5" customHeight="1" x14ac:dyDescent="0.15">
      <c r="A13" s="248"/>
      <c r="B13" s="244"/>
      <c r="C13" s="244"/>
      <c r="D13" s="244"/>
      <c r="E13" s="244"/>
      <c r="F13" s="244"/>
      <c r="G13" s="1130" t="s">
        <v>492</v>
      </c>
      <c r="H13" s="1131"/>
      <c r="I13" s="1131"/>
      <c r="J13" s="1132"/>
      <c r="K13" s="267" t="s">
        <v>491</v>
      </c>
      <c r="L13" s="268" t="s">
        <v>491</v>
      </c>
      <c r="M13" s="269">
        <v>3</v>
      </c>
      <c r="N13" s="270" t="s">
        <v>491</v>
      </c>
    </row>
    <row r="14" spans="1:16" ht="13.5" customHeight="1" x14ac:dyDescent="0.15">
      <c r="A14" s="248"/>
      <c r="B14" s="244"/>
      <c r="C14" s="244"/>
      <c r="D14" s="244"/>
      <c r="E14" s="244"/>
      <c r="F14" s="244"/>
      <c r="G14" s="1130" t="s">
        <v>493</v>
      </c>
      <c r="H14" s="1131"/>
      <c r="I14" s="1131"/>
      <c r="J14" s="1132"/>
      <c r="K14" s="267">
        <v>191862</v>
      </c>
      <c r="L14" s="268">
        <v>4405</v>
      </c>
      <c r="M14" s="269">
        <v>3652</v>
      </c>
      <c r="N14" s="270">
        <v>20.6</v>
      </c>
    </row>
    <row r="15" spans="1:16" ht="13.5" customHeight="1" x14ac:dyDescent="0.15">
      <c r="A15" s="248"/>
      <c r="B15" s="244"/>
      <c r="C15" s="244"/>
      <c r="D15" s="244"/>
      <c r="E15" s="244"/>
      <c r="F15" s="244"/>
      <c r="G15" s="1130" t="s">
        <v>494</v>
      </c>
      <c r="H15" s="1131"/>
      <c r="I15" s="1131"/>
      <c r="J15" s="1132"/>
      <c r="K15" s="267">
        <v>68320</v>
      </c>
      <c r="L15" s="268">
        <v>1569</v>
      </c>
      <c r="M15" s="269">
        <v>2134</v>
      </c>
      <c r="N15" s="270">
        <v>-26.5</v>
      </c>
    </row>
    <row r="16" spans="1:16" x14ac:dyDescent="0.15">
      <c r="A16" s="248"/>
      <c r="B16" s="244"/>
      <c r="C16" s="244"/>
      <c r="D16" s="244"/>
      <c r="E16" s="244"/>
      <c r="F16" s="244"/>
      <c r="G16" s="1133" t="s">
        <v>495</v>
      </c>
      <c r="H16" s="1134"/>
      <c r="I16" s="1134"/>
      <c r="J16" s="1135"/>
      <c r="K16" s="268">
        <v>-386813</v>
      </c>
      <c r="L16" s="268">
        <v>-8881</v>
      </c>
      <c r="M16" s="269">
        <v>-9248</v>
      </c>
      <c r="N16" s="270">
        <v>-4</v>
      </c>
    </row>
    <row r="17" spans="1:16" x14ac:dyDescent="0.15">
      <c r="A17" s="248"/>
      <c r="B17" s="244"/>
      <c r="C17" s="244"/>
      <c r="D17" s="244"/>
      <c r="E17" s="244"/>
      <c r="F17" s="244"/>
      <c r="G17" s="1133" t="s">
        <v>171</v>
      </c>
      <c r="H17" s="1134"/>
      <c r="I17" s="1134"/>
      <c r="J17" s="1135"/>
      <c r="K17" s="268">
        <v>3160261</v>
      </c>
      <c r="L17" s="268">
        <v>72558</v>
      </c>
      <c r="M17" s="269">
        <v>98003</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36" t="s">
        <v>500</v>
      </c>
      <c r="H21" s="1137"/>
      <c r="I21" s="1137"/>
      <c r="J21" s="1138"/>
      <c r="K21" s="280">
        <v>6.59</v>
      </c>
      <c r="L21" s="281">
        <v>9.39</v>
      </c>
      <c r="M21" s="282">
        <v>-2.8</v>
      </c>
      <c r="N21" s="249"/>
      <c r="O21" s="283"/>
      <c r="P21" s="279"/>
    </row>
    <row r="22" spans="1:16" s="284" customFormat="1" x14ac:dyDescent="0.15">
      <c r="A22" s="279"/>
      <c r="B22" s="249"/>
      <c r="C22" s="249"/>
      <c r="D22" s="249"/>
      <c r="E22" s="249"/>
      <c r="F22" s="249"/>
      <c r="G22" s="1136" t="s">
        <v>501</v>
      </c>
      <c r="H22" s="1137"/>
      <c r="I22" s="1137"/>
      <c r="J22" s="1138"/>
      <c r="K22" s="285">
        <v>98.3</v>
      </c>
      <c r="L22" s="286">
        <v>97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28" t="s">
        <v>482</v>
      </c>
      <c r="L30" s="254"/>
      <c r="M30" s="255" t="s">
        <v>483</v>
      </c>
      <c r="N30" s="256"/>
    </row>
    <row r="31" spans="1:16" x14ac:dyDescent="0.15">
      <c r="A31" s="248"/>
      <c r="B31" s="244"/>
      <c r="C31" s="244"/>
      <c r="D31" s="244"/>
      <c r="E31" s="244"/>
      <c r="F31" s="244"/>
      <c r="G31" s="257"/>
      <c r="H31" s="258"/>
      <c r="I31" s="258"/>
      <c r="J31" s="259"/>
      <c r="K31" s="1129"/>
      <c r="L31" s="260" t="s">
        <v>484</v>
      </c>
      <c r="M31" s="261" t="s">
        <v>485</v>
      </c>
      <c r="N31" s="262" t="s">
        <v>486</v>
      </c>
    </row>
    <row r="32" spans="1:16" ht="27" customHeight="1" x14ac:dyDescent="0.15">
      <c r="A32" s="248"/>
      <c r="B32" s="244"/>
      <c r="C32" s="244"/>
      <c r="D32" s="244"/>
      <c r="E32" s="244"/>
      <c r="F32" s="244"/>
      <c r="G32" s="1114" t="s">
        <v>504</v>
      </c>
      <c r="H32" s="1115"/>
      <c r="I32" s="1115"/>
      <c r="J32" s="1116"/>
      <c r="K32" s="294">
        <v>1601764</v>
      </c>
      <c r="L32" s="294">
        <v>36776</v>
      </c>
      <c r="M32" s="295">
        <v>64926</v>
      </c>
      <c r="N32" s="296">
        <v>-43.4</v>
      </c>
    </row>
    <row r="33" spans="1:16" ht="13.5" customHeight="1" x14ac:dyDescent="0.15">
      <c r="A33" s="248"/>
      <c r="B33" s="244"/>
      <c r="C33" s="244"/>
      <c r="D33" s="244"/>
      <c r="E33" s="244"/>
      <c r="F33" s="244"/>
      <c r="G33" s="1114" t="s">
        <v>505</v>
      </c>
      <c r="H33" s="1115"/>
      <c r="I33" s="1115"/>
      <c r="J33" s="1116"/>
      <c r="K33" s="294" t="s">
        <v>491</v>
      </c>
      <c r="L33" s="294" t="s">
        <v>491</v>
      </c>
      <c r="M33" s="295" t="s">
        <v>491</v>
      </c>
      <c r="N33" s="296" t="s">
        <v>491</v>
      </c>
    </row>
    <row r="34" spans="1:16" ht="27" customHeight="1" x14ac:dyDescent="0.15">
      <c r="A34" s="248"/>
      <c r="B34" s="244"/>
      <c r="C34" s="244"/>
      <c r="D34" s="244"/>
      <c r="E34" s="244"/>
      <c r="F34" s="244"/>
      <c r="G34" s="1114" t="s">
        <v>506</v>
      </c>
      <c r="H34" s="1115"/>
      <c r="I34" s="1115"/>
      <c r="J34" s="1116"/>
      <c r="K34" s="294" t="s">
        <v>491</v>
      </c>
      <c r="L34" s="294" t="s">
        <v>491</v>
      </c>
      <c r="M34" s="295">
        <v>24</v>
      </c>
      <c r="N34" s="296" t="s">
        <v>491</v>
      </c>
    </row>
    <row r="35" spans="1:16" ht="27" customHeight="1" x14ac:dyDescent="0.15">
      <c r="A35" s="248"/>
      <c r="B35" s="244"/>
      <c r="C35" s="244"/>
      <c r="D35" s="244"/>
      <c r="E35" s="244"/>
      <c r="F35" s="244"/>
      <c r="G35" s="1114" t="s">
        <v>507</v>
      </c>
      <c r="H35" s="1115"/>
      <c r="I35" s="1115"/>
      <c r="J35" s="1116"/>
      <c r="K35" s="294">
        <v>1040779</v>
      </c>
      <c r="L35" s="294">
        <v>23896</v>
      </c>
      <c r="M35" s="295">
        <v>18007</v>
      </c>
      <c r="N35" s="296">
        <v>32.700000000000003</v>
      </c>
    </row>
    <row r="36" spans="1:16" ht="27" customHeight="1" x14ac:dyDescent="0.15">
      <c r="A36" s="248"/>
      <c r="B36" s="244"/>
      <c r="C36" s="244"/>
      <c r="D36" s="244"/>
      <c r="E36" s="244"/>
      <c r="F36" s="244"/>
      <c r="G36" s="1114" t="s">
        <v>508</v>
      </c>
      <c r="H36" s="1115"/>
      <c r="I36" s="1115"/>
      <c r="J36" s="1116"/>
      <c r="K36" s="294">
        <v>67658</v>
      </c>
      <c r="L36" s="294">
        <v>1553</v>
      </c>
      <c r="M36" s="295">
        <v>3275</v>
      </c>
      <c r="N36" s="296">
        <v>-52.6</v>
      </c>
    </row>
    <row r="37" spans="1:16" ht="13.5" customHeight="1" x14ac:dyDescent="0.15">
      <c r="A37" s="248"/>
      <c r="B37" s="244"/>
      <c r="C37" s="244"/>
      <c r="D37" s="244"/>
      <c r="E37" s="244"/>
      <c r="F37" s="244"/>
      <c r="G37" s="1114" t="s">
        <v>509</v>
      </c>
      <c r="H37" s="1115"/>
      <c r="I37" s="1115"/>
      <c r="J37" s="1116"/>
      <c r="K37" s="294">
        <v>225903</v>
      </c>
      <c r="L37" s="294">
        <v>5187</v>
      </c>
      <c r="M37" s="295">
        <v>1233</v>
      </c>
      <c r="N37" s="296">
        <v>320.7</v>
      </c>
    </row>
    <row r="38" spans="1:16" ht="27" customHeight="1" x14ac:dyDescent="0.15">
      <c r="A38" s="248"/>
      <c r="B38" s="244"/>
      <c r="C38" s="244"/>
      <c r="D38" s="244"/>
      <c r="E38" s="244"/>
      <c r="F38" s="244"/>
      <c r="G38" s="1117" t="s">
        <v>510</v>
      </c>
      <c r="H38" s="1118"/>
      <c r="I38" s="1118"/>
      <c r="J38" s="1119"/>
      <c r="K38" s="297" t="s">
        <v>491</v>
      </c>
      <c r="L38" s="297" t="s">
        <v>491</v>
      </c>
      <c r="M38" s="298">
        <v>9</v>
      </c>
      <c r="N38" s="299" t="s">
        <v>491</v>
      </c>
      <c r="O38" s="293"/>
    </row>
    <row r="39" spans="1:16" x14ac:dyDescent="0.15">
      <c r="A39" s="248"/>
      <c r="B39" s="244"/>
      <c r="C39" s="244"/>
      <c r="D39" s="244"/>
      <c r="E39" s="244"/>
      <c r="F39" s="244"/>
      <c r="G39" s="1117" t="s">
        <v>511</v>
      </c>
      <c r="H39" s="1118"/>
      <c r="I39" s="1118"/>
      <c r="J39" s="1119"/>
      <c r="K39" s="300">
        <v>-54723</v>
      </c>
      <c r="L39" s="300">
        <v>-1256</v>
      </c>
      <c r="M39" s="301">
        <v>-4280</v>
      </c>
      <c r="N39" s="302">
        <v>-70.7</v>
      </c>
      <c r="O39" s="293"/>
    </row>
    <row r="40" spans="1:16" ht="27" customHeight="1" x14ac:dyDescent="0.15">
      <c r="A40" s="248"/>
      <c r="B40" s="244"/>
      <c r="C40" s="244"/>
      <c r="D40" s="244"/>
      <c r="E40" s="244"/>
      <c r="F40" s="244"/>
      <c r="G40" s="1114" t="s">
        <v>512</v>
      </c>
      <c r="H40" s="1115"/>
      <c r="I40" s="1115"/>
      <c r="J40" s="1116"/>
      <c r="K40" s="300">
        <v>-1658623</v>
      </c>
      <c r="L40" s="300">
        <v>-38081</v>
      </c>
      <c r="M40" s="301">
        <v>-56807</v>
      </c>
      <c r="N40" s="302">
        <v>-33</v>
      </c>
      <c r="O40" s="293"/>
    </row>
    <row r="41" spans="1:16" x14ac:dyDescent="0.15">
      <c r="A41" s="248"/>
      <c r="B41" s="244"/>
      <c r="C41" s="244"/>
      <c r="D41" s="244"/>
      <c r="E41" s="244"/>
      <c r="F41" s="244"/>
      <c r="G41" s="1120" t="s">
        <v>282</v>
      </c>
      <c r="H41" s="1121"/>
      <c r="I41" s="1121"/>
      <c r="J41" s="1122"/>
      <c r="K41" s="294">
        <v>1222758</v>
      </c>
      <c r="L41" s="300">
        <v>28074</v>
      </c>
      <c r="M41" s="301">
        <v>26387</v>
      </c>
      <c r="N41" s="302">
        <v>6.4</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3" t="s">
        <v>482</v>
      </c>
      <c r="J49" s="1125" t="s">
        <v>516</v>
      </c>
      <c r="K49" s="1126"/>
      <c r="L49" s="1126"/>
      <c r="M49" s="1126"/>
      <c r="N49" s="1127"/>
    </row>
    <row r="50" spans="1:14" x14ac:dyDescent="0.15">
      <c r="A50" s="248"/>
      <c r="B50" s="244"/>
      <c r="C50" s="244"/>
      <c r="D50" s="244"/>
      <c r="E50" s="244"/>
      <c r="F50" s="244"/>
      <c r="G50" s="312"/>
      <c r="H50" s="313"/>
      <c r="I50" s="1124"/>
      <c r="J50" s="314" t="s">
        <v>517</v>
      </c>
      <c r="K50" s="315" t="s">
        <v>518</v>
      </c>
      <c r="L50" s="316" t="s">
        <v>519</v>
      </c>
      <c r="M50" s="317" t="s">
        <v>520</v>
      </c>
      <c r="N50" s="318" t="s">
        <v>521</v>
      </c>
    </row>
    <row r="51" spans="1:14" x14ac:dyDescent="0.15">
      <c r="A51" s="248"/>
      <c r="B51" s="244"/>
      <c r="C51" s="244"/>
      <c r="D51" s="244"/>
      <c r="E51" s="244"/>
      <c r="F51" s="244"/>
      <c r="G51" s="310" t="s">
        <v>522</v>
      </c>
      <c r="H51" s="311"/>
      <c r="I51" s="319">
        <v>3550898</v>
      </c>
      <c r="J51" s="320">
        <v>79392</v>
      </c>
      <c r="K51" s="321">
        <v>93.9</v>
      </c>
      <c r="L51" s="322">
        <v>78670</v>
      </c>
      <c r="M51" s="323">
        <v>3.1</v>
      </c>
      <c r="N51" s="324">
        <v>90.8</v>
      </c>
    </row>
    <row r="52" spans="1:14" x14ac:dyDescent="0.15">
      <c r="A52" s="248"/>
      <c r="B52" s="244"/>
      <c r="C52" s="244"/>
      <c r="D52" s="244"/>
      <c r="E52" s="244"/>
      <c r="F52" s="244"/>
      <c r="G52" s="325"/>
      <c r="H52" s="326" t="s">
        <v>523</v>
      </c>
      <c r="I52" s="327">
        <v>1294603</v>
      </c>
      <c r="J52" s="328">
        <v>28945</v>
      </c>
      <c r="K52" s="329">
        <v>17.600000000000001</v>
      </c>
      <c r="L52" s="330">
        <v>38094</v>
      </c>
      <c r="M52" s="331">
        <v>-7.3</v>
      </c>
      <c r="N52" s="332">
        <v>24.9</v>
      </c>
    </row>
    <row r="53" spans="1:14" x14ac:dyDescent="0.15">
      <c r="A53" s="248"/>
      <c r="B53" s="244"/>
      <c r="C53" s="244"/>
      <c r="D53" s="244"/>
      <c r="E53" s="244"/>
      <c r="F53" s="244"/>
      <c r="G53" s="310" t="s">
        <v>524</v>
      </c>
      <c r="H53" s="311"/>
      <c r="I53" s="319">
        <v>1695109</v>
      </c>
      <c r="J53" s="320">
        <v>38264</v>
      </c>
      <c r="K53" s="321">
        <v>-51.8</v>
      </c>
      <c r="L53" s="322">
        <v>67201</v>
      </c>
      <c r="M53" s="323">
        <v>-14.6</v>
      </c>
      <c r="N53" s="324">
        <v>-37.200000000000003</v>
      </c>
    </row>
    <row r="54" spans="1:14" x14ac:dyDescent="0.15">
      <c r="A54" s="248"/>
      <c r="B54" s="244"/>
      <c r="C54" s="244"/>
      <c r="D54" s="244"/>
      <c r="E54" s="244"/>
      <c r="F54" s="244"/>
      <c r="G54" s="325"/>
      <c r="H54" s="326" t="s">
        <v>523</v>
      </c>
      <c r="I54" s="327">
        <v>945378</v>
      </c>
      <c r="J54" s="328">
        <v>21340</v>
      </c>
      <c r="K54" s="329">
        <v>-26.3</v>
      </c>
      <c r="L54" s="330">
        <v>35210</v>
      </c>
      <c r="M54" s="331">
        <v>-7.6</v>
      </c>
      <c r="N54" s="332">
        <v>-18.7</v>
      </c>
    </row>
    <row r="55" spans="1:14" x14ac:dyDescent="0.15">
      <c r="A55" s="248"/>
      <c r="B55" s="244"/>
      <c r="C55" s="244"/>
      <c r="D55" s="244"/>
      <c r="E55" s="244"/>
      <c r="F55" s="244"/>
      <c r="G55" s="310" t="s">
        <v>525</v>
      </c>
      <c r="H55" s="311"/>
      <c r="I55" s="319">
        <v>1745837</v>
      </c>
      <c r="J55" s="320">
        <v>39520</v>
      </c>
      <c r="K55" s="321">
        <v>3.3</v>
      </c>
      <c r="L55" s="322">
        <v>75709</v>
      </c>
      <c r="M55" s="323">
        <v>12.7</v>
      </c>
      <c r="N55" s="324">
        <v>-9.4</v>
      </c>
    </row>
    <row r="56" spans="1:14" x14ac:dyDescent="0.15">
      <c r="A56" s="248"/>
      <c r="B56" s="244"/>
      <c r="C56" s="244"/>
      <c r="D56" s="244"/>
      <c r="E56" s="244"/>
      <c r="F56" s="244"/>
      <c r="G56" s="325"/>
      <c r="H56" s="326" t="s">
        <v>523</v>
      </c>
      <c r="I56" s="327">
        <v>771269</v>
      </c>
      <c r="J56" s="328">
        <v>17459</v>
      </c>
      <c r="K56" s="329">
        <v>-18.2</v>
      </c>
      <c r="L56" s="330">
        <v>35212</v>
      </c>
      <c r="M56" s="331">
        <v>0</v>
      </c>
      <c r="N56" s="332">
        <v>-18.2</v>
      </c>
    </row>
    <row r="57" spans="1:14" x14ac:dyDescent="0.15">
      <c r="A57" s="248"/>
      <c r="B57" s="244"/>
      <c r="C57" s="244"/>
      <c r="D57" s="244"/>
      <c r="E57" s="244"/>
      <c r="F57" s="244"/>
      <c r="G57" s="310" t="s">
        <v>526</v>
      </c>
      <c r="H57" s="311"/>
      <c r="I57" s="319">
        <v>2654892</v>
      </c>
      <c r="J57" s="320">
        <v>60295</v>
      </c>
      <c r="K57" s="321">
        <v>52.6</v>
      </c>
      <c r="L57" s="322">
        <v>90961</v>
      </c>
      <c r="M57" s="323">
        <v>20.100000000000001</v>
      </c>
      <c r="N57" s="324">
        <v>32.5</v>
      </c>
    </row>
    <row r="58" spans="1:14" x14ac:dyDescent="0.15">
      <c r="A58" s="248"/>
      <c r="B58" s="244"/>
      <c r="C58" s="244"/>
      <c r="D58" s="244"/>
      <c r="E58" s="244"/>
      <c r="F58" s="244"/>
      <c r="G58" s="325"/>
      <c r="H58" s="326" t="s">
        <v>523</v>
      </c>
      <c r="I58" s="327">
        <v>995395</v>
      </c>
      <c r="J58" s="328">
        <v>22606</v>
      </c>
      <c r="K58" s="329">
        <v>29.5</v>
      </c>
      <c r="L58" s="330">
        <v>37720</v>
      </c>
      <c r="M58" s="331">
        <v>7.1</v>
      </c>
      <c r="N58" s="332">
        <v>22.4</v>
      </c>
    </row>
    <row r="59" spans="1:14" x14ac:dyDescent="0.15">
      <c r="A59" s="248"/>
      <c r="B59" s="244"/>
      <c r="C59" s="244"/>
      <c r="D59" s="244"/>
      <c r="E59" s="244"/>
      <c r="F59" s="244"/>
      <c r="G59" s="310" t="s">
        <v>527</v>
      </c>
      <c r="H59" s="311"/>
      <c r="I59" s="319">
        <v>2094575</v>
      </c>
      <c r="J59" s="320">
        <v>48090</v>
      </c>
      <c r="K59" s="321">
        <v>-20.2</v>
      </c>
      <c r="L59" s="322">
        <v>106614</v>
      </c>
      <c r="M59" s="323">
        <v>17.2</v>
      </c>
      <c r="N59" s="324">
        <v>-37.4</v>
      </c>
    </row>
    <row r="60" spans="1:14" x14ac:dyDescent="0.15">
      <c r="A60" s="248"/>
      <c r="B60" s="244"/>
      <c r="C60" s="244"/>
      <c r="D60" s="244"/>
      <c r="E60" s="244"/>
      <c r="F60" s="244"/>
      <c r="G60" s="325"/>
      <c r="H60" s="326" t="s">
        <v>523</v>
      </c>
      <c r="I60" s="333">
        <v>1338905</v>
      </c>
      <c r="J60" s="328">
        <v>30741</v>
      </c>
      <c r="K60" s="329">
        <v>36</v>
      </c>
      <c r="L60" s="330">
        <v>45545</v>
      </c>
      <c r="M60" s="331">
        <v>20.7</v>
      </c>
      <c r="N60" s="332">
        <v>15.3</v>
      </c>
    </row>
    <row r="61" spans="1:14" x14ac:dyDescent="0.15">
      <c r="A61" s="248"/>
      <c r="B61" s="244"/>
      <c r="C61" s="244"/>
      <c r="D61" s="244"/>
      <c r="E61" s="244"/>
      <c r="F61" s="244"/>
      <c r="G61" s="310" t="s">
        <v>528</v>
      </c>
      <c r="H61" s="334"/>
      <c r="I61" s="335">
        <v>2348262</v>
      </c>
      <c r="J61" s="336">
        <v>53112</v>
      </c>
      <c r="K61" s="337">
        <v>15.6</v>
      </c>
      <c r="L61" s="338">
        <v>83831</v>
      </c>
      <c r="M61" s="339">
        <v>7.7</v>
      </c>
      <c r="N61" s="324">
        <v>7.9</v>
      </c>
    </row>
    <row r="62" spans="1:14" x14ac:dyDescent="0.15">
      <c r="A62" s="248"/>
      <c r="B62" s="244"/>
      <c r="C62" s="244"/>
      <c r="D62" s="244"/>
      <c r="E62" s="244"/>
      <c r="F62" s="244"/>
      <c r="G62" s="325"/>
      <c r="H62" s="326" t="s">
        <v>523</v>
      </c>
      <c r="I62" s="327">
        <v>1069110</v>
      </c>
      <c r="J62" s="328">
        <v>24218</v>
      </c>
      <c r="K62" s="329">
        <v>7.7</v>
      </c>
      <c r="L62" s="330">
        <v>38356</v>
      </c>
      <c r="M62" s="331">
        <v>2.6</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9" t="s">
        <v>3</v>
      </c>
      <c r="D47" s="1139"/>
      <c r="E47" s="1140"/>
      <c r="F47" s="11">
        <v>11.55</v>
      </c>
      <c r="G47" s="12">
        <v>10.76</v>
      </c>
      <c r="H47" s="12">
        <v>10.88</v>
      </c>
      <c r="I47" s="12">
        <v>14.1</v>
      </c>
      <c r="J47" s="13">
        <v>11.87</v>
      </c>
    </row>
    <row r="48" spans="2:10" ht="57.75" customHeight="1" x14ac:dyDescent="0.15">
      <c r="B48" s="14"/>
      <c r="C48" s="1141" t="s">
        <v>4</v>
      </c>
      <c r="D48" s="1141"/>
      <c r="E48" s="1142"/>
      <c r="F48" s="15">
        <v>6.66</v>
      </c>
      <c r="G48" s="16">
        <v>5.99</v>
      </c>
      <c r="H48" s="16">
        <v>6.41</v>
      </c>
      <c r="I48" s="16">
        <v>7.17</v>
      </c>
      <c r="J48" s="17">
        <v>4.0999999999999996</v>
      </c>
    </row>
    <row r="49" spans="2:10" ht="57.75" customHeight="1" thickBot="1" x14ac:dyDescent="0.2">
      <c r="B49" s="18"/>
      <c r="C49" s="1143" t="s">
        <v>5</v>
      </c>
      <c r="D49" s="1143"/>
      <c r="E49" s="1144"/>
      <c r="F49" s="19">
        <v>3.91</v>
      </c>
      <c r="G49" s="20" t="s">
        <v>535</v>
      </c>
      <c r="H49" s="20">
        <v>0.93</v>
      </c>
      <c r="I49" s="20">
        <v>4.04</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1" t="s">
        <v>537</v>
      </c>
      <c r="D34" s="1151"/>
      <c r="E34" s="1152"/>
      <c r="F34" s="32">
        <v>6.66</v>
      </c>
      <c r="G34" s="33">
        <v>5.99</v>
      </c>
      <c r="H34" s="33">
        <v>6.41</v>
      </c>
      <c r="I34" s="33">
        <v>7.17</v>
      </c>
      <c r="J34" s="34">
        <v>4.0999999999999996</v>
      </c>
      <c r="K34" s="22"/>
      <c r="L34" s="22"/>
      <c r="M34" s="22"/>
      <c r="N34" s="22"/>
      <c r="O34" s="22"/>
      <c r="P34" s="22"/>
    </row>
    <row r="35" spans="1:16" ht="39" customHeight="1" x14ac:dyDescent="0.15">
      <c r="A35" s="22"/>
      <c r="B35" s="35"/>
      <c r="C35" s="1145" t="s">
        <v>538</v>
      </c>
      <c r="D35" s="1146"/>
      <c r="E35" s="1147"/>
      <c r="F35" s="36">
        <v>4.2699999999999996</v>
      </c>
      <c r="G35" s="37">
        <v>4.18</v>
      </c>
      <c r="H35" s="37">
        <v>4.12</v>
      </c>
      <c r="I35" s="37">
        <v>4.84</v>
      </c>
      <c r="J35" s="38">
        <v>2.0299999999999998</v>
      </c>
      <c r="K35" s="22"/>
      <c r="L35" s="22"/>
      <c r="M35" s="22"/>
      <c r="N35" s="22"/>
      <c r="O35" s="22"/>
      <c r="P35" s="22"/>
    </row>
    <row r="36" spans="1:16" ht="39" customHeight="1" x14ac:dyDescent="0.15">
      <c r="A36" s="22"/>
      <c r="B36" s="35"/>
      <c r="C36" s="1145" t="s">
        <v>539</v>
      </c>
      <c r="D36" s="1146"/>
      <c r="E36" s="1147"/>
      <c r="F36" s="36">
        <v>2.59</v>
      </c>
      <c r="G36" s="37">
        <v>1.62</v>
      </c>
      <c r="H36" s="37">
        <v>1.47</v>
      </c>
      <c r="I36" s="37">
        <v>0.69</v>
      </c>
      <c r="J36" s="38">
        <v>1.52</v>
      </c>
      <c r="K36" s="22"/>
      <c r="L36" s="22"/>
      <c r="M36" s="22"/>
      <c r="N36" s="22"/>
      <c r="O36" s="22"/>
      <c r="P36" s="22"/>
    </row>
    <row r="37" spans="1:16" ht="39" customHeight="1" x14ac:dyDescent="0.15">
      <c r="A37" s="22"/>
      <c r="B37" s="35"/>
      <c r="C37" s="1145" t="s">
        <v>540</v>
      </c>
      <c r="D37" s="1146"/>
      <c r="E37" s="1147"/>
      <c r="F37" s="36">
        <v>0.15</v>
      </c>
      <c r="G37" s="37">
        <v>0.3</v>
      </c>
      <c r="H37" s="37">
        <v>1.01</v>
      </c>
      <c r="I37" s="37">
        <v>0.5</v>
      </c>
      <c r="J37" s="38">
        <v>0.71</v>
      </c>
      <c r="K37" s="22"/>
      <c r="L37" s="22"/>
      <c r="M37" s="22"/>
      <c r="N37" s="22"/>
      <c r="O37" s="22"/>
      <c r="P37" s="22"/>
    </row>
    <row r="38" spans="1:16" ht="39" customHeight="1" x14ac:dyDescent="0.15">
      <c r="A38" s="22"/>
      <c r="B38" s="35"/>
      <c r="C38" s="1145" t="s">
        <v>541</v>
      </c>
      <c r="D38" s="1146"/>
      <c r="E38" s="1147"/>
      <c r="F38" s="36">
        <v>0.02</v>
      </c>
      <c r="G38" s="37">
        <v>0</v>
      </c>
      <c r="H38" s="37">
        <v>0</v>
      </c>
      <c r="I38" s="37">
        <v>0</v>
      </c>
      <c r="J38" s="38">
        <v>0.01</v>
      </c>
      <c r="K38" s="22"/>
      <c r="L38" s="22"/>
      <c r="M38" s="22"/>
      <c r="N38" s="22"/>
      <c r="O38" s="22"/>
      <c r="P38" s="22"/>
    </row>
    <row r="39" spans="1:16" ht="39" customHeight="1" x14ac:dyDescent="0.15">
      <c r="A39" s="22"/>
      <c r="B39" s="35"/>
      <c r="C39" s="1145" t="s">
        <v>542</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543</v>
      </c>
      <c r="D40" s="1146"/>
      <c r="E40" s="1147"/>
      <c r="F40" s="36">
        <v>0</v>
      </c>
      <c r="G40" s="37">
        <v>0</v>
      </c>
      <c r="H40" s="37">
        <v>0</v>
      </c>
      <c r="I40" s="37">
        <v>0</v>
      </c>
      <c r="J40" s="38">
        <v>0</v>
      </c>
      <c r="K40" s="22"/>
      <c r="L40" s="22"/>
      <c r="M40" s="22"/>
      <c r="N40" s="22"/>
      <c r="O40" s="22"/>
      <c r="P40" s="22"/>
    </row>
    <row r="41" spans="1:16" ht="39" customHeight="1" x14ac:dyDescent="0.15">
      <c r="A41" s="22"/>
      <c r="B41" s="35"/>
      <c r="C41" s="1145" t="s">
        <v>544</v>
      </c>
      <c r="D41" s="1146"/>
      <c r="E41" s="1147"/>
      <c r="F41" s="36">
        <v>0.02</v>
      </c>
      <c r="G41" s="37">
        <v>0</v>
      </c>
      <c r="H41" s="37">
        <v>0</v>
      </c>
      <c r="I41" s="37">
        <v>0</v>
      </c>
      <c r="J41" s="38">
        <v>0</v>
      </c>
      <c r="K41" s="22"/>
      <c r="L41" s="22"/>
      <c r="M41" s="22"/>
      <c r="N41" s="22"/>
      <c r="O41" s="22"/>
      <c r="P41" s="22"/>
    </row>
    <row r="42" spans="1:16" ht="39" customHeight="1" x14ac:dyDescent="0.15">
      <c r="A42" s="22"/>
      <c r="B42" s="39"/>
      <c r="C42" s="1145" t="s">
        <v>545</v>
      </c>
      <c r="D42" s="1146"/>
      <c r="E42" s="1147"/>
      <c r="F42" s="36" t="s">
        <v>491</v>
      </c>
      <c r="G42" s="37" t="s">
        <v>491</v>
      </c>
      <c r="H42" s="37" t="s">
        <v>491</v>
      </c>
      <c r="I42" s="37" t="s">
        <v>491</v>
      </c>
      <c r="J42" s="38" t="s">
        <v>491</v>
      </c>
      <c r="K42" s="22"/>
      <c r="L42" s="22"/>
      <c r="M42" s="22"/>
      <c r="N42" s="22"/>
      <c r="O42" s="22"/>
      <c r="P42" s="22"/>
    </row>
    <row r="43" spans="1:16" ht="39" customHeight="1" thickBot="1" x14ac:dyDescent="0.2">
      <c r="A43" s="22"/>
      <c r="B43" s="40"/>
      <c r="C43" s="1148" t="s">
        <v>546</v>
      </c>
      <c r="D43" s="1149"/>
      <c r="E43" s="1150"/>
      <c r="F43" s="41">
        <v>0.09</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1833</v>
      </c>
      <c r="L45" s="60">
        <v>1756</v>
      </c>
      <c r="M45" s="60">
        <v>1709</v>
      </c>
      <c r="N45" s="60">
        <v>1601</v>
      </c>
      <c r="O45" s="61">
        <v>1602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x14ac:dyDescent="0.15">
      <c r="A48" s="48"/>
      <c r="B48" s="1163"/>
      <c r="C48" s="1164"/>
      <c r="D48" s="62"/>
      <c r="E48" s="1155" t="s">
        <v>15</v>
      </c>
      <c r="F48" s="1155"/>
      <c r="G48" s="1155"/>
      <c r="H48" s="1155"/>
      <c r="I48" s="1155"/>
      <c r="J48" s="1156"/>
      <c r="K48" s="63">
        <v>917</v>
      </c>
      <c r="L48" s="64">
        <v>915</v>
      </c>
      <c r="M48" s="64">
        <v>947</v>
      </c>
      <c r="N48" s="64">
        <v>969</v>
      </c>
      <c r="O48" s="65">
        <v>1041</v>
      </c>
      <c r="P48" s="48"/>
      <c r="Q48" s="48"/>
      <c r="R48" s="48"/>
      <c r="S48" s="48"/>
      <c r="T48" s="48"/>
      <c r="U48" s="48"/>
    </row>
    <row r="49" spans="1:21" ht="30.75" customHeight="1" x14ac:dyDescent="0.15">
      <c r="A49" s="48"/>
      <c r="B49" s="1163"/>
      <c r="C49" s="1164"/>
      <c r="D49" s="62"/>
      <c r="E49" s="1155" t="s">
        <v>16</v>
      </c>
      <c r="F49" s="1155"/>
      <c r="G49" s="1155"/>
      <c r="H49" s="1155"/>
      <c r="I49" s="1155"/>
      <c r="J49" s="1156"/>
      <c r="K49" s="63">
        <v>244</v>
      </c>
      <c r="L49" s="64">
        <v>205</v>
      </c>
      <c r="M49" s="64">
        <v>173</v>
      </c>
      <c r="N49" s="64">
        <v>115</v>
      </c>
      <c r="O49" s="65">
        <v>68</v>
      </c>
      <c r="P49" s="48"/>
      <c r="Q49" s="48"/>
      <c r="R49" s="48"/>
      <c r="S49" s="48"/>
      <c r="T49" s="48"/>
      <c r="U49" s="48"/>
    </row>
    <row r="50" spans="1:21" ht="30.75" customHeight="1" x14ac:dyDescent="0.15">
      <c r="A50" s="48"/>
      <c r="B50" s="1163"/>
      <c r="C50" s="1164"/>
      <c r="D50" s="62"/>
      <c r="E50" s="1155" t="s">
        <v>17</v>
      </c>
      <c r="F50" s="1155"/>
      <c r="G50" s="1155"/>
      <c r="H50" s="1155"/>
      <c r="I50" s="1155"/>
      <c r="J50" s="1156"/>
      <c r="K50" s="63">
        <v>271</v>
      </c>
      <c r="L50" s="64">
        <v>218</v>
      </c>
      <c r="M50" s="64">
        <v>218</v>
      </c>
      <c r="N50" s="64">
        <v>218</v>
      </c>
      <c r="O50" s="65">
        <v>226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491</v>
      </c>
      <c r="L51" s="64" t="s">
        <v>491</v>
      </c>
      <c r="M51" s="64" t="s">
        <v>491</v>
      </c>
      <c r="N51" s="64">
        <v>0</v>
      </c>
      <c r="O51" s="65" t="s">
        <v>491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1664</v>
      </c>
      <c r="L52" s="64">
        <v>1636</v>
      </c>
      <c r="M52" s="64">
        <v>1649</v>
      </c>
      <c r="N52" s="64">
        <v>1661</v>
      </c>
      <c r="O52" s="65">
        <v>1714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1601</v>
      </c>
      <c r="L53" s="69">
        <v>1458</v>
      </c>
      <c r="M53" s="69">
        <v>1398</v>
      </c>
      <c r="N53" s="69">
        <v>1242</v>
      </c>
      <c r="O53" s="70">
        <v>1223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2016-04-15T09:38:40Z</cp:lastPrinted>
  <dcterms:created xsi:type="dcterms:W3CDTF">2016-02-15T01:15:40Z</dcterms:created>
  <dcterms:modified xsi:type="dcterms:W3CDTF">2016-04-15T11:20:46Z</dcterms:modified>
  <cp:category/>
</cp:coreProperties>
</file>