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28830" windowHeight="6660" tabRatio="969"/>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7" r:id="rId7"/>
    <sheet name="目的別歳出決算分析表（住民一人当たりのコスト）" sheetId="18"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9" r:id="rId13"/>
    <sheet name="施設類型別ストック情報分析表①" sheetId="20" r:id="rId14"/>
    <sheet name="施設類型別ストック情報分析表②" sheetId="21" r:id="rId15"/>
    <sheet name="データシート" sheetId="8" state="hidden" r:id="rId16"/>
  </sheets>
  <calcPr calcId="145621" concurrentManualCount="2"/>
</workbook>
</file>

<file path=xl/calcChain.xml><?xml version="1.0" encoding="utf-8"?>
<calcChain xmlns="http://schemas.openxmlformats.org/spreadsheetml/2006/main">
  <c r="AO36" i="9" l="1"/>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BW42" i="9"/>
  <c r="BE42" i="9"/>
  <c r="AM42" i="9"/>
  <c r="U42" i="9"/>
  <c r="C42" i="9"/>
  <c r="BW41" i="9"/>
  <c r="BE41" i="9"/>
  <c r="AM41" i="9"/>
  <c r="U41" i="9"/>
  <c r="C41" i="9"/>
  <c r="BW40" i="9"/>
  <c r="BE40" i="9"/>
  <c r="AM40" i="9"/>
  <c r="U40" i="9"/>
  <c r="C40" i="9"/>
  <c r="BE39" i="9"/>
  <c r="AM39" i="9"/>
  <c r="U39" i="9"/>
  <c r="C39" i="9"/>
  <c r="BE38" i="9"/>
  <c r="AM38" i="9"/>
  <c r="U38" i="9"/>
  <c r="C38" i="9"/>
  <c r="BE37" i="9"/>
  <c r="AM37" i="9"/>
  <c r="U37" i="9"/>
  <c r="C37" i="9"/>
  <c r="BE36" i="9"/>
  <c r="C36" i="9"/>
  <c r="BE35" i="9"/>
  <c r="CO34" i="9"/>
  <c r="CO35" i="9" s="1"/>
  <c r="CO36" i="9" s="1"/>
  <c r="CO37" i="9" s="1"/>
  <c r="CO38" i="9" s="1"/>
  <c r="CO39" i="9" s="1"/>
  <c r="CO40" i="9" s="1"/>
  <c r="CO41" i="9" s="1"/>
  <c r="CO42" i="9" s="1"/>
  <c r="BW34" i="9"/>
  <c r="BW35" i="9" s="1"/>
  <c r="BW36" i="9" s="1"/>
  <c r="BW37" i="9" s="1"/>
  <c r="BW38" i="9" s="1"/>
  <c r="BW39" i="9" s="1"/>
  <c r="BE34" i="9"/>
  <c r="C34" i="9"/>
  <c r="C35" i="9" l="1"/>
  <c r="U34" i="9" s="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AM36" i="9" s="1"/>
</calcChain>
</file>

<file path=xl/sharedStrings.xml><?xml version="1.0" encoding="utf-8"?>
<sst xmlns="http://schemas.openxmlformats.org/spreadsheetml/2006/main" count="1022" uniqueCount="565">
  <si>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</si>
  <si>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</si>
  <si>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</si>
  <si>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</si>
  <si>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</si>
  <si>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</si>
  <si>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</si>
  <si>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</si>
  <si>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</si>
  <si>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</si>
  <si>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</si>
  <si>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</si>
  <si>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</si>
  <si>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</si>
  <si>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</si>
  <si>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</si>
  <si>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</si>
  <si>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</si>
  <si>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</si>
  <si>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</si>
  <si>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</si>
  <si>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</si>
  <si>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</si>
  <si>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</si>
  <si>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</si>
  <si>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</si>
  <si>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</si>
  <si>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</si>
  <si>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</si>
  <si>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</si>
  <si>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</si>
  <si>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</si>
  <si>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</si>
  <si>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</si>
  <si>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</si>
  <si>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</si>
  <si>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</si>
  <si>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</si>
  <si>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</si>
  <si>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</si>
  <si>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</si>
  <si>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</si>
  <si>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</si>
  <si>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</si>
  <si>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</si>
  <si>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</si>
  <si>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</si>
  <si>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</si>
  <si>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</si>
  <si>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</si>
  <si>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</si>
  <si>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</si>
  <si>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</si>
  <si>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</si>
  <si>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</si>
  <si>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</si>
  <si>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</si>
  <si>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</si>
  <si>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</si>
  <si>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</si>
  <si>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</si>
  <si>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</si>
  <si>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</si>
  <si>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</si>
  <si>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</si>
  <si>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富山県</t>
    <phoneticPr fontId="5"/>
  </si>
  <si>
    <t>市町村類型</t>
    <phoneticPr fontId="5"/>
  </si>
  <si>
    <t>Ⅱ－２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</si>
  <si>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</si>
  <si>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</si>
  <si>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</si>
  <si>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</si>
  <si>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</si>
  <si>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</si>
  <si>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</si>
  <si>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</si>
  <si>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</si>
  <si>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</si>
  <si>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</si>
  <si>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</si>
  <si>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射水市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</si>
  <si>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</si>
  <si>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</si>
  <si>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</si>
  <si>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</si>
  <si>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</si>
  <si>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</si>
  <si>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</si>
  <si>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</si>
  <si>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</si>
  <si>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</si>
  <si>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</si>
  <si>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</si>
  <si>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</si>
  <si>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</si>
  <si>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</si>
  <si>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</si>
  <si>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</si>
  <si>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</si>
  <si>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</si>
  <si>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</si>
  <si>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</si>
  <si>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</si>
  <si>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</si>
  <si>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</si>
  <si>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</si>
  <si>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</si>
  <si>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</si>
  <si>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</si>
  <si>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</si>
  <si>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</si>
  <si>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</si>
  <si>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</si>
  <si>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</si>
  <si>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</si>
  <si>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</si>
  <si>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</si>
  <si>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</si>
  <si>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</si>
  <si>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</si>
  <si>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</si>
  <si>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</si>
  <si>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</si>
  <si>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</si>
  <si>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</si>
  <si>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</si>
  <si>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</si>
  <si>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</si>
  <si>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</si>
  <si>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</si>
  <si>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</si>
  <si>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</si>
  <si>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</si>
  <si>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</si>
  <si>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</si>
  <si>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</si>
  <si>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</si>
  <si>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</si>
  <si>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</si>
  <si>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</si>
  <si>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</si>
  <si>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</si>
  <si>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</si>
  <si>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</si>
  <si>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</si>
  <si>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</si>
  <si>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</si>
  <si>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</si>
  <si>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</si>
  <si>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</si>
  <si>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</si>
  <si>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</si>
  <si>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</si>
  <si>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</si>
  <si>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</si>
  <si>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</si>
  <si>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</si>
  <si>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</si>
  <si>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</si>
  <si>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</si>
  <si>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</si>
  <si>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</si>
  <si>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</si>
  <si>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</si>
  <si>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</si>
  <si>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</si>
  <si>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</si>
  <si>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</si>
  <si>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</si>
  <si>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</si>
  <si>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</si>
  <si>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</si>
  <si>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</si>
  <si>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</si>
  <si>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</si>
  <si>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</si>
  <si>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</si>
  <si>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</si>
  <si>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</si>
  <si>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</si>
  <si>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</si>
  <si>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</si>
  <si>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</si>
  <si>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</si>
  <si>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</si>
  <si>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</si>
  <si>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</si>
  <si>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</si>
  <si>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</si>
  <si>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</si>
  <si>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</si>
  <si>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</si>
  <si>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</si>
  <si>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</si>
  <si>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富山県射水市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</si>
  <si>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</si>
  <si>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</si>
  <si>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</si>
  <si>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</si>
  <si>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</si>
  <si>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</si>
  <si>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</si>
  <si>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</si>
  <si>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</si>
  <si>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</si>
  <si>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</si>
  <si>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</si>
  <si>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</si>
  <si>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</si>
  <si>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</si>
  <si>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</si>
  <si>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</si>
  <si>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</si>
  <si>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</si>
  <si>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</si>
  <si>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</si>
  <si>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</si>
  <si>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</si>
  <si>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</si>
  <si>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</si>
  <si>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</si>
  <si>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</si>
  <si>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</si>
  <si>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</si>
  <si>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</si>
  <si>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</si>
  <si>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</si>
  <si>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</si>
  <si>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</si>
  <si>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</si>
  <si>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</si>
  <si>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</si>
  <si>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</si>
  <si>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</si>
  <si>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</si>
  <si>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</si>
  <si>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</si>
  <si>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</si>
  <si>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</si>
  <si>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</si>
  <si>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</si>
  <si>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</si>
  <si>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</si>
  <si>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</si>
  <si>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</si>
  <si>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</si>
  <si>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</si>
  <si>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</si>
  <si>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</si>
  <si>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</si>
  <si>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</si>
  <si>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</si>
  <si>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</si>
  <si>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</si>
  <si>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</si>
  <si>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</si>
  <si>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</si>
  <si>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</si>
  <si>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</si>
  <si>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</si>
  <si>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</si>
  <si>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</si>
  <si>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</si>
  <si>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</si>
  <si>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</si>
  <si>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</si>
  <si>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</si>
  <si>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</si>
  <si>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</si>
  <si>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</si>
  <si>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</si>
  <si>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</si>
  <si>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</si>
  <si>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</si>
  <si>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</si>
  <si>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</si>
  <si>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</si>
  <si>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</si>
  <si>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</si>
  <si>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</si>
  <si>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</si>
  <si>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</si>
  <si>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</si>
  <si>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</si>
  <si>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</si>
  <si>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</si>
  <si>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</si>
  <si>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</si>
  <si>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</si>
  <si>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</si>
  <si>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</si>
  <si>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</si>
  <si>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</si>
  <si>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</si>
  <si>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</si>
  <si>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</si>
  <si>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</si>
  <si>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</si>
  <si>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</si>
  <si>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</si>
  <si>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</si>
  <si>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</si>
  <si>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</si>
  <si>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</si>
  <si>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</si>
  <si>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</si>
  <si>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</si>
  <si>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</si>
  <si>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</si>
  <si>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</si>
  <si>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</si>
  <si>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</si>
  <si>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</si>
  <si>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</si>
  <si>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</si>
  <si>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</si>
  <si>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</si>
  <si>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</si>
  <si>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</si>
  <si>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</si>
  <si>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</si>
  <si>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</si>
  <si>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</si>
  <si>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</si>
  <si>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</si>
  <si>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</si>
  <si>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</si>
  <si>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</si>
  <si>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</si>
  <si>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</si>
  <si>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</si>
  <si>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</si>
  <si>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</si>
  <si>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</si>
  <si>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</si>
  <si>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</si>
  <si>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</si>
  <si>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</si>
  <si>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</si>
  <si>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</si>
  <si>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</si>
  <si>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</si>
  <si>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</si>
  <si>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</si>
  <si>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富山県射水市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</si>
  <si>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</si>
  <si>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</si>
  <si>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</si>
  <si>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</si>
  <si>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</si>
  <si>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</si>
  <si>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</si>
  <si>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</si>
  <si>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</si>
  <si>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</si>
  <si>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</si>
  <si>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</si>
  <si>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</si>
  <si>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</si>
  <si>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</si>
  <si>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</si>
  <si>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</si>
  <si>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</si>
  <si>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</si>
  <si>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</si>
  <si>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墓苑事業</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</si>
  <si>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</si>
  <si>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</si>
  <si>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</si>
  <si>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</si>
  <si>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</si>
  <si>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</si>
  <si>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</si>
  <si>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</si>
  <si>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</si>
  <si>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</si>
  <si>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</si>
  <si>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</si>
  <si>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</si>
  <si>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</si>
  <si>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介護保険事業</t>
    <phoneticPr fontId="5"/>
  </si>
  <si>
    <t>後期高齢者医療事業</t>
    <phoneticPr fontId="5"/>
  </si>
  <si>
    <t>水道事業会計</t>
    <phoneticPr fontId="5"/>
  </si>
  <si>
    <t>法適用企業</t>
    <phoneticPr fontId="5"/>
  </si>
  <si>
    <t>病院事業会計</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</si>
  <si>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</si>
  <si>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</si>
  <si>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</si>
  <si>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</si>
  <si>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</si>
  <si>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</si>
  <si>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</si>
  <si>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</si>
  <si>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</si>
  <si>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</si>
  <si>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</si>
  <si>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</si>
  <si>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</si>
  <si>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</si>
  <si>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</si>
  <si>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</si>
  <si>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</si>
  <si>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</si>
  <si>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</si>
  <si>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</si>
  <si>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</si>
  <si>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</si>
  <si>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</si>
  <si>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</si>
  <si>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</si>
  <si>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</si>
  <si>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</si>
  <si>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</si>
  <si>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</si>
  <si>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</si>
  <si>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</si>
  <si>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</si>
  <si>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</si>
  <si>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</si>
  <si>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</si>
  <si>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</si>
  <si>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</si>
  <si>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</si>
  <si>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</si>
  <si>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</si>
  <si>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</si>
  <si>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</si>
  <si>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</si>
  <si>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</si>
  <si>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</si>
  <si>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</si>
  <si>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</si>
  <si>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</si>
  <si>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</si>
  <si>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</si>
  <si>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</si>
  <si>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</si>
  <si>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</si>
  <si>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</si>
  <si>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</si>
  <si>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</si>
  <si>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</si>
  <si>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</si>
  <si>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</si>
  <si>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</si>
  <si>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</si>
  <si>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</si>
  <si>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</si>
  <si>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</si>
  <si>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</si>
  <si>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</si>
  <si>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</si>
  <si>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</si>
  <si>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</si>
  <si>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</si>
  <si>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</si>
  <si>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</si>
  <si>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</si>
  <si>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</si>
  <si>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</si>
  <si>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</si>
  <si>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</si>
  <si>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</si>
  <si>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</si>
  <si>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</si>
  <si>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</si>
  <si>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</si>
  <si>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</si>
  <si>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</si>
  <si>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</si>
  <si>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</si>
  <si>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</si>
  <si>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</si>
  <si>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</si>
  <si>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</si>
  <si>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</si>
  <si>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</si>
  <si>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</si>
  <si>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</si>
  <si>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</si>
  <si>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</si>
  <si>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</si>
  <si>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</si>
  <si>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</si>
  <si>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</si>
  <si>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</si>
  <si>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</si>
  <si>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</si>
  <si>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</si>
  <si>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</si>
  <si>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</si>
  <si>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</si>
  <si>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</si>
  <si>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</si>
  <si>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</si>
  <si>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</si>
  <si>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</si>
  <si>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</si>
  <si>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</si>
  <si>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</si>
  <si>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</si>
  <si>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</si>
  <si>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</si>
  <si>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</si>
  <si>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</si>
  <si>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</si>
  <si>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</si>
  <si>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</si>
  <si>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</si>
  <si>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</si>
  <si>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</si>
  <si>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</si>
  <si>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</si>
  <si>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</si>
  <si>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</si>
  <si>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</si>
  <si>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</si>
  <si>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</si>
  <si>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</si>
  <si>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一般会計</t>
  </si>
  <si>
    <t>水道事業会計</t>
  </si>
  <si>
    <t>下水道事業会計</t>
  </si>
  <si>
    <t>病院事業会計</t>
  </si>
  <si>
    <t>介護保険事業</t>
  </si>
  <si>
    <t>国民健康保険事業</t>
  </si>
  <si>
    <t>後期高齢者医療事業</t>
  </si>
  <si>
    <t>墓苑事業</t>
  </si>
  <si>
    <t>その他会計（赤字）</t>
  </si>
  <si>
    <t>その他会計（黒字）</t>
  </si>
  <si>
    <t>富山県市町村管理組合（一般会計）</t>
    <rPh sb="0" eb="3">
      <t>トヤマケン</t>
    </rPh>
    <rPh sb="3" eb="6">
      <t>シチョウソン</t>
    </rPh>
    <rPh sb="6" eb="8">
      <t>カンリ</t>
    </rPh>
    <rPh sb="8" eb="10">
      <t>クミアイ</t>
    </rPh>
    <rPh sb="11" eb="13">
      <t>イッパン</t>
    </rPh>
    <rPh sb="13" eb="15">
      <t>カイケイ</t>
    </rPh>
    <phoneticPr fontId="2"/>
  </si>
  <si>
    <t>富山県市町村総合事務組合（一般会計）</t>
    <rPh sb="0" eb="3">
      <t>トヤマケン</t>
    </rPh>
    <rPh sb="3" eb="6">
      <t>シチョウソン</t>
    </rPh>
    <rPh sb="6" eb="8">
      <t>ソウゴウ</t>
    </rPh>
    <rPh sb="8" eb="10">
      <t>ジム</t>
    </rPh>
    <rPh sb="10" eb="12">
      <t>クミアイ</t>
    </rPh>
    <rPh sb="13" eb="15">
      <t>イッパン</t>
    </rPh>
    <rPh sb="15" eb="17">
      <t>カイケイ</t>
    </rPh>
    <phoneticPr fontId="2"/>
  </si>
  <si>
    <t>庄川右岸水防予防組合（一般会計）</t>
    <rPh sb="0" eb="2">
      <t>ショウガワ</t>
    </rPh>
    <rPh sb="2" eb="4">
      <t>ウガン</t>
    </rPh>
    <rPh sb="4" eb="6">
      <t>スイボウ</t>
    </rPh>
    <rPh sb="6" eb="8">
      <t>ヨボウ</t>
    </rPh>
    <rPh sb="8" eb="10">
      <t>クミアイ</t>
    </rPh>
    <rPh sb="11" eb="13">
      <t>イッパン</t>
    </rPh>
    <rPh sb="13" eb="15">
      <t>カイケイ</t>
    </rPh>
    <phoneticPr fontId="2"/>
  </si>
  <si>
    <t>庄川左岸水防予防組合（一般会計）</t>
    <rPh sb="0" eb="2">
      <t>ショウガワ</t>
    </rPh>
    <rPh sb="2" eb="4">
      <t>サガン</t>
    </rPh>
    <rPh sb="4" eb="6">
      <t>スイボウ</t>
    </rPh>
    <rPh sb="6" eb="8">
      <t>ヨボウ</t>
    </rPh>
    <rPh sb="8" eb="10">
      <t>クミアイ</t>
    </rPh>
    <rPh sb="11" eb="13">
      <t>イッパン</t>
    </rPh>
    <rPh sb="13" eb="15">
      <t>カイケイ</t>
    </rPh>
    <phoneticPr fontId="2"/>
  </si>
  <si>
    <t>富山県後期高齢者医療広域連合（一般会計）</t>
    <rPh sb="0" eb="3">
      <t>トヤマケン</t>
    </rPh>
    <rPh sb="3" eb="5">
      <t>コウキ</t>
    </rPh>
    <rPh sb="5" eb="8">
      <t>コウレイシャ</t>
    </rPh>
    <rPh sb="8" eb="10">
      <t>イリョウ</t>
    </rPh>
    <rPh sb="10" eb="12">
      <t>コウイキ</t>
    </rPh>
    <rPh sb="12" eb="14">
      <t>レンゴウ</t>
    </rPh>
    <rPh sb="15" eb="17">
      <t>イッパン</t>
    </rPh>
    <rPh sb="17" eb="19">
      <t>カイケイ</t>
    </rPh>
    <phoneticPr fontId="2"/>
  </si>
  <si>
    <t>富山県後期高齢者医療広域連合（特別会計）</t>
    <rPh sb="0" eb="3">
      <t>トヤマケン</t>
    </rPh>
    <rPh sb="3" eb="5">
      <t>コウキ</t>
    </rPh>
    <rPh sb="5" eb="8">
      <t>コウレイシャ</t>
    </rPh>
    <rPh sb="8" eb="10">
      <t>イリョウ</t>
    </rPh>
    <rPh sb="10" eb="12">
      <t>コウイキ</t>
    </rPh>
    <rPh sb="12" eb="14">
      <t>レンゴウ</t>
    </rPh>
    <rPh sb="15" eb="17">
      <t>トクベツ</t>
    </rPh>
    <rPh sb="17" eb="19">
      <t>カイケイ</t>
    </rPh>
    <phoneticPr fontId="2"/>
  </si>
  <si>
    <t>-</t>
    <phoneticPr fontId="2"/>
  </si>
  <si>
    <t>-</t>
    <phoneticPr fontId="2"/>
  </si>
  <si>
    <t>-</t>
    <phoneticPr fontId="2"/>
  </si>
  <si>
    <t>（公財）射水市体育協会</t>
    <rPh sb="1" eb="2">
      <t>コウ</t>
    </rPh>
    <rPh sb="2" eb="3">
      <t>ザイ</t>
    </rPh>
    <rPh sb="4" eb="7">
      <t>イミズシ</t>
    </rPh>
    <rPh sb="7" eb="9">
      <t>タイイク</t>
    </rPh>
    <rPh sb="9" eb="11">
      <t>キョウカイ</t>
    </rPh>
    <phoneticPr fontId="24"/>
  </si>
  <si>
    <t>○</t>
    <phoneticPr fontId="2"/>
  </si>
  <si>
    <t>射水市土地開発公社</t>
    <rPh sb="0" eb="3">
      <t>イミズシ</t>
    </rPh>
    <rPh sb="3" eb="5">
      <t>トチ</t>
    </rPh>
    <rPh sb="5" eb="7">
      <t>カイハツ</t>
    </rPh>
    <rPh sb="7" eb="9">
      <t>コウシャ</t>
    </rPh>
    <phoneticPr fontId="24"/>
  </si>
  <si>
    <t>（一財）射水市公園等管理業務公社</t>
    <rPh sb="1" eb="2">
      <t>イチ</t>
    </rPh>
    <rPh sb="2" eb="3">
      <t>ザイ</t>
    </rPh>
    <rPh sb="4" eb="7">
      <t>イミズシ</t>
    </rPh>
    <rPh sb="7" eb="9">
      <t>コウエン</t>
    </rPh>
    <rPh sb="9" eb="10">
      <t>トウ</t>
    </rPh>
    <rPh sb="10" eb="12">
      <t>カンリ</t>
    </rPh>
    <rPh sb="12" eb="14">
      <t>ギョウム</t>
    </rPh>
    <rPh sb="14" eb="16">
      <t>コウシャ</t>
    </rPh>
    <phoneticPr fontId="24"/>
  </si>
  <si>
    <t>（公財）射水市絵本文化振興財団</t>
    <rPh sb="1" eb="2">
      <t>コウ</t>
    </rPh>
    <rPh sb="2" eb="3">
      <t>ザイ</t>
    </rPh>
    <rPh sb="4" eb="7">
      <t>イミズシ</t>
    </rPh>
    <rPh sb="7" eb="8">
      <t>エ</t>
    </rPh>
    <rPh sb="9" eb="11">
      <t>ブンカ</t>
    </rPh>
    <rPh sb="11" eb="13">
      <t>シンコウ</t>
    </rPh>
    <rPh sb="13" eb="15">
      <t>ザイダン</t>
    </rPh>
    <phoneticPr fontId="24"/>
  </si>
  <si>
    <t>（公財）射水市文化振興財団</t>
  </si>
  <si>
    <t>（公財）とやま国際センター</t>
    <rPh sb="7" eb="9">
      <t>コクサイ</t>
    </rPh>
    <phoneticPr fontId="24"/>
  </si>
  <si>
    <t>（公財）伏木富山港・海王丸財団</t>
    <rPh sb="4" eb="6">
      <t>フシキ</t>
    </rPh>
    <rPh sb="6" eb="8">
      <t>トヤマ</t>
    </rPh>
    <rPh sb="8" eb="9">
      <t>コウ</t>
    </rPh>
    <rPh sb="10" eb="13">
      <t>カイオウマル</t>
    </rPh>
    <rPh sb="13" eb="15">
      <t>ザイダン</t>
    </rPh>
    <phoneticPr fontId="24"/>
  </si>
  <si>
    <t>万葉線（株）</t>
    <rPh sb="0" eb="3">
      <t>マンヨウセン</t>
    </rPh>
    <rPh sb="4" eb="5">
      <t>カブ</t>
    </rPh>
    <phoneticPr fontId="24"/>
  </si>
  <si>
    <t>（福）小杉福祉会</t>
    <rPh sb="1" eb="2">
      <t>フク</t>
    </rPh>
    <rPh sb="3" eb="5">
      <t>コスギ</t>
    </rPh>
    <rPh sb="5" eb="7">
      <t>フクシ</t>
    </rPh>
    <rPh sb="7" eb="8">
      <t>カイ</t>
    </rPh>
    <phoneticPr fontId="24"/>
  </si>
  <si>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</si>
  <si>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</si>
  <si>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</si>
  <si>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</si>
  <si>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</si>
  <si>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</si>
  <si>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</si>
  <si>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</si>
  <si>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</si>
  <si>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</si>
  <si>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</si>
  <si>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</si>
  <si>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</si>
  <si>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</si>
  <si>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</si>
  <si>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</si>
  <si>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将来負担比率・実質公債費比率ともに類似団体と比較して高くなっている。
　これは、合併後の大型事業等の実施によるものであるが、近年の借入起債のほとんどが合併特例債、緊急防災・減災事業債、臨時財政対策債といった交付税措置率が極めて高い起債を活用しており、また、起債の計画的な繰上償還等により、将来負担比率・実質公債費比率ともに年々減少しており、今後も低減していく見通しである。
　今後とも、事業の重要性や緊急性を勘案しながら普通建設事業等に係る新たな借入の抑制に努めるとともに、計画的な市債の繰上償還の実施により公債費の適正化に努める。</t>
    <rPh sb="1" eb="3">
      <t>ショウライ</t>
    </rPh>
    <rPh sb="3" eb="5">
      <t>フタン</t>
    </rPh>
    <rPh sb="5" eb="7">
      <t>ヒリツ</t>
    </rPh>
    <rPh sb="8" eb="10">
      <t>ジッシツ</t>
    </rPh>
    <rPh sb="10" eb="12">
      <t>コウサイ</t>
    </rPh>
    <rPh sb="12" eb="13">
      <t>ヒ</t>
    </rPh>
    <rPh sb="13" eb="15">
      <t>ヒリツ</t>
    </rPh>
    <rPh sb="18" eb="20">
      <t>ルイジ</t>
    </rPh>
    <rPh sb="20" eb="22">
      <t>ダンタイ</t>
    </rPh>
    <rPh sb="23" eb="25">
      <t>ヒカク</t>
    </rPh>
    <rPh sb="27" eb="28">
      <t>タカ</t>
    </rPh>
    <rPh sb="152" eb="154">
      <t>ジッシツ</t>
    </rPh>
    <rPh sb="154" eb="157">
      <t>コウサイヒ</t>
    </rPh>
    <rPh sb="157" eb="159">
      <t>ヒリツ</t>
    </rPh>
    <rPh sb="255" eb="258">
      <t>コウサイヒ</t>
    </rPh>
    <rPh sb="259" eb="262">
      <t>テキセイカ</t>
    </rPh>
    <rPh sb="263" eb="264">
      <t>ツト</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</si>
</sst>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48103</c:v>
                </c:pt>
                <c:pt idx="1">
                  <c:v>45761</c:v>
                </c:pt>
                <c:pt idx="2">
                  <c:v>56255</c:v>
                </c:pt>
                <c:pt idx="3">
                  <c:v>57944</c:v>
                </c:pt>
                <c:pt idx="4">
                  <c:v>54227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49627</c:v>
                </c:pt>
                <c:pt idx="1">
                  <c:v>65649</c:v>
                </c:pt>
                <c:pt idx="2">
                  <c:v>94369</c:v>
                </c:pt>
                <c:pt idx="3">
                  <c:v>91045</c:v>
                </c:pt>
                <c:pt idx="4">
                  <c:v>68324</c:v>
                </c:pt>
              </c:numCache>
            </c:numRef>
          </c:val>
          <c:smooth val="0"/>
        </c:ser>
        <c:dLbls>
          <c:showLegendKey val="0"/>
          <c:showVal val="0"/>
          <c:showCatName val="0"/>
          <c:showSerName val="0"/>
          <c:showPercent val="0"/>
          <c:showBubbleSize val="0"/>
        </c:dLbls>
        <c:marker val="1"/>
        <c:smooth val="0"/>
        <c:axId val="115029120"/>
        <c:axId val="115031040"/>
      </c:lineChart>
      <c:catAx>
        <c:axId val="11502912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5031040"/>
        <c:crosses val="autoZero"/>
        <c:auto val="1"/>
        <c:lblAlgn val="ctr"/>
        <c:lblOffset val="100"/>
        <c:tickLblSkip val="1"/>
        <c:tickMarkSkip val="1"/>
        <c:noMultiLvlLbl val="0"/>
      </c:catAx>
      <c:valAx>
        <c:axId val="11503104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50291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4.4800000000000004</c:v>
                </c:pt>
                <c:pt idx="1">
                  <c:v>3.83</c:v>
                </c:pt>
                <c:pt idx="2">
                  <c:v>2.5299999999999998</c:v>
                </c:pt>
                <c:pt idx="3">
                  <c:v>3.36</c:v>
                </c:pt>
                <c:pt idx="4">
                  <c:v>4.41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12.61</c:v>
                </c:pt>
                <c:pt idx="1">
                  <c:v>13.38</c:v>
                </c:pt>
                <c:pt idx="2">
                  <c:v>16.350000000000001</c:v>
                </c:pt>
                <c:pt idx="3">
                  <c:v>15.93</c:v>
                </c:pt>
                <c:pt idx="4">
                  <c:v>16.399999999999999</c:v>
                </c:pt>
              </c:numCache>
            </c:numRef>
          </c:val>
        </c:ser>
        <c:dLbls>
          <c:showLegendKey val="0"/>
          <c:showVal val="0"/>
          <c:showCatName val="0"/>
          <c:showSerName val="0"/>
          <c:showPercent val="0"/>
          <c:showBubbleSize val="0"/>
        </c:dLbls>
        <c:gapWidth val="250"/>
        <c:overlap val="100"/>
        <c:axId val="119444992"/>
        <c:axId val="1194469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4.38</c:v>
                </c:pt>
                <c:pt idx="1">
                  <c:v>1.33</c:v>
                </c:pt>
                <c:pt idx="2">
                  <c:v>2.79</c:v>
                </c:pt>
                <c:pt idx="3">
                  <c:v>1.66</c:v>
                </c:pt>
                <c:pt idx="4">
                  <c:v>3.33</c:v>
                </c:pt>
              </c:numCache>
            </c:numRef>
          </c:val>
          <c:smooth val="0"/>
        </c:ser>
        <c:dLbls>
          <c:showLegendKey val="0"/>
          <c:showVal val="0"/>
          <c:showCatName val="0"/>
          <c:showSerName val="0"/>
          <c:showPercent val="0"/>
          <c:showBubbleSize val="0"/>
        </c:dLbls>
        <c:marker val="1"/>
        <c:smooth val="0"/>
        <c:axId val="119444992"/>
        <c:axId val="119446912"/>
      </c:lineChart>
      <c:catAx>
        <c:axId val="119444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9446912"/>
        <c:crosses val="autoZero"/>
        <c:auto val="1"/>
        <c:lblAlgn val="ctr"/>
        <c:lblOffset val="100"/>
        <c:tickLblSkip val="1"/>
        <c:tickMarkSkip val="1"/>
        <c:noMultiLvlLbl val="0"/>
      </c:catAx>
      <c:valAx>
        <c:axId val="1194469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94449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0.09</c:v>
                </c:pt>
                <c:pt idx="2">
                  <c:v>#N/A</c:v>
                </c:pt>
                <c:pt idx="3">
                  <c:v>0</c:v>
                </c:pt>
                <c:pt idx="4">
                  <c:v>#N/A</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墓苑事業</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後期高齢者医療事業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0.04</c:v>
                </c:pt>
                <c:pt idx="4">
                  <c:v>#N/A</c:v>
                </c:pt>
                <c:pt idx="5">
                  <c:v>0</c:v>
                </c:pt>
                <c:pt idx="6">
                  <c:v>#N/A</c:v>
                </c:pt>
                <c:pt idx="7">
                  <c:v>0.01</c:v>
                </c:pt>
                <c:pt idx="8">
                  <c:v>#N/A</c:v>
                </c:pt>
                <c:pt idx="9">
                  <c:v>0.17</c:v>
                </c:pt>
              </c:numCache>
            </c:numRef>
          </c:val>
        </c:ser>
        <c:ser>
          <c:idx val="4"/>
          <c:order val="4"/>
          <c:tx>
            <c:strRef>
              <c:f>データシート!$A$31</c:f>
              <c:strCache>
                <c:ptCount val="1"/>
                <c:pt idx="0">
                  <c:v>国民健康保険事業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0.82</c:v>
                </c:pt>
                <c:pt idx="2">
                  <c:v>#N/A</c:v>
                </c:pt>
                <c:pt idx="3">
                  <c:v>1.17</c:v>
                </c:pt>
                <c:pt idx="4">
                  <c:v>#N/A</c:v>
                </c:pt>
                <c:pt idx="5">
                  <c:v>0.75</c:v>
                </c:pt>
                <c:pt idx="6">
                  <c:v>#N/A</c:v>
                </c:pt>
                <c:pt idx="7">
                  <c:v>0.86</c:v>
                </c:pt>
                <c:pt idx="8">
                  <c:v>#N/A</c:v>
                </c:pt>
                <c:pt idx="9">
                  <c:v>0.18</c:v>
                </c:pt>
              </c:numCache>
            </c:numRef>
          </c:val>
        </c:ser>
        <c:ser>
          <c:idx val="5"/>
          <c:order val="5"/>
          <c:tx>
            <c:strRef>
              <c:f>データシート!$A$32</c:f>
              <c:strCache>
                <c:ptCount val="1"/>
                <c:pt idx="0">
                  <c:v>介護保険事業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0.34</c:v>
                </c:pt>
                <c:pt idx="2">
                  <c:v>#N/A</c:v>
                </c:pt>
                <c:pt idx="3">
                  <c:v>0.5</c:v>
                </c:pt>
                <c:pt idx="4">
                  <c:v>#N/A</c:v>
                </c:pt>
                <c:pt idx="5">
                  <c:v>0.25</c:v>
                </c:pt>
                <c:pt idx="6">
                  <c:v>#N/A</c:v>
                </c:pt>
                <c:pt idx="7">
                  <c:v>0.22</c:v>
                </c:pt>
                <c:pt idx="8">
                  <c:v>#N/A</c:v>
                </c:pt>
                <c:pt idx="9">
                  <c:v>0.71</c:v>
                </c:pt>
              </c:numCache>
            </c:numRef>
          </c:val>
        </c:ser>
        <c:ser>
          <c:idx val="6"/>
          <c:order val="6"/>
          <c:tx>
            <c:strRef>
              <c:f>データシート!$A$33</c:f>
              <c:strCache>
                <c:ptCount val="1"/>
                <c:pt idx="0">
                  <c:v>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1.37</c:v>
                </c:pt>
                <c:pt idx="2">
                  <c:v>#N/A</c:v>
                </c:pt>
                <c:pt idx="3">
                  <c:v>2</c:v>
                </c:pt>
                <c:pt idx="4">
                  <c:v>#N/A</c:v>
                </c:pt>
                <c:pt idx="5">
                  <c:v>3.03</c:v>
                </c:pt>
                <c:pt idx="6">
                  <c:v>#N/A</c:v>
                </c:pt>
                <c:pt idx="7">
                  <c:v>3.95</c:v>
                </c:pt>
                <c:pt idx="8">
                  <c:v>#N/A</c:v>
                </c:pt>
                <c:pt idx="9">
                  <c:v>2.35</c:v>
                </c:pt>
              </c:numCache>
            </c:numRef>
          </c:val>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1.53</c:v>
                </c:pt>
                <c:pt idx="2">
                  <c:v>#N/A</c:v>
                </c:pt>
                <c:pt idx="3">
                  <c:v>2.36</c:v>
                </c:pt>
                <c:pt idx="4">
                  <c:v>#N/A</c:v>
                </c:pt>
                <c:pt idx="5">
                  <c:v>2.67</c:v>
                </c:pt>
                <c:pt idx="6">
                  <c:v>#N/A</c:v>
                </c:pt>
                <c:pt idx="7">
                  <c:v>2.74</c:v>
                </c:pt>
                <c:pt idx="8">
                  <c:v>#N/A</c:v>
                </c:pt>
                <c:pt idx="9">
                  <c:v>2.83</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3.2</c:v>
                </c:pt>
                <c:pt idx="2">
                  <c:v>#N/A</c:v>
                </c:pt>
                <c:pt idx="3">
                  <c:v>3.26</c:v>
                </c:pt>
                <c:pt idx="4">
                  <c:v>#N/A</c:v>
                </c:pt>
                <c:pt idx="5">
                  <c:v>3.44</c:v>
                </c:pt>
                <c:pt idx="6">
                  <c:v>#N/A</c:v>
                </c:pt>
                <c:pt idx="7">
                  <c:v>3.26</c:v>
                </c:pt>
                <c:pt idx="8">
                  <c:v>#N/A</c:v>
                </c:pt>
                <c:pt idx="9">
                  <c:v>3.97</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4.4800000000000004</c:v>
                </c:pt>
                <c:pt idx="2">
                  <c:v>#N/A</c:v>
                </c:pt>
                <c:pt idx="3">
                  <c:v>3.82</c:v>
                </c:pt>
                <c:pt idx="4">
                  <c:v>#N/A</c:v>
                </c:pt>
                <c:pt idx="5">
                  <c:v>2.5299999999999998</c:v>
                </c:pt>
                <c:pt idx="6">
                  <c:v>#N/A</c:v>
                </c:pt>
                <c:pt idx="7">
                  <c:v>3.36</c:v>
                </c:pt>
                <c:pt idx="8">
                  <c:v>#N/A</c:v>
                </c:pt>
                <c:pt idx="9">
                  <c:v>4.4000000000000004</c:v>
                </c:pt>
              </c:numCache>
            </c:numRef>
          </c:val>
        </c:ser>
        <c:dLbls>
          <c:showLegendKey val="0"/>
          <c:showVal val="0"/>
          <c:showCatName val="0"/>
          <c:showSerName val="0"/>
          <c:showPercent val="0"/>
          <c:showBubbleSize val="0"/>
        </c:dLbls>
        <c:gapWidth val="150"/>
        <c:overlap val="100"/>
        <c:axId val="119544832"/>
        <c:axId val="119550720"/>
      </c:barChart>
      <c:catAx>
        <c:axId val="119544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9550720"/>
        <c:crosses val="autoZero"/>
        <c:auto val="1"/>
        <c:lblAlgn val="ctr"/>
        <c:lblOffset val="100"/>
        <c:tickLblSkip val="1"/>
        <c:tickMarkSkip val="1"/>
        <c:noMultiLvlLbl val="0"/>
      </c:catAx>
      <c:valAx>
        <c:axId val="1195507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95448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4553</c:v>
                </c:pt>
                <c:pt idx="5">
                  <c:v>4825</c:v>
                </c:pt>
                <c:pt idx="8">
                  <c:v>4952</c:v>
                </c:pt>
                <c:pt idx="11">
                  <c:v>5416</c:v>
                </c:pt>
                <c:pt idx="14">
                  <c:v>5544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214</c:v>
                </c:pt>
                <c:pt idx="3">
                  <c:v>209</c:v>
                </c:pt>
                <c:pt idx="6">
                  <c:v>189</c:v>
                </c:pt>
                <c:pt idx="9">
                  <c:v>151</c:v>
                </c:pt>
                <c:pt idx="12">
                  <c:v>120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2202</c:v>
                </c:pt>
                <c:pt idx="3">
                  <c:v>1934</c:v>
                </c:pt>
                <c:pt idx="6">
                  <c:v>2006</c:v>
                </c:pt>
                <c:pt idx="9">
                  <c:v>1864</c:v>
                </c:pt>
                <c:pt idx="12">
                  <c:v>1872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5256</c:v>
                </c:pt>
                <c:pt idx="3">
                  <c:v>5480</c:v>
                </c:pt>
                <c:pt idx="6">
                  <c:v>5415</c:v>
                </c:pt>
                <c:pt idx="9">
                  <c:v>5418</c:v>
                </c:pt>
                <c:pt idx="12">
                  <c:v>5668</c:v>
                </c:pt>
              </c:numCache>
            </c:numRef>
          </c:val>
        </c:ser>
        <c:dLbls>
          <c:showLegendKey val="0"/>
          <c:showVal val="0"/>
          <c:showCatName val="0"/>
          <c:showSerName val="0"/>
          <c:showPercent val="0"/>
          <c:showBubbleSize val="0"/>
        </c:dLbls>
        <c:gapWidth val="100"/>
        <c:overlap val="100"/>
        <c:axId val="130603648"/>
        <c:axId val="1085939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3119</c:v>
                </c:pt>
                <c:pt idx="2">
                  <c:v>#N/A</c:v>
                </c:pt>
                <c:pt idx="3">
                  <c:v>#N/A</c:v>
                </c:pt>
                <c:pt idx="4">
                  <c:v>2798</c:v>
                </c:pt>
                <c:pt idx="5">
                  <c:v>#N/A</c:v>
                </c:pt>
                <c:pt idx="6">
                  <c:v>#N/A</c:v>
                </c:pt>
                <c:pt idx="7">
                  <c:v>2658</c:v>
                </c:pt>
                <c:pt idx="8">
                  <c:v>#N/A</c:v>
                </c:pt>
                <c:pt idx="9">
                  <c:v>#N/A</c:v>
                </c:pt>
                <c:pt idx="10">
                  <c:v>2017</c:v>
                </c:pt>
                <c:pt idx="11">
                  <c:v>#N/A</c:v>
                </c:pt>
                <c:pt idx="12">
                  <c:v>#N/A</c:v>
                </c:pt>
                <c:pt idx="13">
                  <c:v>2116</c:v>
                </c:pt>
                <c:pt idx="14">
                  <c:v>#N/A</c:v>
                </c:pt>
              </c:numCache>
            </c:numRef>
          </c:val>
          <c:smooth val="0"/>
        </c:ser>
        <c:dLbls>
          <c:showLegendKey val="0"/>
          <c:showVal val="0"/>
          <c:showCatName val="0"/>
          <c:showSerName val="0"/>
          <c:showPercent val="0"/>
          <c:showBubbleSize val="0"/>
        </c:dLbls>
        <c:marker val="1"/>
        <c:smooth val="0"/>
        <c:axId val="130603648"/>
        <c:axId val="108593920"/>
      </c:lineChart>
      <c:catAx>
        <c:axId val="130603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8593920"/>
        <c:crosses val="autoZero"/>
        <c:auto val="1"/>
        <c:lblAlgn val="ctr"/>
        <c:lblOffset val="100"/>
        <c:tickLblSkip val="1"/>
        <c:tickMarkSkip val="1"/>
        <c:noMultiLvlLbl val="0"/>
      </c:catAx>
      <c:valAx>
        <c:axId val="1085939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0603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55110</c:v>
                </c:pt>
                <c:pt idx="5">
                  <c:v>57587</c:v>
                </c:pt>
                <c:pt idx="8">
                  <c:v>59918</c:v>
                </c:pt>
                <c:pt idx="11">
                  <c:v>60595</c:v>
                </c:pt>
                <c:pt idx="14">
                  <c:v>61890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1161</c:v>
                </c:pt>
                <c:pt idx="5">
                  <c:v>1021</c:v>
                </c:pt>
                <c:pt idx="8">
                  <c:v>913</c:v>
                </c:pt>
                <c:pt idx="11">
                  <c:v>809</c:v>
                </c:pt>
                <c:pt idx="14">
                  <c:v>642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5756</c:v>
                </c:pt>
                <c:pt idx="5">
                  <c:v>6829</c:v>
                </c:pt>
                <c:pt idx="8">
                  <c:v>7004</c:v>
                </c:pt>
                <c:pt idx="11">
                  <c:v>7049</c:v>
                </c:pt>
                <c:pt idx="14">
                  <c:v>7034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667</c:v>
                </c:pt>
                <c:pt idx="3">
                  <c:v>693</c:v>
                </c:pt>
                <c:pt idx="6">
                  <c:v>810</c:v>
                </c:pt>
                <c:pt idx="9">
                  <c:v>797</c:v>
                </c:pt>
                <c:pt idx="12">
                  <c:v>577</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6895</c:v>
                </c:pt>
                <c:pt idx="3">
                  <c:v>6753</c:v>
                </c:pt>
                <c:pt idx="6">
                  <c:v>6363</c:v>
                </c:pt>
                <c:pt idx="9">
                  <c:v>5697</c:v>
                </c:pt>
                <c:pt idx="12">
                  <c:v>5135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28890</c:v>
                </c:pt>
                <c:pt idx="3">
                  <c:v>27496</c:v>
                </c:pt>
                <c:pt idx="6">
                  <c:v>26854</c:v>
                </c:pt>
                <c:pt idx="9">
                  <c:v>23229</c:v>
                </c:pt>
                <c:pt idx="12">
                  <c:v>23683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1333</c:v>
                </c:pt>
                <c:pt idx="3">
                  <c:v>1136</c:v>
                </c:pt>
                <c:pt idx="6">
                  <c:v>957</c:v>
                </c:pt>
                <c:pt idx="9">
                  <c:v>814</c:v>
                </c:pt>
                <c:pt idx="12">
                  <c:v>701</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52451</c:v>
                </c:pt>
                <c:pt idx="3">
                  <c:v>53894</c:v>
                </c:pt>
                <c:pt idx="6">
                  <c:v>56322</c:v>
                </c:pt>
                <c:pt idx="9">
                  <c:v>58453</c:v>
                </c:pt>
                <c:pt idx="12">
                  <c:v>59668</c:v>
                </c:pt>
              </c:numCache>
            </c:numRef>
          </c:val>
        </c:ser>
        <c:dLbls>
          <c:showLegendKey val="0"/>
          <c:showVal val="0"/>
          <c:showCatName val="0"/>
          <c:showSerName val="0"/>
          <c:showPercent val="0"/>
          <c:showBubbleSize val="0"/>
        </c:dLbls>
        <c:gapWidth val="100"/>
        <c:overlap val="100"/>
        <c:axId val="130674048"/>
        <c:axId val="1194728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28210</c:v>
                </c:pt>
                <c:pt idx="2">
                  <c:v>#N/A</c:v>
                </c:pt>
                <c:pt idx="3">
                  <c:v>#N/A</c:v>
                </c:pt>
                <c:pt idx="4">
                  <c:v>24534</c:v>
                </c:pt>
                <c:pt idx="5">
                  <c:v>#N/A</c:v>
                </c:pt>
                <c:pt idx="6">
                  <c:v>#N/A</c:v>
                </c:pt>
                <c:pt idx="7">
                  <c:v>23470</c:v>
                </c:pt>
                <c:pt idx="8">
                  <c:v>#N/A</c:v>
                </c:pt>
                <c:pt idx="9">
                  <c:v>#N/A</c:v>
                </c:pt>
                <c:pt idx="10">
                  <c:v>20537</c:v>
                </c:pt>
                <c:pt idx="11">
                  <c:v>#N/A</c:v>
                </c:pt>
                <c:pt idx="12">
                  <c:v>#N/A</c:v>
                </c:pt>
                <c:pt idx="13">
                  <c:v>20198</c:v>
                </c:pt>
                <c:pt idx="14">
                  <c:v>#N/A</c:v>
                </c:pt>
              </c:numCache>
            </c:numRef>
          </c:val>
          <c:smooth val="0"/>
        </c:ser>
        <c:dLbls>
          <c:showLegendKey val="0"/>
          <c:showVal val="0"/>
          <c:showCatName val="0"/>
          <c:showSerName val="0"/>
          <c:showPercent val="0"/>
          <c:showBubbleSize val="0"/>
        </c:dLbls>
        <c:marker val="1"/>
        <c:smooth val="0"/>
        <c:axId val="130674048"/>
        <c:axId val="119472896"/>
      </c:lineChart>
      <c:catAx>
        <c:axId val="130674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9472896"/>
        <c:crosses val="autoZero"/>
        <c:auto val="1"/>
        <c:lblAlgn val="ctr"/>
        <c:lblOffset val="100"/>
        <c:tickLblSkip val="1"/>
        <c:tickMarkSkip val="1"/>
        <c:noMultiLvlLbl val="0"/>
      </c:catAx>
      <c:valAx>
        <c:axId val="1194728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06740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30808064"/>
        <c:axId val="131551616"/>
      </c:scatterChart>
      <c:valAx>
        <c:axId val="13080806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1551616"/>
        <c:crosses val="autoZero"/>
        <c:crossBetween val="midCat"/>
      </c:valAx>
      <c:valAx>
        <c:axId val="13155161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080806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16</c:v>
                </c:pt>
                <c:pt idx="1">
                  <c:v>15.6</c:v>
                </c:pt>
                <c:pt idx="2">
                  <c:v>14.9</c:v>
                </c:pt>
                <c:pt idx="3">
                  <c:v>13</c:v>
                </c:pt>
                <c:pt idx="4">
                  <c:v>11.8</c:v>
                </c:pt>
              </c:numCache>
            </c:numRef>
          </c:xVal>
          <c:yVal>
            <c:numRef>
              <c:f>公会計指標分析・財政指標組合せ分析表!$K$73:$O$73</c:f>
              <c:numCache>
                <c:formatCode>#,##0.0;"▲ "#,##0.0</c:formatCode>
                <c:ptCount val="5"/>
                <c:pt idx="0">
                  <c:v>147.4</c:v>
                </c:pt>
                <c:pt idx="1">
                  <c:v>128.1</c:v>
                </c:pt>
                <c:pt idx="2">
                  <c:v>122.1</c:v>
                </c:pt>
                <c:pt idx="3">
                  <c:v>109</c:v>
                </c:pt>
                <c:pt idx="4">
                  <c:v>104.7</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12.2</c:v>
                </c:pt>
                <c:pt idx="1">
                  <c:v>11.3</c:v>
                </c:pt>
                <c:pt idx="2">
                  <c:v>10.4</c:v>
                </c:pt>
                <c:pt idx="3">
                  <c:v>9.4</c:v>
                </c:pt>
                <c:pt idx="4">
                  <c:v>7.8</c:v>
                </c:pt>
              </c:numCache>
            </c:numRef>
          </c:xVal>
          <c:yVal>
            <c:numRef>
              <c:f>公会計指標分析・財政指標組合せ分析表!$K$77:$O$77</c:f>
              <c:numCache>
                <c:formatCode>#,##0.0;"▲ "#,##0.0</c:formatCode>
                <c:ptCount val="5"/>
                <c:pt idx="0">
                  <c:v>69.599999999999994</c:v>
                </c:pt>
                <c:pt idx="1">
                  <c:v>57.6</c:v>
                </c:pt>
                <c:pt idx="2">
                  <c:v>48.3</c:v>
                </c:pt>
                <c:pt idx="3">
                  <c:v>44.4</c:v>
                </c:pt>
                <c:pt idx="4">
                  <c:v>37.299999999999997</c:v>
                </c:pt>
              </c:numCache>
            </c:numRef>
          </c:yVal>
          <c:smooth val="0"/>
        </c:ser>
        <c:dLbls>
          <c:showLegendKey val="0"/>
          <c:showVal val="0"/>
          <c:showCatName val="0"/>
          <c:showSerName val="0"/>
          <c:showPercent val="0"/>
          <c:showBubbleSize val="0"/>
        </c:dLbls>
        <c:axId val="131864064"/>
        <c:axId val="131865984"/>
      </c:scatterChart>
      <c:valAx>
        <c:axId val="131864064"/>
        <c:scaling>
          <c:orientation val="minMax"/>
          <c:max val="16.700000000000003"/>
          <c:min val="7.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1865984"/>
        <c:crosses val="autoZero"/>
        <c:crossBetween val="midCat"/>
      </c:valAx>
      <c:valAx>
        <c:axId val="131865984"/>
        <c:scaling>
          <c:orientation val="minMax"/>
          <c:max val="17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186406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富山県射水市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は、合併特例債を活用した大型事業の増、臨時財政対策債償還金の増により増加傾向にあるが、近年の借入起債のほとんどが合併特例債、緊急防災・減災事業債、臨時財政対策債といった交付税措置率が極めて高いものに限られていることから結果的に実質公債費比率の分子は、減少傾向にある。</a:t>
          </a:r>
        </a:p>
        <a:p>
          <a:r>
            <a:rPr kumimoji="1" lang="ja-JP" altLang="en-US" sz="1400">
              <a:latin typeface="ＭＳ ゴシック" pitchFamily="49" charset="-128"/>
              <a:ea typeface="ＭＳ ゴシック" pitchFamily="49" charset="-128"/>
            </a:rPr>
            <a:t>　今後とも、事業の重要性や緊急性を勘案しながら普通建設事業等に係る新たな借入の抑制に努めるとともに、計画的な市債の繰上償還の実施により実質公債費比率の上昇抑制に努める。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富山県射水市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一般会計等に係る地方債の現在高は、合併後の大型事業等の実施により年々増加している。</a:t>
          </a:r>
        </a:p>
        <a:p>
          <a:r>
            <a:rPr kumimoji="1" lang="ja-JP" altLang="en-US" sz="1400">
              <a:latin typeface="ＭＳ ゴシック" pitchFamily="49" charset="-128"/>
              <a:ea typeface="ＭＳ ゴシック" pitchFamily="49" charset="-128"/>
            </a:rPr>
            <a:t>　公営企業債等繰入見込額については、水道事業や下水道事業は大型事業の償還終了に伴い減少しているが、病院事業は診療棟整備事業により増加傾向にある。</a:t>
          </a:r>
        </a:p>
        <a:p>
          <a:r>
            <a:rPr kumimoji="1" lang="ja-JP" altLang="en-US" sz="1400">
              <a:latin typeface="ＭＳ ゴシック" pitchFamily="49" charset="-128"/>
              <a:ea typeface="ＭＳ ゴシック" pitchFamily="49" charset="-128"/>
            </a:rPr>
            <a:t>　充当可能財源等については、財政調整基金等の積立により着実に増加している。</a:t>
          </a:r>
        </a:p>
        <a:p>
          <a:r>
            <a:rPr kumimoji="1" lang="ja-JP" altLang="en-US" sz="1400">
              <a:latin typeface="ＭＳ ゴシック" pitchFamily="49" charset="-128"/>
              <a:ea typeface="ＭＳ ゴシック" pitchFamily="49" charset="-128"/>
            </a:rPr>
            <a:t>　合併特例債、緊急防災・減災事業債、臨時財政対策債といった交付税措置率が極めて高い起債の活用、起債の計画的な繰上償還等により、将来負担比率の分子は年々減少しており、今後も低減していく見通しである。</a:t>
          </a:r>
        </a:p>
        <a:p>
          <a:r>
            <a:rPr kumimoji="1" lang="ja-JP" altLang="en-US" sz="1400">
              <a:latin typeface="ＭＳ ゴシック" pitchFamily="49" charset="-128"/>
              <a:ea typeface="ＭＳ ゴシック" pitchFamily="49" charset="-128"/>
            </a:rPr>
            <a:t>　定員適正化計画等の行財政改革を推進し、さらに健全な財政基盤の確立に努める。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富山県射水市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94,301
92,408
109.43
43,180,976
41,409,840
1,090,370
24,734,025
59,668,398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11.8
104.7</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1" name="正方形/長方形 5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2" name="正方形/長方形 5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富山県射水市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94,301
92,408
109.43
43,180,976
41,409,840
1,090,370
24,734,025
59,668,398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11.8
104.7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富山県射水市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94,301
92,408
109.43
43,180,976
41,409,840
1,090,370
24,734,025
59,668,398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11.8
104.7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富山県射水市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94,301
92,408
109.43
43,180,976
41,409,840
1,090,370
24,734,025
59,668,398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11.8
104.7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58/90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ysClr val="windowText" lastClr="000000"/>
              </a:solidFill>
              <a:effectLst/>
              <a:latin typeface="+mn-lt"/>
              <a:ea typeface="+mn-ea"/>
              <a:cs typeface="+mn-cs"/>
            </a:rPr>
            <a:t>　地域経済の景気回復の影響により企業の業績が改善し</a:t>
          </a:r>
          <a:r>
            <a:rPr kumimoji="1" lang="ja-JP" altLang="en-US" sz="1050">
              <a:solidFill>
                <a:sysClr val="windowText" lastClr="000000"/>
              </a:solidFill>
              <a:effectLst/>
              <a:latin typeface="+mn-lt"/>
              <a:ea typeface="+mn-ea"/>
              <a:cs typeface="+mn-cs"/>
            </a:rPr>
            <a:t>、</a:t>
          </a:r>
          <a:r>
            <a:rPr kumimoji="1" lang="ja-JP" altLang="ja-JP" sz="1050">
              <a:solidFill>
                <a:sysClr val="windowText" lastClr="000000"/>
              </a:solidFill>
              <a:effectLst/>
              <a:latin typeface="+mn-lt"/>
              <a:ea typeface="+mn-ea"/>
              <a:cs typeface="+mn-cs"/>
            </a:rPr>
            <a:t>法人市民税が大幅増となるなど</a:t>
          </a:r>
          <a:r>
            <a:rPr kumimoji="1" lang="ja-JP" altLang="en-US" sz="1050">
              <a:solidFill>
                <a:sysClr val="windowText" lastClr="000000"/>
              </a:solidFill>
              <a:effectLst/>
              <a:latin typeface="+mn-lt"/>
              <a:ea typeface="+mn-ea"/>
              <a:cs typeface="+mn-cs"/>
            </a:rPr>
            <a:t>、</a:t>
          </a:r>
          <a:r>
            <a:rPr kumimoji="1" lang="ja-JP" altLang="ja-JP" sz="1050">
              <a:solidFill>
                <a:sysClr val="windowText" lastClr="000000"/>
              </a:solidFill>
              <a:effectLst/>
              <a:latin typeface="+mn-lt"/>
              <a:ea typeface="+mn-ea"/>
              <a:cs typeface="+mn-cs"/>
            </a:rPr>
            <a:t>市税全般で増収</a:t>
          </a:r>
          <a:r>
            <a:rPr kumimoji="1" lang="ja-JP" altLang="en-US" sz="1050">
              <a:solidFill>
                <a:sysClr val="windowText" lastClr="000000"/>
              </a:solidFill>
              <a:effectLst/>
              <a:latin typeface="+mn-lt"/>
              <a:ea typeface="+mn-ea"/>
              <a:cs typeface="+mn-cs"/>
            </a:rPr>
            <a:t>となっており、また、消費税率の引き上げの影響もあり歳入は増加傾向にある。一方で、</a:t>
          </a:r>
          <a:r>
            <a:rPr kumimoji="1" lang="ja-JP" altLang="ja-JP" sz="1050">
              <a:solidFill>
                <a:sysClr val="windowText" lastClr="000000"/>
              </a:solidFill>
              <a:effectLst/>
              <a:latin typeface="+mn-lt"/>
              <a:ea typeface="+mn-ea"/>
              <a:cs typeface="+mn-cs"/>
            </a:rPr>
            <a:t>高齢化による</a:t>
          </a:r>
          <a:r>
            <a:rPr kumimoji="1" lang="ja-JP" altLang="en-US" sz="1050">
              <a:solidFill>
                <a:sysClr val="windowText" lastClr="000000"/>
              </a:solidFill>
              <a:effectLst/>
              <a:latin typeface="+mn-lt"/>
              <a:ea typeface="+mn-ea"/>
              <a:cs typeface="+mn-cs"/>
            </a:rPr>
            <a:t>社会保障関係費（</a:t>
          </a:r>
          <a:r>
            <a:rPr kumimoji="1" lang="ja-JP" altLang="ja-JP" sz="1050">
              <a:solidFill>
                <a:sysClr val="windowText" lastClr="000000"/>
              </a:solidFill>
              <a:effectLst/>
              <a:latin typeface="+mn-lt"/>
              <a:ea typeface="+mn-ea"/>
              <a:cs typeface="+mn-cs"/>
            </a:rPr>
            <a:t>扶助費</a:t>
          </a:r>
          <a:r>
            <a:rPr kumimoji="1" lang="ja-JP" altLang="en-US" sz="1050">
              <a:solidFill>
                <a:sysClr val="windowText" lastClr="000000"/>
              </a:solidFill>
              <a:effectLst/>
              <a:latin typeface="+mn-lt"/>
              <a:ea typeface="+mn-ea"/>
              <a:cs typeface="+mn-cs"/>
            </a:rPr>
            <a:t>等）</a:t>
          </a:r>
          <a:r>
            <a:rPr kumimoji="1" lang="ja-JP" altLang="ja-JP" sz="1050">
              <a:solidFill>
                <a:sysClr val="windowText" lastClr="000000"/>
              </a:solidFill>
              <a:effectLst/>
              <a:latin typeface="+mn-lt"/>
              <a:ea typeface="+mn-ea"/>
              <a:cs typeface="+mn-cs"/>
            </a:rPr>
            <a:t>の増加に加え、</a:t>
          </a:r>
          <a:r>
            <a:rPr kumimoji="1" lang="ja-JP" altLang="en-US" sz="1050">
              <a:solidFill>
                <a:sysClr val="windowText" lastClr="000000"/>
              </a:solidFill>
              <a:effectLst/>
              <a:latin typeface="+mn-lt"/>
              <a:ea typeface="+mn-ea"/>
              <a:cs typeface="+mn-cs"/>
            </a:rPr>
            <a:t>統合庁舎・学校施設整備</a:t>
          </a:r>
          <a:r>
            <a:rPr kumimoji="1" lang="ja-JP" altLang="ja-JP" sz="1050">
              <a:solidFill>
                <a:sysClr val="windowText" lastClr="000000"/>
              </a:solidFill>
              <a:effectLst/>
              <a:latin typeface="+mn-lt"/>
              <a:ea typeface="+mn-ea"/>
              <a:cs typeface="+mn-cs"/>
            </a:rPr>
            <a:t>による投資的経費</a:t>
          </a:r>
          <a:r>
            <a:rPr kumimoji="1" lang="ja-JP" altLang="en-US" sz="1050">
              <a:solidFill>
                <a:sysClr val="windowText" lastClr="000000"/>
              </a:solidFill>
              <a:effectLst/>
              <a:latin typeface="+mn-lt"/>
              <a:ea typeface="+mn-ea"/>
              <a:cs typeface="+mn-cs"/>
            </a:rPr>
            <a:t>と公債費</a:t>
          </a:r>
          <a:r>
            <a:rPr kumimoji="1" lang="ja-JP" altLang="ja-JP" sz="1050">
              <a:solidFill>
                <a:sysClr val="windowText" lastClr="000000"/>
              </a:solidFill>
              <a:effectLst/>
              <a:latin typeface="+mn-lt"/>
              <a:ea typeface="+mn-ea"/>
              <a:cs typeface="+mn-cs"/>
            </a:rPr>
            <a:t>が増加しており、財政力指数は低下傾向で推移している。</a:t>
          </a:r>
          <a:endParaRPr lang="ja-JP" altLang="ja-JP" sz="1050">
            <a:solidFill>
              <a:sysClr val="windowText" lastClr="000000"/>
            </a:solidFill>
            <a:effectLst/>
          </a:endParaRPr>
        </a:p>
        <a:p>
          <a:r>
            <a:rPr kumimoji="1" lang="ja-JP" altLang="ja-JP" sz="1050">
              <a:solidFill>
                <a:sysClr val="windowText" lastClr="000000"/>
              </a:solidFill>
              <a:effectLst/>
              <a:latin typeface="+mn-lt"/>
              <a:ea typeface="+mn-ea"/>
              <a:cs typeface="+mn-cs"/>
            </a:rPr>
            <a:t>　</a:t>
          </a:r>
          <a:r>
            <a:rPr kumimoji="1" lang="ja-JP" altLang="en-US" sz="1050">
              <a:solidFill>
                <a:sysClr val="windowText" lastClr="000000"/>
              </a:solidFill>
              <a:effectLst/>
              <a:latin typeface="+mn-lt"/>
              <a:ea typeface="+mn-ea"/>
              <a:cs typeface="+mn-cs"/>
            </a:rPr>
            <a:t>市税の</a:t>
          </a:r>
          <a:r>
            <a:rPr kumimoji="1" lang="ja-JP" altLang="ja-JP" sz="1050">
              <a:solidFill>
                <a:sysClr val="windowText" lastClr="000000"/>
              </a:solidFill>
              <a:effectLst/>
              <a:latin typeface="+mn-lt"/>
              <a:ea typeface="+mn-ea"/>
              <a:cs typeface="+mn-cs"/>
            </a:rPr>
            <a:t>徴収強化</a:t>
          </a:r>
          <a:r>
            <a:rPr kumimoji="1" lang="ja-JP" altLang="en-US" sz="1050">
              <a:solidFill>
                <a:sysClr val="windowText" lastClr="000000"/>
              </a:solidFill>
              <a:effectLst/>
              <a:latin typeface="+mn-lt"/>
              <a:ea typeface="+mn-ea"/>
              <a:cs typeface="+mn-cs"/>
            </a:rPr>
            <a:t>や使用料・手数料に係る受益者負担割合の見直し</a:t>
          </a:r>
          <a:r>
            <a:rPr kumimoji="1" lang="ja-JP" altLang="ja-JP" sz="1050">
              <a:solidFill>
                <a:sysClr val="windowText" lastClr="000000"/>
              </a:solidFill>
              <a:effectLst/>
              <a:latin typeface="+mn-lt"/>
              <a:ea typeface="+mn-ea"/>
              <a:cs typeface="+mn-cs"/>
            </a:rPr>
            <a:t>に</a:t>
          </a:r>
          <a:r>
            <a:rPr kumimoji="1" lang="ja-JP" altLang="en-US" sz="1050">
              <a:solidFill>
                <a:sysClr val="windowText" lastClr="000000"/>
              </a:solidFill>
              <a:effectLst/>
              <a:latin typeface="+mn-lt"/>
              <a:ea typeface="+mn-ea"/>
              <a:cs typeface="+mn-cs"/>
            </a:rPr>
            <a:t>よる</a:t>
          </a:r>
          <a:r>
            <a:rPr kumimoji="1" lang="ja-JP" altLang="ja-JP" sz="1050">
              <a:solidFill>
                <a:sysClr val="windowText" lastClr="000000"/>
              </a:solidFill>
              <a:effectLst/>
              <a:latin typeface="+mn-lt"/>
              <a:ea typeface="+mn-ea"/>
              <a:cs typeface="+mn-cs"/>
            </a:rPr>
            <a:t>歳入確保に努めるとともに、定員適正化計画の推進による職員数の削減、事務事業等の整理合理化、</a:t>
          </a:r>
          <a:r>
            <a:rPr kumimoji="1" lang="ja-JP" altLang="en-US" sz="1050">
              <a:solidFill>
                <a:sysClr val="windowText" lastClr="000000"/>
              </a:solidFill>
              <a:effectLst/>
              <a:latin typeface="+mn-lt"/>
              <a:ea typeface="+mn-ea"/>
              <a:cs typeface="+mn-cs"/>
            </a:rPr>
            <a:t>公共施設等総合管理計画に基づく施設の統廃合・長寿命化、必要性や効果を十分に検証した投資的経費の執行など、徹底した行財政改革を推進し、</a:t>
          </a:r>
          <a:r>
            <a:rPr kumimoji="1" lang="ja-JP" altLang="ja-JP" sz="1050">
              <a:solidFill>
                <a:sysClr val="windowText" lastClr="000000"/>
              </a:solidFill>
              <a:effectLst/>
              <a:latin typeface="+mn-lt"/>
              <a:ea typeface="+mn-ea"/>
              <a:cs typeface="+mn-cs"/>
            </a:rPr>
            <a:t>健全な財政運営を推進する。</a:t>
          </a:r>
          <a:endParaRPr lang="ja-JP" altLang="ja-JP" sz="1050">
            <a:solidFill>
              <a:sysClr val="windowText" lastClr="000000"/>
            </a:solidFill>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154517</xdr:rowOff>
    </xdr:to>
    <xdr:cxnSp macro="">
      <xdr:nvCxnSpPr>
        <xdr:cNvPr id="63" name="直線コネクタ 62"/>
        <xdr:cNvCxnSpPr/>
      </xdr:nvCxnSpPr>
      <xdr:spPr>
        <a:xfrm flipV="1">
          <a:off x="4953000" y="6261100"/>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126594</xdr:rowOff>
    </xdr:from>
    <xdr:ext cx="762000" cy="259045"/>
    <xdr:sp macro="" textlink="">
      <xdr:nvSpPr>
        <xdr:cNvPr id="64" name="財政力最小値テキスト"/>
        <xdr:cNvSpPr txBox="1"/>
      </xdr:nvSpPr>
      <xdr:spPr>
        <a:xfrm>
          <a:off x="5041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0.36</a:t>
          </a:r>
          <a:endParaRPr kumimoji="1" lang="ja-JP" altLang="en-US" sz="1000" b="1">
            <a:latin typeface="ＭＳ Ｐゴシック"/>
          </a:endParaRPr>
        </a:p>
      </xdr:txBody>
    </xdr:sp>
    <xdr:clientData/>
  </xdr:oneCellAnchor>
  <xdr:twoCellAnchor>
    <xdr:from>
      <xdr:col>7</xdr:col>
      <xdr:colOff>63500</xdr:colOff>
      <xdr:row>45</xdr:row>
      <xdr:rowOff>154517</xdr:rowOff>
    </xdr:from>
    <xdr:to>
      <xdr:col>7</xdr:col>
      <xdr:colOff>241300</xdr:colOff>
      <xdr:row>45</xdr:row>
      <xdr:rowOff>154517</xdr:rowOff>
    </xdr:to>
    <xdr:cxnSp macro="">
      <xdr:nvCxnSpPr>
        <xdr:cNvPr id="65" name="直線コネクタ 64"/>
        <xdr:cNvCxnSpPr/>
      </xdr:nvCxnSpPr>
      <xdr:spPr>
        <a:xfrm>
          <a:off x="4864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6"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7" name="直線コネクタ 66"/>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65617</xdr:rowOff>
    </xdr:from>
    <xdr:to>
      <xdr:col>7</xdr:col>
      <xdr:colOff>152400</xdr:colOff>
      <xdr:row>42</xdr:row>
      <xdr:rowOff>85725</xdr:rowOff>
    </xdr:to>
    <xdr:cxnSp macro="">
      <xdr:nvCxnSpPr>
        <xdr:cNvPr id="68" name="直線コネクタ 67"/>
        <xdr:cNvCxnSpPr/>
      </xdr:nvCxnSpPr>
      <xdr:spPr>
        <a:xfrm>
          <a:off x="4114800" y="7266517"/>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62035</xdr:rowOff>
    </xdr:from>
    <xdr:ext cx="762000" cy="259045"/>
    <xdr:sp macro="" textlink="">
      <xdr:nvSpPr>
        <xdr:cNvPr id="69" name="財政力平均値テキスト"/>
        <xdr:cNvSpPr txBox="1"/>
      </xdr:nvSpPr>
      <xdr:spPr>
        <a:xfrm>
          <a:off x="5041900" y="6920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45508</xdr:rowOff>
    </xdr:from>
    <xdr:to>
      <xdr:col>7</xdr:col>
      <xdr:colOff>203200</xdr:colOff>
      <xdr:row>41</xdr:row>
      <xdr:rowOff>147108</xdr:rowOff>
    </xdr:to>
    <xdr:sp macro="" textlink="">
      <xdr:nvSpPr>
        <xdr:cNvPr id="70" name="フローチャート : 判断 69"/>
        <xdr:cNvSpPr/>
      </xdr:nvSpPr>
      <xdr:spPr>
        <a:xfrm>
          <a:off x="49022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65617</xdr:rowOff>
    </xdr:from>
    <xdr:to>
      <xdr:col>6</xdr:col>
      <xdr:colOff>0</xdr:colOff>
      <xdr:row>42</xdr:row>
      <xdr:rowOff>65617</xdr:rowOff>
    </xdr:to>
    <xdr:cxnSp macro="">
      <xdr:nvCxnSpPr>
        <xdr:cNvPr id="71" name="直線コネクタ 70"/>
        <xdr:cNvCxnSpPr/>
      </xdr:nvCxnSpPr>
      <xdr:spPr>
        <a:xfrm>
          <a:off x="3225800" y="72665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65617</xdr:rowOff>
    </xdr:from>
    <xdr:to>
      <xdr:col>6</xdr:col>
      <xdr:colOff>50800</xdr:colOff>
      <xdr:row>41</xdr:row>
      <xdr:rowOff>167217</xdr:rowOff>
    </xdr:to>
    <xdr:sp macro="" textlink="">
      <xdr:nvSpPr>
        <xdr:cNvPr id="72" name="フローチャート : 判断 71"/>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5944</xdr:rowOff>
    </xdr:from>
    <xdr:ext cx="736600" cy="259045"/>
    <xdr:sp macro="" textlink="">
      <xdr:nvSpPr>
        <xdr:cNvPr id="73" name="テキスト ボックス 72"/>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0.72</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65617</xdr:rowOff>
    </xdr:from>
    <xdr:to>
      <xdr:col>4</xdr:col>
      <xdr:colOff>482600</xdr:colOff>
      <xdr:row>42</xdr:row>
      <xdr:rowOff>65617</xdr:rowOff>
    </xdr:to>
    <xdr:cxnSp macro="">
      <xdr:nvCxnSpPr>
        <xdr:cNvPr id="74" name="直線コネクタ 73"/>
        <xdr:cNvCxnSpPr/>
      </xdr:nvCxnSpPr>
      <xdr:spPr>
        <a:xfrm>
          <a:off x="2336800" y="72665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85725</xdr:rowOff>
    </xdr:from>
    <xdr:to>
      <xdr:col>4</xdr:col>
      <xdr:colOff>533400</xdr:colOff>
      <xdr:row>42</xdr:row>
      <xdr:rowOff>15875</xdr:rowOff>
    </xdr:to>
    <xdr:sp macro="" textlink="">
      <xdr:nvSpPr>
        <xdr:cNvPr id="75" name="フローチャート : 判断 74"/>
        <xdr:cNvSpPr/>
      </xdr:nvSpPr>
      <xdr:spPr>
        <a:xfrm>
          <a:off x="3175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26052</xdr:rowOff>
    </xdr:from>
    <xdr:ext cx="762000" cy="259045"/>
    <xdr:sp macro="" textlink="">
      <xdr:nvSpPr>
        <xdr:cNvPr id="76" name="テキスト ボックス 75"/>
        <xdr:cNvSpPr txBox="1"/>
      </xdr:nvSpPr>
      <xdr:spPr>
        <a:xfrm>
          <a:off x="2844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25400</xdr:rowOff>
    </xdr:from>
    <xdr:to>
      <xdr:col>3</xdr:col>
      <xdr:colOff>279400</xdr:colOff>
      <xdr:row>42</xdr:row>
      <xdr:rowOff>65617</xdr:rowOff>
    </xdr:to>
    <xdr:cxnSp macro="">
      <xdr:nvCxnSpPr>
        <xdr:cNvPr id="77" name="直線コネクタ 76"/>
        <xdr:cNvCxnSpPr/>
      </xdr:nvCxnSpPr>
      <xdr:spPr>
        <a:xfrm>
          <a:off x="1447800" y="72263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105833</xdr:rowOff>
    </xdr:from>
    <xdr:to>
      <xdr:col>3</xdr:col>
      <xdr:colOff>330200</xdr:colOff>
      <xdr:row>42</xdr:row>
      <xdr:rowOff>35983</xdr:rowOff>
    </xdr:to>
    <xdr:sp macro="" textlink="">
      <xdr:nvSpPr>
        <xdr:cNvPr id="78" name="フローチャート : 判断 77"/>
        <xdr:cNvSpPr/>
      </xdr:nvSpPr>
      <xdr:spPr>
        <a:xfrm>
          <a:off x="2286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46160</xdr:rowOff>
    </xdr:from>
    <xdr:ext cx="762000" cy="259045"/>
    <xdr:sp macro="" textlink="">
      <xdr:nvSpPr>
        <xdr:cNvPr id="79" name="テキスト ボックス 78"/>
        <xdr:cNvSpPr txBox="1"/>
      </xdr:nvSpPr>
      <xdr:spPr>
        <a:xfrm>
          <a:off x="1955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0.70</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85725</xdr:rowOff>
    </xdr:from>
    <xdr:to>
      <xdr:col>2</xdr:col>
      <xdr:colOff>127000</xdr:colOff>
      <xdr:row>42</xdr:row>
      <xdr:rowOff>15875</xdr:rowOff>
    </xdr:to>
    <xdr:sp macro="" textlink="">
      <xdr:nvSpPr>
        <xdr:cNvPr id="80" name="フローチャート : 判断 79"/>
        <xdr:cNvSpPr/>
      </xdr:nvSpPr>
      <xdr:spPr>
        <a:xfrm>
          <a:off x="1397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26052</xdr:rowOff>
    </xdr:from>
    <xdr:ext cx="762000" cy="259045"/>
    <xdr:sp macro="" textlink="">
      <xdr:nvSpPr>
        <xdr:cNvPr id="81" name="テキスト ボックス 80"/>
        <xdr:cNvSpPr txBox="1"/>
      </xdr:nvSpPr>
      <xdr:spPr>
        <a:xfrm>
          <a:off x="1066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42</xdr:row>
      <xdr:rowOff>34925</xdr:rowOff>
    </xdr:from>
    <xdr:to>
      <xdr:col>7</xdr:col>
      <xdr:colOff>203200</xdr:colOff>
      <xdr:row>42</xdr:row>
      <xdr:rowOff>136525</xdr:rowOff>
    </xdr:to>
    <xdr:sp macro="" textlink="">
      <xdr:nvSpPr>
        <xdr:cNvPr id="87" name="円/楕円 86"/>
        <xdr:cNvSpPr/>
      </xdr:nvSpPr>
      <xdr:spPr>
        <a:xfrm>
          <a:off x="49022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7002</xdr:rowOff>
    </xdr:from>
    <xdr:ext cx="762000" cy="259045"/>
    <xdr:sp macro="" textlink="">
      <xdr:nvSpPr>
        <xdr:cNvPr id="88" name="財政力該当値テキスト"/>
        <xdr:cNvSpPr txBox="1"/>
      </xdr:nvSpPr>
      <xdr:spPr>
        <a:xfrm>
          <a:off x="504190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0.65</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14817</xdr:rowOff>
    </xdr:from>
    <xdr:to>
      <xdr:col>6</xdr:col>
      <xdr:colOff>50800</xdr:colOff>
      <xdr:row>42</xdr:row>
      <xdr:rowOff>116417</xdr:rowOff>
    </xdr:to>
    <xdr:sp macro="" textlink="">
      <xdr:nvSpPr>
        <xdr:cNvPr id="89" name="円/楕円 88"/>
        <xdr:cNvSpPr/>
      </xdr:nvSpPr>
      <xdr:spPr>
        <a:xfrm>
          <a:off x="4064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101194</xdr:rowOff>
    </xdr:from>
    <xdr:ext cx="736600" cy="259045"/>
    <xdr:sp macro="" textlink="">
      <xdr:nvSpPr>
        <xdr:cNvPr id="90" name="テキスト ボックス 89"/>
        <xdr:cNvSpPr txBox="1"/>
      </xdr:nvSpPr>
      <xdr:spPr>
        <a:xfrm>
          <a:off x="3733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0.66</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14817</xdr:rowOff>
    </xdr:from>
    <xdr:to>
      <xdr:col>4</xdr:col>
      <xdr:colOff>533400</xdr:colOff>
      <xdr:row>42</xdr:row>
      <xdr:rowOff>116417</xdr:rowOff>
    </xdr:to>
    <xdr:sp macro="" textlink="">
      <xdr:nvSpPr>
        <xdr:cNvPr id="91" name="円/楕円 90"/>
        <xdr:cNvSpPr/>
      </xdr:nvSpPr>
      <xdr:spPr>
        <a:xfrm>
          <a:off x="3175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101194</xdr:rowOff>
    </xdr:from>
    <xdr:ext cx="762000" cy="259045"/>
    <xdr:sp macro="" textlink="">
      <xdr:nvSpPr>
        <xdr:cNvPr id="92" name="テキスト ボックス 91"/>
        <xdr:cNvSpPr txBox="1"/>
      </xdr:nvSpPr>
      <xdr:spPr>
        <a:xfrm>
          <a:off x="2844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0.66</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14817</xdr:rowOff>
    </xdr:from>
    <xdr:to>
      <xdr:col>3</xdr:col>
      <xdr:colOff>330200</xdr:colOff>
      <xdr:row>42</xdr:row>
      <xdr:rowOff>116417</xdr:rowOff>
    </xdr:to>
    <xdr:sp macro="" textlink="">
      <xdr:nvSpPr>
        <xdr:cNvPr id="93" name="円/楕円 92"/>
        <xdr:cNvSpPr/>
      </xdr:nvSpPr>
      <xdr:spPr>
        <a:xfrm>
          <a:off x="2286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101194</xdr:rowOff>
    </xdr:from>
    <xdr:ext cx="762000" cy="259045"/>
    <xdr:sp macro="" textlink="">
      <xdr:nvSpPr>
        <xdr:cNvPr id="94" name="テキスト ボックス 93"/>
        <xdr:cNvSpPr txBox="1"/>
      </xdr:nvSpPr>
      <xdr:spPr>
        <a:xfrm>
          <a:off x="1955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0.66</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146050</xdr:rowOff>
    </xdr:from>
    <xdr:to>
      <xdr:col>2</xdr:col>
      <xdr:colOff>127000</xdr:colOff>
      <xdr:row>42</xdr:row>
      <xdr:rowOff>76200</xdr:rowOff>
    </xdr:to>
    <xdr:sp macro="" textlink="">
      <xdr:nvSpPr>
        <xdr:cNvPr id="95" name="円/楕円 94"/>
        <xdr:cNvSpPr/>
      </xdr:nvSpPr>
      <xdr:spPr>
        <a:xfrm>
          <a:off x="1397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60977</xdr:rowOff>
    </xdr:from>
    <xdr:ext cx="762000" cy="259045"/>
    <xdr:sp macro="" textlink="">
      <xdr:nvSpPr>
        <xdr:cNvPr id="96" name="テキスト ボックス 95"/>
        <xdr:cNvSpPr txBox="1"/>
      </xdr:nvSpPr>
      <xdr:spPr>
        <a:xfrm>
          <a:off x="1066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27/90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これまで進めてきた小中学校をはじめとする公共施設の耐震化等に係る起債の償還（公債費）が増加した</a:t>
          </a:r>
          <a:r>
            <a:rPr kumimoji="1" lang="ja-JP" altLang="ja-JP" sz="1100">
              <a:solidFill>
                <a:sysClr val="windowText" lastClr="000000"/>
              </a:solidFill>
              <a:effectLst/>
              <a:latin typeface="+mn-lt"/>
              <a:ea typeface="+mn-ea"/>
              <a:cs typeface="+mn-cs"/>
            </a:rPr>
            <a:t>ものの、市税及</a:t>
          </a:r>
          <a:r>
            <a:rPr kumimoji="1" lang="ja-JP" altLang="en-US" sz="1100">
              <a:solidFill>
                <a:sysClr val="windowText" lastClr="000000"/>
              </a:solidFill>
              <a:effectLst/>
              <a:latin typeface="+mn-lt"/>
              <a:ea typeface="+mn-ea"/>
              <a:cs typeface="+mn-cs"/>
            </a:rPr>
            <a:t>び地方消費税交付金</a:t>
          </a:r>
          <a:r>
            <a:rPr kumimoji="1" lang="ja-JP" altLang="ja-JP" sz="1100">
              <a:solidFill>
                <a:sysClr val="windowText" lastClr="000000"/>
              </a:solidFill>
              <a:effectLst/>
              <a:latin typeface="+mn-lt"/>
              <a:ea typeface="+mn-ea"/>
              <a:cs typeface="+mn-cs"/>
            </a:rPr>
            <a:t>が増加したことにより、前年度と比較して経常収支比率は</a:t>
          </a:r>
          <a:r>
            <a:rPr kumimoji="1" lang="en-US" altLang="ja-JP" sz="1100">
              <a:solidFill>
                <a:sysClr val="windowText" lastClr="000000"/>
              </a:solidFill>
              <a:effectLst/>
              <a:latin typeface="+mn-lt"/>
              <a:ea typeface="+mn-ea"/>
              <a:cs typeface="+mn-cs"/>
            </a:rPr>
            <a:t>1.4</a:t>
          </a:r>
          <a:r>
            <a:rPr kumimoji="1" lang="ja-JP" altLang="ja-JP" sz="1100">
              <a:solidFill>
                <a:sysClr val="windowText" lastClr="000000"/>
              </a:solidFill>
              <a:effectLst/>
              <a:latin typeface="+mn-lt"/>
              <a:ea typeface="+mn-ea"/>
              <a:cs typeface="+mn-cs"/>
            </a:rPr>
            <a:t>ポイント改善した。</a:t>
          </a:r>
          <a:endParaRPr lang="ja-JP" altLang="ja-JP" sz="1100">
            <a:solidFill>
              <a:sysClr val="windowText" lastClr="000000"/>
            </a:solidFill>
            <a:effectLst/>
          </a:endParaRPr>
        </a:p>
        <a:p>
          <a:r>
            <a:rPr kumimoji="1" lang="ja-JP" altLang="ja-JP" sz="1100">
              <a:solidFill>
                <a:sysClr val="windowText" lastClr="000000"/>
              </a:solidFill>
              <a:effectLst/>
              <a:latin typeface="+mn-lt"/>
              <a:ea typeface="+mn-ea"/>
              <a:cs typeface="+mn-cs"/>
            </a:rPr>
            <a:t>　今後、</a:t>
          </a:r>
          <a:r>
            <a:rPr lang="ja-JP" altLang="ja-JP" sz="1100">
              <a:solidFill>
                <a:sysClr val="windowText" lastClr="000000"/>
              </a:solidFill>
              <a:effectLst/>
              <a:latin typeface="+mn-lt"/>
              <a:ea typeface="+mn-ea"/>
              <a:cs typeface="+mn-cs"/>
            </a:rPr>
            <a:t>定員適正化計画の着実な推進により人件費の減少を見込むものの、再任用制度の導入により大幅な減少は見込めない状況である。加えて、扶助費や公債費の増加により、今後も義務的経費が高い水準で推移していくものと予想されることから、引き続き、自主財源の確保に努めるとともに、</a:t>
          </a:r>
          <a:r>
            <a:rPr lang="ja-JP" altLang="en-US" sz="1100">
              <a:solidFill>
                <a:sysClr val="windowText" lastClr="000000"/>
              </a:solidFill>
              <a:effectLst/>
              <a:latin typeface="+mn-lt"/>
              <a:ea typeface="+mn-ea"/>
              <a:cs typeface="+mn-cs"/>
            </a:rPr>
            <a:t>公共施設等総合管理計画による</a:t>
          </a:r>
          <a:r>
            <a:rPr lang="ja-JP" altLang="ja-JP" sz="1100">
              <a:solidFill>
                <a:sysClr val="windowText" lastClr="000000"/>
              </a:solidFill>
              <a:effectLst/>
              <a:latin typeface="+mn-lt"/>
              <a:ea typeface="+mn-ea"/>
              <a:cs typeface="+mn-cs"/>
            </a:rPr>
            <a:t>公共施設</a:t>
          </a:r>
          <a:r>
            <a:rPr lang="ja-JP" altLang="en-US" sz="1100">
              <a:solidFill>
                <a:sysClr val="windowText" lastClr="000000"/>
              </a:solidFill>
              <a:effectLst/>
              <a:latin typeface="+mn-lt"/>
              <a:ea typeface="+mn-ea"/>
              <a:cs typeface="+mn-cs"/>
            </a:rPr>
            <a:t>の統廃合</a:t>
          </a:r>
          <a:r>
            <a:rPr lang="ja-JP" altLang="ja-JP" sz="1100">
              <a:solidFill>
                <a:sysClr val="windowText" lastClr="000000"/>
              </a:solidFill>
              <a:effectLst/>
              <a:latin typeface="+mn-lt"/>
              <a:ea typeface="+mn-ea"/>
              <a:cs typeface="+mn-cs"/>
            </a:rPr>
            <a:t>や事業の統合・廃止、市債の繰上償還による公債費の軽減を行うなど、徹底した行財政改革を推進し</a:t>
          </a:r>
          <a:r>
            <a:rPr lang="ja-JP" altLang="en-US" sz="1100">
              <a:solidFill>
                <a:sysClr val="windowText" lastClr="000000"/>
              </a:solidFill>
              <a:effectLst/>
              <a:latin typeface="+mn-lt"/>
              <a:ea typeface="+mn-ea"/>
              <a:cs typeface="+mn-cs"/>
            </a:rPr>
            <a:t>、経常経費の削減に努める。</a:t>
          </a:r>
          <a:endParaRPr lang="ja-JP" altLang="ja-JP" sz="1100">
            <a:solidFill>
              <a:sysClr val="windowText" lastClr="000000"/>
            </a:solidFill>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3810</xdr:rowOff>
    </xdr:from>
    <xdr:to>
      <xdr:col>7</xdr:col>
      <xdr:colOff>152400</xdr:colOff>
      <xdr:row>66</xdr:row>
      <xdr:rowOff>135636</xdr:rowOff>
    </xdr:to>
    <xdr:cxnSp macro="">
      <xdr:nvCxnSpPr>
        <xdr:cNvPr id="124" name="直線コネクタ 123"/>
        <xdr:cNvCxnSpPr/>
      </xdr:nvCxnSpPr>
      <xdr:spPr>
        <a:xfrm flipV="1">
          <a:off x="4953000" y="10119360"/>
          <a:ext cx="0" cy="13319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107713</xdr:rowOff>
    </xdr:from>
    <xdr:ext cx="762000" cy="259045"/>
    <xdr:sp macro="" textlink="">
      <xdr:nvSpPr>
        <xdr:cNvPr id="125" name="財政構造の弾力性最小値テキスト"/>
        <xdr:cNvSpPr txBox="1"/>
      </xdr:nvSpPr>
      <xdr:spPr>
        <a:xfrm>
          <a:off x="5041900" y="1142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98.6</a:t>
          </a:r>
          <a:endParaRPr kumimoji="1" lang="ja-JP" altLang="en-US" sz="1000" b="1">
            <a:latin typeface="ＭＳ Ｐゴシック"/>
          </a:endParaRPr>
        </a:p>
      </xdr:txBody>
    </xdr:sp>
    <xdr:clientData/>
  </xdr:oneCellAnchor>
  <xdr:twoCellAnchor>
    <xdr:from>
      <xdr:col>7</xdr:col>
      <xdr:colOff>63500</xdr:colOff>
      <xdr:row>66</xdr:row>
      <xdr:rowOff>135636</xdr:rowOff>
    </xdr:from>
    <xdr:to>
      <xdr:col>7</xdr:col>
      <xdr:colOff>241300</xdr:colOff>
      <xdr:row>66</xdr:row>
      <xdr:rowOff>135636</xdr:rowOff>
    </xdr:to>
    <xdr:cxnSp macro="">
      <xdr:nvCxnSpPr>
        <xdr:cNvPr id="126" name="直線コネクタ 125"/>
        <xdr:cNvCxnSpPr/>
      </xdr:nvCxnSpPr>
      <xdr:spPr>
        <a:xfrm>
          <a:off x="4864100" y="1145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90187</xdr:rowOff>
    </xdr:from>
    <xdr:ext cx="762000" cy="259045"/>
    <xdr:sp macro="" textlink="">
      <xdr:nvSpPr>
        <xdr:cNvPr id="127" name="財政構造の弾力性最大値テキスト"/>
        <xdr:cNvSpPr txBox="1"/>
      </xdr:nvSpPr>
      <xdr:spPr>
        <a:xfrm>
          <a:off x="50419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71.0</a:t>
          </a:r>
          <a:endParaRPr kumimoji="1" lang="ja-JP" altLang="en-US" sz="1000" b="1">
            <a:latin typeface="ＭＳ Ｐゴシック"/>
          </a:endParaRPr>
        </a:p>
      </xdr:txBody>
    </xdr:sp>
    <xdr:clientData/>
  </xdr:oneCellAnchor>
  <xdr:twoCellAnchor>
    <xdr:from>
      <xdr:col>7</xdr:col>
      <xdr:colOff>63500</xdr:colOff>
      <xdr:row>59</xdr:row>
      <xdr:rowOff>3810</xdr:rowOff>
    </xdr:from>
    <xdr:to>
      <xdr:col>7</xdr:col>
      <xdr:colOff>241300</xdr:colOff>
      <xdr:row>59</xdr:row>
      <xdr:rowOff>3810</xdr:rowOff>
    </xdr:to>
    <xdr:cxnSp macro="">
      <xdr:nvCxnSpPr>
        <xdr:cNvPr id="128" name="直線コネクタ 127"/>
        <xdr:cNvCxnSpPr/>
      </xdr:nvCxnSpPr>
      <xdr:spPr>
        <a:xfrm>
          <a:off x="4864100" y="1011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70866</xdr:rowOff>
    </xdr:from>
    <xdr:to>
      <xdr:col>7</xdr:col>
      <xdr:colOff>152400</xdr:colOff>
      <xdr:row>63</xdr:row>
      <xdr:rowOff>138430</xdr:rowOff>
    </xdr:to>
    <xdr:cxnSp macro="">
      <xdr:nvCxnSpPr>
        <xdr:cNvPr id="129" name="直線コネクタ 128"/>
        <xdr:cNvCxnSpPr/>
      </xdr:nvCxnSpPr>
      <xdr:spPr>
        <a:xfrm flipV="1">
          <a:off x="4114800" y="10872216"/>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93489</xdr:rowOff>
    </xdr:from>
    <xdr:ext cx="762000" cy="259045"/>
    <xdr:sp macro="" textlink="">
      <xdr:nvSpPr>
        <xdr:cNvPr id="130" name="財政構造の弾力性平均値テキスト"/>
        <xdr:cNvSpPr txBox="1"/>
      </xdr:nvSpPr>
      <xdr:spPr>
        <a:xfrm>
          <a:off x="5041900" y="108948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121412</xdr:rowOff>
    </xdr:from>
    <xdr:to>
      <xdr:col>7</xdr:col>
      <xdr:colOff>203200</xdr:colOff>
      <xdr:row>64</xdr:row>
      <xdr:rowOff>51562</xdr:rowOff>
    </xdr:to>
    <xdr:sp macro="" textlink="">
      <xdr:nvSpPr>
        <xdr:cNvPr id="131" name="フローチャート : 判断 130"/>
        <xdr:cNvSpPr/>
      </xdr:nvSpPr>
      <xdr:spPr>
        <a:xfrm>
          <a:off x="49022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138430</xdr:rowOff>
    </xdr:from>
    <xdr:to>
      <xdr:col>6</xdr:col>
      <xdr:colOff>0</xdr:colOff>
      <xdr:row>63</xdr:row>
      <xdr:rowOff>167386</xdr:rowOff>
    </xdr:to>
    <xdr:cxnSp macro="">
      <xdr:nvCxnSpPr>
        <xdr:cNvPr id="132" name="直線コネクタ 131"/>
        <xdr:cNvCxnSpPr/>
      </xdr:nvCxnSpPr>
      <xdr:spPr>
        <a:xfrm flipV="1">
          <a:off x="3225800" y="1093978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7874</xdr:rowOff>
    </xdr:from>
    <xdr:to>
      <xdr:col>6</xdr:col>
      <xdr:colOff>50800</xdr:colOff>
      <xdr:row>64</xdr:row>
      <xdr:rowOff>109474</xdr:rowOff>
    </xdr:to>
    <xdr:sp macro="" textlink="">
      <xdr:nvSpPr>
        <xdr:cNvPr id="133" name="フローチャート : 判断 132"/>
        <xdr:cNvSpPr/>
      </xdr:nvSpPr>
      <xdr:spPr>
        <a:xfrm>
          <a:off x="4064000" y="1098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94251</xdr:rowOff>
    </xdr:from>
    <xdr:ext cx="736600" cy="259045"/>
    <xdr:sp macro="" textlink="">
      <xdr:nvSpPr>
        <xdr:cNvPr id="134" name="テキスト ボックス 133"/>
        <xdr:cNvSpPr txBox="1"/>
      </xdr:nvSpPr>
      <xdr:spPr>
        <a:xfrm>
          <a:off x="3733800" y="110670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133604</xdr:rowOff>
    </xdr:from>
    <xdr:to>
      <xdr:col>4</xdr:col>
      <xdr:colOff>482600</xdr:colOff>
      <xdr:row>63</xdr:row>
      <xdr:rowOff>167386</xdr:rowOff>
    </xdr:to>
    <xdr:cxnSp macro="">
      <xdr:nvCxnSpPr>
        <xdr:cNvPr id="135" name="直線コネクタ 134"/>
        <xdr:cNvCxnSpPr/>
      </xdr:nvCxnSpPr>
      <xdr:spPr>
        <a:xfrm>
          <a:off x="2336800" y="10934954"/>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150368</xdr:rowOff>
    </xdr:from>
    <xdr:to>
      <xdr:col>4</xdr:col>
      <xdr:colOff>533400</xdr:colOff>
      <xdr:row>64</xdr:row>
      <xdr:rowOff>80518</xdr:rowOff>
    </xdr:to>
    <xdr:sp macro="" textlink="">
      <xdr:nvSpPr>
        <xdr:cNvPr id="136" name="フローチャート : 判断 135"/>
        <xdr:cNvSpPr/>
      </xdr:nvSpPr>
      <xdr:spPr>
        <a:xfrm>
          <a:off x="3175000" y="1095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65295</xdr:rowOff>
    </xdr:from>
    <xdr:ext cx="762000" cy="259045"/>
    <xdr:sp macro="" textlink="">
      <xdr:nvSpPr>
        <xdr:cNvPr id="137" name="テキスト ボックス 136"/>
        <xdr:cNvSpPr txBox="1"/>
      </xdr:nvSpPr>
      <xdr:spPr>
        <a:xfrm>
          <a:off x="2844800" y="11038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89.3</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90170</xdr:rowOff>
    </xdr:from>
    <xdr:to>
      <xdr:col>3</xdr:col>
      <xdr:colOff>279400</xdr:colOff>
      <xdr:row>63</xdr:row>
      <xdr:rowOff>133604</xdr:rowOff>
    </xdr:to>
    <xdr:cxnSp macro="">
      <xdr:nvCxnSpPr>
        <xdr:cNvPr id="138" name="直線コネクタ 137"/>
        <xdr:cNvCxnSpPr/>
      </xdr:nvCxnSpPr>
      <xdr:spPr>
        <a:xfrm>
          <a:off x="1447800" y="1089152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22352</xdr:rowOff>
    </xdr:from>
    <xdr:to>
      <xdr:col>3</xdr:col>
      <xdr:colOff>330200</xdr:colOff>
      <xdr:row>64</xdr:row>
      <xdr:rowOff>123952</xdr:rowOff>
    </xdr:to>
    <xdr:sp macro="" textlink="">
      <xdr:nvSpPr>
        <xdr:cNvPr id="139" name="フローチャート : 判断 138"/>
        <xdr:cNvSpPr/>
      </xdr:nvSpPr>
      <xdr:spPr>
        <a:xfrm>
          <a:off x="2286000" y="1099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108729</xdr:rowOff>
    </xdr:from>
    <xdr:ext cx="762000" cy="259045"/>
    <xdr:sp macro="" textlink="">
      <xdr:nvSpPr>
        <xdr:cNvPr id="140" name="テキスト ボックス 139"/>
        <xdr:cNvSpPr txBox="1"/>
      </xdr:nvSpPr>
      <xdr:spPr>
        <a:xfrm>
          <a:off x="1955800" y="1108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135890</xdr:rowOff>
    </xdr:from>
    <xdr:to>
      <xdr:col>2</xdr:col>
      <xdr:colOff>127000</xdr:colOff>
      <xdr:row>64</xdr:row>
      <xdr:rowOff>66040</xdr:rowOff>
    </xdr:to>
    <xdr:sp macro="" textlink="">
      <xdr:nvSpPr>
        <xdr:cNvPr id="141" name="フローチャート : 判断 140"/>
        <xdr:cNvSpPr/>
      </xdr:nvSpPr>
      <xdr:spPr>
        <a:xfrm>
          <a:off x="1397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50817</xdr:rowOff>
    </xdr:from>
    <xdr:ext cx="762000" cy="259045"/>
    <xdr:sp macro="" textlink="">
      <xdr:nvSpPr>
        <xdr:cNvPr id="142" name="テキスト ボックス 141"/>
        <xdr:cNvSpPr txBox="1"/>
      </xdr:nvSpPr>
      <xdr:spPr>
        <a:xfrm>
          <a:off x="1066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63</xdr:row>
      <xdr:rowOff>20066</xdr:rowOff>
    </xdr:from>
    <xdr:to>
      <xdr:col>7</xdr:col>
      <xdr:colOff>203200</xdr:colOff>
      <xdr:row>63</xdr:row>
      <xdr:rowOff>121666</xdr:rowOff>
    </xdr:to>
    <xdr:sp macro="" textlink="">
      <xdr:nvSpPr>
        <xdr:cNvPr id="148" name="円/楕円 147"/>
        <xdr:cNvSpPr/>
      </xdr:nvSpPr>
      <xdr:spPr>
        <a:xfrm>
          <a:off x="4902200" y="108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36593</xdr:rowOff>
    </xdr:from>
    <xdr:ext cx="762000" cy="259045"/>
    <xdr:sp macro="" textlink="">
      <xdr:nvSpPr>
        <xdr:cNvPr id="149" name="財政構造の弾力性該当値テキスト"/>
        <xdr:cNvSpPr txBox="1"/>
      </xdr:nvSpPr>
      <xdr:spPr>
        <a:xfrm>
          <a:off x="5041900" y="1066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86.6</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87630</xdr:rowOff>
    </xdr:from>
    <xdr:to>
      <xdr:col>6</xdr:col>
      <xdr:colOff>50800</xdr:colOff>
      <xdr:row>64</xdr:row>
      <xdr:rowOff>17780</xdr:rowOff>
    </xdr:to>
    <xdr:sp macro="" textlink="">
      <xdr:nvSpPr>
        <xdr:cNvPr id="150" name="円/楕円 149"/>
        <xdr:cNvSpPr/>
      </xdr:nvSpPr>
      <xdr:spPr>
        <a:xfrm>
          <a:off x="4064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27957</xdr:rowOff>
    </xdr:from>
    <xdr:ext cx="736600" cy="259045"/>
    <xdr:sp macro="" textlink="">
      <xdr:nvSpPr>
        <xdr:cNvPr id="151" name="テキスト ボックス 150"/>
        <xdr:cNvSpPr txBox="1"/>
      </xdr:nvSpPr>
      <xdr:spPr>
        <a:xfrm>
          <a:off x="3733800" y="1065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88.0</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116586</xdr:rowOff>
    </xdr:from>
    <xdr:to>
      <xdr:col>4</xdr:col>
      <xdr:colOff>533400</xdr:colOff>
      <xdr:row>64</xdr:row>
      <xdr:rowOff>46736</xdr:rowOff>
    </xdr:to>
    <xdr:sp macro="" textlink="">
      <xdr:nvSpPr>
        <xdr:cNvPr id="152" name="円/楕円 151"/>
        <xdr:cNvSpPr/>
      </xdr:nvSpPr>
      <xdr:spPr>
        <a:xfrm>
          <a:off x="3175000" y="1091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56913</xdr:rowOff>
    </xdr:from>
    <xdr:ext cx="762000" cy="259045"/>
    <xdr:sp macro="" textlink="">
      <xdr:nvSpPr>
        <xdr:cNvPr id="153" name="テキスト ボックス 152"/>
        <xdr:cNvSpPr txBox="1"/>
      </xdr:nvSpPr>
      <xdr:spPr>
        <a:xfrm>
          <a:off x="2844800" y="1068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88.6</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82804</xdr:rowOff>
    </xdr:from>
    <xdr:to>
      <xdr:col>3</xdr:col>
      <xdr:colOff>330200</xdr:colOff>
      <xdr:row>64</xdr:row>
      <xdr:rowOff>12954</xdr:rowOff>
    </xdr:to>
    <xdr:sp macro="" textlink="">
      <xdr:nvSpPr>
        <xdr:cNvPr id="154" name="円/楕円 153"/>
        <xdr:cNvSpPr/>
      </xdr:nvSpPr>
      <xdr:spPr>
        <a:xfrm>
          <a:off x="2286000" y="1088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23131</xdr:rowOff>
    </xdr:from>
    <xdr:ext cx="762000" cy="259045"/>
    <xdr:sp macro="" textlink="">
      <xdr:nvSpPr>
        <xdr:cNvPr id="155" name="テキスト ボックス 154"/>
        <xdr:cNvSpPr txBox="1"/>
      </xdr:nvSpPr>
      <xdr:spPr>
        <a:xfrm>
          <a:off x="1955800"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87.9</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39370</xdr:rowOff>
    </xdr:from>
    <xdr:to>
      <xdr:col>2</xdr:col>
      <xdr:colOff>127000</xdr:colOff>
      <xdr:row>63</xdr:row>
      <xdr:rowOff>140970</xdr:rowOff>
    </xdr:to>
    <xdr:sp macro="" textlink="">
      <xdr:nvSpPr>
        <xdr:cNvPr id="156" name="円/楕円 155"/>
        <xdr:cNvSpPr/>
      </xdr:nvSpPr>
      <xdr:spPr>
        <a:xfrm>
          <a:off x="1397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151147</xdr:rowOff>
    </xdr:from>
    <xdr:ext cx="762000" cy="259045"/>
    <xdr:sp macro="" textlink="">
      <xdr:nvSpPr>
        <xdr:cNvPr id="157" name="テキスト ボックス 156"/>
        <xdr:cNvSpPr txBox="1"/>
      </xdr:nvSpPr>
      <xdr:spPr>
        <a:xfrm>
          <a:off x="1066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[117,374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114,024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mn-lt"/>
              <a:ea typeface="+mn-ea"/>
              <a:cs typeface="+mn-cs"/>
            </a:rPr>
            <a:t>　人口一人当たりの金額は、類似団体平均を下回っている。</a:t>
          </a:r>
          <a:endParaRPr kumimoji="1" lang="en-US" altLang="ja-JP" sz="1100">
            <a:solidFill>
              <a:sysClr val="windowText" lastClr="00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物件費</a:t>
          </a:r>
          <a:r>
            <a:rPr lang="ja-JP" altLang="en-US" sz="1100">
              <a:solidFill>
                <a:schemeClr val="dk1"/>
              </a:solidFill>
              <a:effectLst/>
              <a:latin typeface="+mn-lt"/>
              <a:ea typeface="+mn-ea"/>
              <a:cs typeface="+mn-cs"/>
            </a:rPr>
            <a:t>では、</a:t>
          </a:r>
          <a:r>
            <a:rPr lang="ja-JP" altLang="ja-JP" sz="1100">
              <a:solidFill>
                <a:schemeClr val="dk1"/>
              </a:solidFill>
              <a:effectLst/>
              <a:latin typeface="+mn-lt"/>
              <a:ea typeface="+mn-ea"/>
              <a:cs typeface="+mn-cs"/>
            </a:rPr>
            <a:t>燃料単価の下落の影響があった一方、自治体クラウド関係整備費や小学校用教科書改訂による指導書購入等により微増となった</a:t>
          </a:r>
          <a:r>
            <a:rPr lang="ja-JP" altLang="en-US" sz="1100">
              <a:solidFill>
                <a:schemeClr val="dk1"/>
              </a:solidFill>
              <a:effectLst/>
              <a:latin typeface="+mn-lt"/>
              <a:ea typeface="+mn-ea"/>
              <a:cs typeface="+mn-cs"/>
            </a:rPr>
            <a:t>。</a:t>
          </a:r>
          <a:r>
            <a:rPr lang="ja-JP" altLang="ja-JP" sz="1100">
              <a:solidFill>
                <a:sysClr val="windowText" lastClr="000000"/>
              </a:solidFill>
              <a:effectLst/>
              <a:latin typeface="+mn-lt"/>
              <a:ea typeface="+mn-ea"/>
              <a:cs typeface="+mn-cs"/>
            </a:rPr>
            <a:t>人件費</a:t>
          </a:r>
          <a:r>
            <a:rPr lang="ja-JP" altLang="en-US" sz="1100">
              <a:solidFill>
                <a:sysClr val="windowText" lastClr="000000"/>
              </a:solidFill>
              <a:effectLst/>
              <a:latin typeface="+mn-lt"/>
              <a:ea typeface="+mn-ea"/>
              <a:cs typeface="+mn-cs"/>
            </a:rPr>
            <a:t>では</a:t>
          </a:r>
          <a:r>
            <a:rPr lang="ja-JP" altLang="ja-JP" sz="1100">
              <a:solidFill>
                <a:sysClr val="windowText" lastClr="000000"/>
              </a:solidFill>
              <a:effectLst/>
              <a:latin typeface="+mn-lt"/>
              <a:ea typeface="+mn-ea"/>
              <a:cs typeface="+mn-cs"/>
            </a:rPr>
            <a:t>、</a:t>
          </a:r>
          <a:r>
            <a:rPr lang="ja-JP" altLang="en-US" sz="1100">
              <a:solidFill>
                <a:sysClr val="windowText" lastClr="000000"/>
              </a:solidFill>
              <a:effectLst/>
              <a:latin typeface="+mn-lt"/>
              <a:ea typeface="+mn-ea"/>
              <a:cs typeface="+mn-cs"/>
            </a:rPr>
            <a:t>定年退職者の増に伴う退職手当組合負担金が微増となったものの、</a:t>
          </a:r>
          <a:r>
            <a:rPr lang="ja-JP" altLang="ja-JP" sz="1100">
              <a:solidFill>
                <a:sysClr val="windowText" lastClr="000000"/>
              </a:solidFill>
              <a:effectLst/>
              <a:latin typeface="+mn-lt"/>
              <a:ea typeface="+mn-ea"/>
              <a:cs typeface="+mn-cs"/>
            </a:rPr>
            <a:t>定員適正化計画によ</a:t>
          </a:r>
          <a:r>
            <a:rPr lang="ja-JP" altLang="en-US" sz="1100">
              <a:solidFill>
                <a:sysClr val="windowText" lastClr="000000"/>
              </a:solidFill>
              <a:effectLst/>
              <a:latin typeface="+mn-lt"/>
              <a:ea typeface="+mn-ea"/>
              <a:cs typeface="+mn-cs"/>
            </a:rPr>
            <a:t>る人員削減により大幅な減</a:t>
          </a:r>
          <a:r>
            <a:rPr lang="ja-JP" altLang="ja-JP" sz="1100">
              <a:solidFill>
                <a:sysClr val="windowText" lastClr="000000"/>
              </a:solidFill>
              <a:effectLst/>
              <a:latin typeface="+mn-lt"/>
              <a:ea typeface="+mn-ea"/>
              <a:cs typeface="+mn-cs"/>
            </a:rPr>
            <a:t>となった</a:t>
          </a:r>
          <a:r>
            <a:rPr lang="ja-JP" altLang="en-US" sz="1100">
              <a:solidFill>
                <a:sysClr val="windowText" lastClr="000000"/>
              </a:solidFill>
              <a:effectLst/>
              <a:latin typeface="+mn-lt"/>
              <a:ea typeface="+mn-ea"/>
              <a:cs typeface="+mn-cs"/>
            </a:rPr>
            <a:t>。</a:t>
          </a:r>
          <a:endParaRPr lang="ja-JP" altLang="ja-JP" sz="1100">
            <a:solidFill>
              <a:sysClr val="windowText" lastClr="000000"/>
            </a:solidFill>
            <a:effectLst/>
          </a:endParaRPr>
        </a:p>
        <a:p>
          <a:r>
            <a:rPr kumimoji="1" lang="ja-JP" altLang="ja-JP" sz="1100">
              <a:solidFill>
                <a:sysClr val="windowText" lastClr="000000"/>
              </a:solidFill>
              <a:effectLst/>
              <a:latin typeface="+mn-lt"/>
              <a:ea typeface="+mn-ea"/>
              <a:cs typeface="+mn-cs"/>
            </a:rPr>
            <a:t>　今後も引き続き、職員数の適正化、事務事業評価制度に基づく事業の見直し、指定管理者制度の積極的な導入等を進め</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人件費・物件費等の縮減に努める。</a:t>
          </a:r>
          <a:endParaRPr lang="ja-JP" altLang="ja-JP" sz="1100">
            <a:solidFill>
              <a:sysClr val="windowText" lastClr="000000"/>
            </a:solidFill>
            <a:effectLst/>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119287</xdr:rowOff>
    </xdr:from>
    <xdr:to>
      <xdr:col>7</xdr:col>
      <xdr:colOff>152400</xdr:colOff>
      <xdr:row>89</xdr:row>
      <xdr:rowOff>55166</xdr:rowOff>
    </xdr:to>
    <xdr:cxnSp macro="">
      <xdr:nvCxnSpPr>
        <xdr:cNvPr id="189" name="直線コネクタ 188"/>
        <xdr:cNvCxnSpPr/>
      </xdr:nvCxnSpPr>
      <xdr:spPr>
        <a:xfrm flipV="1">
          <a:off x="4953000" y="13835287"/>
          <a:ext cx="0" cy="14789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27243</xdr:rowOff>
    </xdr:from>
    <xdr:ext cx="762000" cy="259045"/>
    <xdr:sp macro="" textlink="">
      <xdr:nvSpPr>
        <xdr:cNvPr id="190" name="人件費・物件費等の状況最小値テキスト"/>
        <xdr:cNvSpPr txBox="1"/>
      </xdr:nvSpPr>
      <xdr:spPr>
        <a:xfrm>
          <a:off x="5041900" y="15286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171,148</a:t>
          </a:r>
          <a:endParaRPr kumimoji="1" lang="ja-JP" altLang="en-US" sz="1000" b="1">
            <a:latin typeface="ＭＳ Ｐゴシック"/>
          </a:endParaRPr>
        </a:p>
      </xdr:txBody>
    </xdr:sp>
    <xdr:clientData/>
  </xdr:oneCellAnchor>
  <xdr:twoCellAnchor>
    <xdr:from>
      <xdr:col>7</xdr:col>
      <xdr:colOff>63500</xdr:colOff>
      <xdr:row>89</xdr:row>
      <xdr:rowOff>55166</xdr:rowOff>
    </xdr:from>
    <xdr:to>
      <xdr:col>7</xdr:col>
      <xdr:colOff>241300</xdr:colOff>
      <xdr:row>89</xdr:row>
      <xdr:rowOff>55166</xdr:rowOff>
    </xdr:to>
    <xdr:cxnSp macro="">
      <xdr:nvCxnSpPr>
        <xdr:cNvPr id="191" name="直線コネクタ 190"/>
        <xdr:cNvCxnSpPr/>
      </xdr:nvCxnSpPr>
      <xdr:spPr>
        <a:xfrm>
          <a:off x="4864100" y="15314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34214</xdr:rowOff>
    </xdr:from>
    <xdr:ext cx="762000" cy="259045"/>
    <xdr:sp macro="" textlink="">
      <xdr:nvSpPr>
        <xdr:cNvPr id="192" name="人件費・物件費等の状況最大値テキスト"/>
        <xdr:cNvSpPr txBox="1"/>
      </xdr:nvSpPr>
      <xdr:spPr>
        <a:xfrm>
          <a:off x="5041900" y="13578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85,342</a:t>
          </a:r>
          <a:endParaRPr kumimoji="1" lang="ja-JP" altLang="en-US" sz="1000" b="1">
            <a:latin typeface="ＭＳ Ｐゴシック"/>
          </a:endParaRPr>
        </a:p>
      </xdr:txBody>
    </xdr:sp>
    <xdr:clientData/>
  </xdr:oneCellAnchor>
  <xdr:twoCellAnchor>
    <xdr:from>
      <xdr:col>7</xdr:col>
      <xdr:colOff>63500</xdr:colOff>
      <xdr:row>80</xdr:row>
      <xdr:rowOff>119287</xdr:rowOff>
    </xdr:from>
    <xdr:to>
      <xdr:col>7</xdr:col>
      <xdr:colOff>241300</xdr:colOff>
      <xdr:row>80</xdr:row>
      <xdr:rowOff>119287</xdr:rowOff>
    </xdr:to>
    <xdr:cxnSp macro="">
      <xdr:nvCxnSpPr>
        <xdr:cNvPr id="193" name="直線コネクタ 192"/>
        <xdr:cNvCxnSpPr/>
      </xdr:nvCxnSpPr>
      <xdr:spPr>
        <a:xfrm>
          <a:off x="4864100" y="1383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157032</xdr:rowOff>
    </xdr:from>
    <xdr:to>
      <xdr:col>7</xdr:col>
      <xdr:colOff>152400</xdr:colOff>
      <xdr:row>83</xdr:row>
      <xdr:rowOff>167390</xdr:rowOff>
    </xdr:to>
    <xdr:cxnSp macro="">
      <xdr:nvCxnSpPr>
        <xdr:cNvPr id="194" name="直線コネクタ 193"/>
        <xdr:cNvCxnSpPr/>
      </xdr:nvCxnSpPr>
      <xdr:spPr>
        <a:xfrm flipV="1">
          <a:off x="4114800" y="14387382"/>
          <a:ext cx="838200" cy="10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98096</xdr:rowOff>
    </xdr:from>
    <xdr:ext cx="762000" cy="259045"/>
    <xdr:sp macro="" textlink="">
      <xdr:nvSpPr>
        <xdr:cNvPr id="195" name="人件費・物件費等の状況平均値テキスト"/>
        <xdr:cNvSpPr txBox="1"/>
      </xdr:nvSpPr>
      <xdr:spPr>
        <a:xfrm>
          <a:off x="5041900" y="14328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118,522</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126019</xdr:rowOff>
    </xdr:from>
    <xdr:to>
      <xdr:col>7</xdr:col>
      <xdr:colOff>203200</xdr:colOff>
      <xdr:row>84</xdr:row>
      <xdr:rowOff>56169</xdr:rowOff>
    </xdr:to>
    <xdr:sp macro="" textlink="">
      <xdr:nvSpPr>
        <xdr:cNvPr id="196" name="フローチャート : 判断 195"/>
        <xdr:cNvSpPr/>
      </xdr:nvSpPr>
      <xdr:spPr>
        <a:xfrm>
          <a:off x="4902200" y="1435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42242</xdr:rowOff>
    </xdr:from>
    <xdr:to>
      <xdr:col>6</xdr:col>
      <xdr:colOff>0</xdr:colOff>
      <xdr:row>83</xdr:row>
      <xdr:rowOff>167390</xdr:rowOff>
    </xdr:to>
    <xdr:cxnSp macro="">
      <xdr:nvCxnSpPr>
        <xdr:cNvPr id="197" name="直線コネクタ 196"/>
        <xdr:cNvCxnSpPr/>
      </xdr:nvCxnSpPr>
      <xdr:spPr>
        <a:xfrm>
          <a:off x="3225800" y="14272592"/>
          <a:ext cx="889000" cy="125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157721</xdr:rowOff>
    </xdr:from>
    <xdr:to>
      <xdr:col>6</xdr:col>
      <xdr:colOff>50800</xdr:colOff>
      <xdr:row>83</xdr:row>
      <xdr:rowOff>87871</xdr:rowOff>
    </xdr:to>
    <xdr:sp macro="" textlink="">
      <xdr:nvSpPr>
        <xdr:cNvPr id="198" name="フローチャート : 判断 197"/>
        <xdr:cNvSpPr/>
      </xdr:nvSpPr>
      <xdr:spPr>
        <a:xfrm>
          <a:off x="4064000" y="14216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98048</xdr:rowOff>
    </xdr:from>
    <xdr:ext cx="736600" cy="259045"/>
    <xdr:sp macro="" textlink="">
      <xdr:nvSpPr>
        <xdr:cNvPr id="199" name="テキスト ボックス 198"/>
        <xdr:cNvSpPr txBox="1"/>
      </xdr:nvSpPr>
      <xdr:spPr>
        <a:xfrm>
          <a:off x="3733800" y="139854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110,414</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42242</xdr:rowOff>
    </xdr:from>
    <xdr:to>
      <xdr:col>4</xdr:col>
      <xdr:colOff>482600</xdr:colOff>
      <xdr:row>83</xdr:row>
      <xdr:rowOff>116407</xdr:rowOff>
    </xdr:to>
    <xdr:cxnSp macro="">
      <xdr:nvCxnSpPr>
        <xdr:cNvPr id="200" name="直線コネクタ 199"/>
        <xdr:cNvCxnSpPr/>
      </xdr:nvCxnSpPr>
      <xdr:spPr>
        <a:xfrm flipV="1">
          <a:off x="2336800" y="14272592"/>
          <a:ext cx="889000" cy="74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100861</xdr:rowOff>
    </xdr:from>
    <xdr:to>
      <xdr:col>4</xdr:col>
      <xdr:colOff>533400</xdr:colOff>
      <xdr:row>83</xdr:row>
      <xdr:rowOff>31011</xdr:rowOff>
    </xdr:to>
    <xdr:sp macro="" textlink="">
      <xdr:nvSpPr>
        <xdr:cNvPr id="201" name="フローチャート : 判断 200"/>
        <xdr:cNvSpPr/>
      </xdr:nvSpPr>
      <xdr:spPr>
        <a:xfrm>
          <a:off x="3175000" y="1415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41188</xdr:rowOff>
    </xdr:from>
    <xdr:ext cx="762000" cy="259045"/>
    <xdr:sp macro="" textlink="">
      <xdr:nvSpPr>
        <xdr:cNvPr id="202" name="テキスト ボックス 201"/>
        <xdr:cNvSpPr txBox="1"/>
      </xdr:nvSpPr>
      <xdr:spPr>
        <a:xfrm>
          <a:off x="2844800" y="13928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107,115</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116407</xdr:rowOff>
    </xdr:from>
    <xdr:to>
      <xdr:col>3</xdr:col>
      <xdr:colOff>279400</xdr:colOff>
      <xdr:row>84</xdr:row>
      <xdr:rowOff>13229</xdr:rowOff>
    </xdr:to>
    <xdr:cxnSp macro="">
      <xdr:nvCxnSpPr>
        <xdr:cNvPr id="203" name="直線コネクタ 202"/>
        <xdr:cNvCxnSpPr/>
      </xdr:nvCxnSpPr>
      <xdr:spPr>
        <a:xfrm flipV="1">
          <a:off x="1447800" y="14346757"/>
          <a:ext cx="889000" cy="68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123647</xdr:rowOff>
    </xdr:from>
    <xdr:to>
      <xdr:col>3</xdr:col>
      <xdr:colOff>330200</xdr:colOff>
      <xdr:row>83</xdr:row>
      <xdr:rowOff>53797</xdr:rowOff>
    </xdr:to>
    <xdr:sp macro="" textlink="">
      <xdr:nvSpPr>
        <xdr:cNvPr id="204" name="フローチャート : 判断 203"/>
        <xdr:cNvSpPr/>
      </xdr:nvSpPr>
      <xdr:spPr>
        <a:xfrm>
          <a:off x="2286000" y="14182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63974</xdr:rowOff>
    </xdr:from>
    <xdr:ext cx="762000" cy="259045"/>
    <xdr:sp macro="" textlink="">
      <xdr:nvSpPr>
        <xdr:cNvPr id="205" name="テキスト ボックス 204"/>
        <xdr:cNvSpPr txBox="1"/>
      </xdr:nvSpPr>
      <xdr:spPr>
        <a:xfrm>
          <a:off x="1955800" y="13951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108,437</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41994</xdr:rowOff>
    </xdr:from>
    <xdr:to>
      <xdr:col>2</xdr:col>
      <xdr:colOff>127000</xdr:colOff>
      <xdr:row>83</xdr:row>
      <xdr:rowOff>143594</xdr:rowOff>
    </xdr:to>
    <xdr:sp macro="" textlink="">
      <xdr:nvSpPr>
        <xdr:cNvPr id="206" name="フローチャート : 判断 205"/>
        <xdr:cNvSpPr/>
      </xdr:nvSpPr>
      <xdr:spPr>
        <a:xfrm>
          <a:off x="1397000" y="14272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153771</xdr:rowOff>
    </xdr:from>
    <xdr:ext cx="762000" cy="259045"/>
    <xdr:sp macro="" textlink="">
      <xdr:nvSpPr>
        <xdr:cNvPr id="207" name="テキスト ボックス 206"/>
        <xdr:cNvSpPr txBox="1"/>
      </xdr:nvSpPr>
      <xdr:spPr>
        <a:xfrm>
          <a:off x="1066800" y="1404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113,647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83</xdr:row>
      <xdr:rowOff>106232</xdr:rowOff>
    </xdr:from>
    <xdr:to>
      <xdr:col>7</xdr:col>
      <xdr:colOff>203200</xdr:colOff>
      <xdr:row>84</xdr:row>
      <xdr:rowOff>36382</xdr:rowOff>
    </xdr:to>
    <xdr:sp macro="" textlink="">
      <xdr:nvSpPr>
        <xdr:cNvPr id="213" name="円/楕円 212"/>
        <xdr:cNvSpPr/>
      </xdr:nvSpPr>
      <xdr:spPr>
        <a:xfrm>
          <a:off x="4902200" y="14336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122759</xdr:rowOff>
    </xdr:from>
    <xdr:ext cx="762000" cy="259045"/>
    <xdr:sp macro="" textlink="">
      <xdr:nvSpPr>
        <xdr:cNvPr id="214" name="人件費・物件費等の状況該当値テキスト"/>
        <xdr:cNvSpPr txBox="1"/>
      </xdr:nvSpPr>
      <xdr:spPr>
        <a:xfrm>
          <a:off x="5041900" y="14181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117,374</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116590</xdr:rowOff>
    </xdr:from>
    <xdr:to>
      <xdr:col>6</xdr:col>
      <xdr:colOff>50800</xdr:colOff>
      <xdr:row>84</xdr:row>
      <xdr:rowOff>46740</xdr:rowOff>
    </xdr:to>
    <xdr:sp macro="" textlink="">
      <xdr:nvSpPr>
        <xdr:cNvPr id="215" name="円/楕円 214"/>
        <xdr:cNvSpPr/>
      </xdr:nvSpPr>
      <xdr:spPr>
        <a:xfrm>
          <a:off x="4064000" y="1434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31517</xdr:rowOff>
    </xdr:from>
    <xdr:ext cx="736600" cy="259045"/>
    <xdr:sp macro="" textlink="">
      <xdr:nvSpPr>
        <xdr:cNvPr id="216" name="テキスト ボックス 215"/>
        <xdr:cNvSpPr txBox="1"/>
      </xdr:nvSpPr>
      <xdr:spPr>
        <a:xfrm>
          <a:off x="3733800" y="14433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117,975</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162892</xdr:rowOff>
    </xdr:from>
    <xdr:to>
      <xdr:col>4</xdr:col>
      <xdr:colOff>533400</xdr:colOff>
      <xdr:row>83</xdr:row>
      <xdr:rowOff>93042</xdr:rowOff>
    </xdr:to>
    <xdr:sp macro="" textlink="">
      <xdr:nvSpPr>
        <xdr:cNvPr id="217" name="円/楕円 216"/>
        <xdr:cNvSpPr/>
      </xdr:nvSpPr>
      <xdr:spPr>
        <a:xfrm>
          <a:off x="3175000" y="14221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77819</xdr:rowOff>
    </xdr:from>
    <xdr:ext cx="762000" cy="259045"/>
    <xdr:sp macro="" textlink="">
      <xdr:nvSpPr>
        <xdr:cNvPr id="218" name="テキスト ボックス 217"/>
        <xdr:cNvSpPr txBox="1"/>
      </xdr:nvSpPr>
      <xdr:spPr>
        <a:xfrm>
          <a:off x="2844800" y="14308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110,714</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65607</xdr:rowOff>
    </xdr:from>
    <xdr:to>
      <xdr:col>3</xdr:col>
      <xdr:colOff>330200</xdr:colOff>
      <xdr:row>83</xdr:row>
      <xdr:rowOff>167207</xdr:rowOff>
    </xdr:to>
    <xdr:sp macro="" textlink="">
      <xdr:nvSpPr>
        <xdr:cNvPr id="219" name="円/楕円 218"/>
        <xdr:cNvSpPr/>
      </xdr:nvSpPr>
      <xdr:spPr>
        <a:xfrm>
          <a:off x="2286000" y="1429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151984</xdr:rowOff>
    </xdr:from>
    <xdr:ext cx="762000" cy="259045"/>
    <xdr:sp macro="" textlink="">
      <xdr:nvSpPr>
        <xdr:cNvPr id="220" name="テキスト ボックス 219"/>
        <xdr:cNvSpPr txBox="1"/>
      </xdr:nvSpPr>
      <xdr:spPr>
        <a:xfrm>
          <a:off x="1955800" y="14382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115,017</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133879</xdr:rowOff>
    </xdr:from>
    <xdr:to>
      <xdr:col>2</xdr:col>
      <xdr:colOff>127000</xdr:colOff>
      <xdr:row>84</xdr:row>
      <xdr:rowOff>64029</xdr:rowOff>
    </xdr:to>
    <xdr:sp macro="" textlink="">
      <xdr:nvSpPr>
        <xdr:cNvPr id="221" name="円/楕円 220"/>
        <xdr:cNvSpPr/>
      </xdr:nvSpPr>
      <xdr:spPr>
        <a:xfrm>
          <a:off x="1397000" y="14364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48806</xdr:rowOff>
    </xdr:from>
    <xdr:ext cx="762000" cy="259045"/>
    <xdr:sp macro="" textlink="">
      <xdr:nvSpPr>
        <xdr:cNvPr id="222" name="テキスト ボックス 221"/>
        <xdr:cNvSpPr txBox="1"/>
      </xdr:nvSpPr>
      <xdr:spPr>
        <a:xfrm>
          <a:off x="1066800" y="14450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118,978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全国市平均及び類似団体平均を大幅に下回っているのは、これまで職務・職責に応じた適切な給与支給に努めてきたことによるものである。</a:t>
          </a:r>
          <a:endParaRPr lang="ja-JP" altLang="ja-JP" sz="1100">
            <a:solidFill>
              <a:sysClr val="windowText" lastClr="000000"/>
            </a:solidFill>
            <a:effectLst/>
          </a:endParaRPr>
        </a:p>
        <a:p>
          <a:r>
            <a:rPr kumimoji="1" lang="ja-JP" altLang="ja-JP" sz="1100">
              <a:solidFill>
                <a:sysClr val="windowText" lastClr="000000"/>
              </a:solidFill>
              <a:effectLst/>
              <a:latin typeface="+mn-lt"/>
              <a:ea typeface="+mn-ea"/>
              <a:cs typeface="+mn-cs"/>
            </a:rPr>
            <a:t>　今後とも、引き続き、職務・職責や人事評価に応じた給与制度の確立を目指していくとともに、職員数の適正化を推進し、人件費の縮減に努める。</a:t>
          </a:r>
          <a:endParaRPr lang="ja-JP" altLang="ja-JP" sz="1100">
            <a:solidFill>
              <a:sysClr val="windowText" lastClr="000000"/>
            </a:solidFill>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96157</xdr:rowOff>
    </xdr:from>
    <xdr:to>
      <xdr:col>24</xdr:col>
      <xdr:colOff>558800</xdr:colOff>
      <xdr:row>86</xdr:row>
      <xdr:rowOff>159052</xdr:rowOff>
    </xdr:to>
    <xdr:cxnSp macro="">
      <xdr:nvCxnSpPr>
        <xdr:cNvPr id="253" name="直線コネクタ 252"/>
        <xdr:cNvCxnSpPr/>
      </xdr:nvCxnSpPr>
      <xdr:spPr>
        <a:xfrm flipV="1">
          <a:off x="17018000" y="13812157"/>
          <a:ext cx="0" cy="10915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131129</xdr:rowOff>
    </xdr:from>
    <xdr:ext cx="762000" cy="259045"/>
    <xdr:sp macro="" textlink="">
      <xdr:nvSpPr>
        <xdr:cNvPr id="254" name="給与水準   （国との比較）最小値テキスト"/>
        <xdr:cNvSpPr txBox="1"/>
      </xdr:nvSpPr>
      <xdr:spPr>
        <a:xfrm>
          <a:off x="17106900" y="14875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86</xdr:row>
      <xdr:rowOff>159052</xdr:rowOff>
    </xdr:from>
    <xdr:to>
      <xdr:col>24</xdr:col>
      <xdr:colOff>647700</xdr:colOff>
      <xdr:row>86</xdr:row>
      <xdr:rowOff>159052</xdr:rowOff>
    </xdr:to>
    <xdr:cxnSp macro="">
      <xdr:nvCxnSpPr>
        <xdr:cNvPr id="255" name="直線コネクタ 254"/>
        <xdr:cNvCxnSpPr/>
      </xdr:nvCxnSpPr>
      <xdr:spPr>
        <a:xfrm>
          <a:off x="16929100" y="14903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11084</xdr:rowOff>
    </xdr:from>
    <xdr:ext cx="762000" cy="259045"/>
    <xdr:sp macro="" textlink="">
      <xdr:nvSpPr>
        <xdr:cNvPr id="256" name="給与水準   （国との比較）最大値テキスト"/>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93.6</a:t>
          </a:r>
          <a:endParaRPr kumimoji="1" lang="ja-JP" altLang="en-US" sz="1000" b="1">
            <a:latin typeface="ＭＳ Ｐゴシック"/>
          </a:endParaRPr>
        </a:p>
      </xdr:txBody>
    </xdr:sp>
    <xdr:clientData/>
  </xdr:oneCellAnchor>
  <xdr:twoCellAnchor>
    <xdr:from>
      <xdr:col>24</xdr:col>
      <xdr:colOff>469900</xdr:colOff>
      <xdr:row>80</xdr:row>
      <xdr:rowOff>96157</xdr:rowOff>
    </xdr:from>
    <xdr:to>
      <xdr:col>24</xdr:col>
      <xdr:colOff>647700</xdr:colOff>
      <xdr:row>80</xdr:row>
      <xdr:rowOff>96157</xdr:rowOff>
    </xdr:to>
    <xdr:cxnSp macro="">
      <xdr:nvCxnSpPr>
        <xdr:cNvPr id="257" name="直線コネクタ 256"/>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97064</xdr:rowOff>
    </xdr:from>
    <xdr:to>
      <xdr:col>24</xdr:col>
      <xdr:colOff>558800</xdr:colOff>
      <xdr:row>82</xdr:row>
      <xdr:rowOff>29029</xdr:rowOff>
    </xdr:to>
    <xdr:cxnSp macro="">
      <xdr:nvCxnSpPr>
        <xdr:cNvPr id="258" name="直線コネクタ 257"/>
        <xdr:cNvCxnSpPr/>
      </xdr:nvCxnSpPr>
      <xdr:spPr>
        <a:xfrm>
          <a:off x="16179800" y="13984514"/>
          <a:ext cx="8382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54627</xdr:rowOff>
    </xdr:from>
    <xdr:ext cx="762000" cy="259045"/>
    <xdr:sp macro="" textlink="">
      <xdr:nvSpPr>
        <xdr:cNvPr id="259" name="給与水準   （国との比較）平均値テキスト"/>
        <xdr:cNvSpPr txBox="1"/>
      </xdr:nvSpPr>
      <xdr:spPr>
        <a:xfrm>
          <a:off x="17106900" y="14284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82550</xdr:rowOff>
    </xdr:from>
    <xdr:to>
      <xdr:col>24</xdr:col>
      <xdr:colOff>609600</xdr:colOff>
      <xdr:row>84</xdr:row>
      <xdr:rowOff>12700</xdr:rowOff>
    </xdr:to>
    <xdr:sp macro="" textlink="">
      <xdr:nvSpPr>
        <xdr:cNvPr id="260" name="フローチャート : 判断 259"/>
        <xdr:cNvSpPr/>
      </xdr:nvSpPr>
      <xdr:spPr>
        <a:xfrm>
          <a:off x="169672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16632</xdr:rowOff>
    </xdr:from>
    <xdr:to>
      <xdr:col>23</xdr:col>
      <xdr:colOff>406400</xdr:colOff>
      <xdr:row>81</xdr:row>
      <xdr:rowOff>97064</xdr:rowOff>
    </xdr:to>
    <xdr:cxnSp macro="">
      <xdr:nvCxnSpPr>
        <xdr:cNvPr id="261" name="直線コネクタ 260"/>
        <xdr:cNvCxnSpPr/>
      </xdr:nvCxnSpPr>
      <xdr:spPr>
        <a:xfrm>
          <a:off x="15290800" y="13904082"/>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71059</xdr:rowOff>
    </xdr:from>
    <xdr:to>
      <xdr:col>23</xdr:col>
      <xdr:colOff>457200</xdr:colOff>
      <xdr:row>84</xdr:row>
      <xdr:rowOff>1209</xdr:rowOff>
    </xdr:to>
    <xdr:sp macro="" textlink="">
      <xdr:nvSpPr>
        <xdr:cNvPr id="262" name="フローチャート : 判断 261"/>
        <xdr:cNvSpPr/>
      </xdr:nvSpPr>
      <xdr:spPr>
        <a:xfrm>
          <a:off x="16129000" y="1430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157436</xdr:rowOff>
    </xdr:from>
    <xdr:ext cx="736600" cy="259045"/>
    <xdr:sp macro="" textlink="">
      <xdr:nvSpPr>
        <xdr:cNvPr id="263" name="テキスト ボックス 262"/>
        <xdr:cNvSpPr txBox="1"/>
      </xdr:nvSpPr>
      <xdr:spPr>
        <a:xfrm>
          <a:off x="15798800" y="143877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16632</xdr:rowOff>
    </xdr:from>
    <xdr:to>
      <xdr:col>22</xdr:col>
      <xdr:colOff>203200</xdr:colOff>
      <xdr:row>86</xdr:row>
      <xdr:rowOff>32657</xdr:rowOff>
    </xdr:to>
    <xdr:cxnSp macro="">
      <xdr:nvCxnSpPr>
        <xdr:cNvPr id="264" name="直線コネクタ 263"/>
        <xdr:cNvCxnSpPr/>
      </xdr:nvCxnSpPr>
      <xdr:spPr>
        <a:xfrm flipV="1">
          <a:off x="14401800" y="13904082"/>
          <a:ext cx="889000" cy="873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71059</xdr:rowOff>
    </xdr:from>
    <xdr:to>
      <xdr:col>22</xdr:col>
      <xdr:colOff>254000</xdr:colOff>
      <xdr:row>84</xdr:row>
      <xdr:rowOff>1209</xdr:rowOff>
    </xdr:to>
    <xdr:sp macro="" textlink="">
      <xdr:nvSpPr>
        <xdr:cNvPr id="265" name="フローチャート : 判断 264"/>
        <xdr:cNvSpPr/>
      </xdr:nvSpPr>
      <xdr:spPr>
        <a:xfrm>
          <a:off x="15240000" y="1430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157436</xdr:rowOff>
    </xdr:from>
    <xdr:ext cx="762000" cy="259045"/>
    <xdr:sp macro="" textlink="">
      <xdr:nvSpPr>
        <xdr:cNvPr id="266" name="テキスト ボックス 265"/>
        <xdr:cNvSpPr txBox="1"/>
      </xdr:nvSpPr>
      <xdr:spPr>
        <a:xfrm>
          <a:off x="14909800" y="14387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21166</xdr:rowOff>
    </xdr:from>
    <xdr:to>
      <xdr:col>21</xdr:col>
      <xdr:colOff>0</xdr:colOff>
      <xdr:row>86</xdr:row>
      <xdr:rowOff>32657</xdr:rowOff>
    </xdr:to>
    <xdr:cxnSp macro="">
      <xdr:nvCxnSpPr>
        <xdr:cNvPr id="267" name="直線コネクタ 266"/>
        <xdr:cNvCxnSpPr/>
      </xdr:nvCxnSpPr>
      <xdr:spPr>
        <a:xfrm>
          <a:off x="13512800" y="14765866"/>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87086</xdr:rowOff>
    </xdr:from>
    <xdr:to>
      <xdr:col>21</xdr:col>
      <xdr:colOff>50800</xdr:colOff>
      <xdr:row>89</xdr:row>
      <xdr:rowOff>17236</xdr:rowOff>
    </xdr:to>
    <xdr:sp macro="" textlink="">
      <xdr:nvSpPr>
        <xdr:cNvPr id="268" name="フローチャート : 判断 267"/>
        <xdr:cNvSpPr/>
      </xdr:nvSpPr>
      <xdr:spPr>
        <a:xfrm>
          <a:off x="14351000" y="15174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2013</xdr:rowOff>
    </xdr:from>
    <xdr:ext cx="762000" cy="259045"/>
    <xdr:sp macro="" textlink="">
      <xdr:nvSpPr>
        <xdr:cNvPr id="269" name="テキスト ボックス 268"/>
        <xdr:cNvSpPr txBox="1"/>
      </xdr:nvSpPr>
      <xdr:spPr>
        <a:xfrm>
          <a:off x="14020800" y="152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64105</xdr:rowOff>
    </xdr:from>
    <xdr:to>
      <xdr:col>19</xdr:col>
      <xdr:colOff>533400</xdr:colOff>
      <xdr:row>88</xdr:row>
      <xdr:rowOff>165705</xdr:rowOff>
    </xdr:to>
    <xdr:sp macro="" textlink="">
      <xdr:nvSpPr>
        <xdr:cNvPr id="270" name="フローチャート : 判断 269"/>
        <xdr:cNvSpPr/>
      </xdr:nvSpPr>
      <xdr:spPr>
        <a:xfrm>
          <a:off x="13462000" y="1515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150482</xdr:rowOff>
    </xdr:from>
    <xdr:ext cx="762000" cy="259045"/>
    <xdr:sp macro="" textlink="">
      <xdr:nvSpPr>
        <xdr:cNvPr id="271" name="テキスト ボックス 270"/>
        <xdr:cNvSpPr txBox="1"/>
      </xdr:nvSpPr>
      <xdr:spPr>
        <a:xfrm>
          <a:off x="13131800" y="1523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81</xdr:row>
      <xdr:rowOff>149679</xdr:rowOff>
    </xdr:from>
    <xdr:to>
      <xdr:col>24</xdr:col>
      <xdr:colOff>609600</xdr:colOff>
      <xdr:row>82</xdr:row>
      <xdr:rowOff>79829</xdr:rowOff>
    </xdr:to>
    <xdr:sp macro="" textlink="">
      <xdr:nvSpPr>
        <xdr:cNvPr id="277" name="円/楕円 276"/>
        <xdr:cNvSpPr/>
      </xdr:nvSpPr>
      <xdr:spPr>
        <a:xfrm>
          <a:off x="16967200" y="1403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80</xdr:row>
      <xdr:rowOff>166206</xdr:rowOff>
    </xdr:from>
    <xdr:ext cx="762000" cy="259045"/>
    <xdr:sp macro="" textlink="">
      <xdr:nvSpPr>
        <xdr:cNvPr id="278" name="給与水準   （国との比較）該当値テキスト"/>
        <xdr:cNvSpPr txBox="1"/>
      </xdr:nvSpPr>
      <xdr:spPr>
        <a:xfrm>
          <a:off x="17106900" y="1388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96.0</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46264</xdr:rowOff>
    </xdr:from>
    <xdr:to>
      <xdr:col>23</xdr:col>
      <xdr:colOff>457200</xdr:colOff>
      <xdr:row>81</xdr:row>
      <xdr:rowOff>147864</xdr:rowOff>
    </xdr:to>
    <xdr:sp macro="" textlink="">
      <xdr:nvSpPr>
        <xdr:cNvPr id="279" name="円/楕円 278"/>
        <xdr:cNvSpPr/>
      </xdr:nvSpPr>
      <xdr:spPr>
        <a:xfrm>
          <a:off x="16129000" y="1393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79</xdr:row>
      <xdr:rowOff>158041</xdr:rowOff>
    </xdr:from>
    <xdr:ext cx="736600" cy="259045"/>
    <xdr:sp macro="" textlink="">
      <xdr:nvSpPr>
        <xdr:cNvPr id="280" name="テキスト ボックス 279"/>
        <xdr:cNvSpPr txBox="1"/>
      </xdr:nvSpPr>
      <xdr:spPr>
        <a:xfrm>
          <a:off x="15798800" y="13702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95.1</a:t>
          </a:r>
          <a:endParaRPr kumimoji="1" lang="ja-JP" altLang="en-US" sz="1000" b="1">
            <a:solidFill>
              <a:srgbClr val="FF0000"/>
            </a:solidFill>
            <a:latin typeface="ＭＳ Ｐゴシック"/>
          </a:endParaRPr>
        </a:p>
      </xdr:txBody>
    </xdr:sp>
    <xdr:clientData/>
  </xdr:oneCellAnchor>
  <xdr:twoCellAnchor>
    <xdr:from>
      <xdr:col>22</xdr:col>
      <xdr:colOff>152400</xdr:colOff>
      <xdr:row>80</xdr:row>
      <xdr:rowOff>137282</xdr:rowOff>
    </xdr:from>
    <xdr:to>
      <xdr:col>22</xdr:col>
      <xdr:colOff>254000</xdr:colOff>
      <xdr:row>81</xdr:row>
      <xdr:rowOff>67432</xdr:rowOff>
    </xdr:to>
    <xdr:sp macro="" textlink="">
      <xdr:nvSpPr>
        <xdr:cNvPr id="281" name="円/楕円 280"/>
        <xdr:cNvSpPr/>
      </xdr:nvSpPr>
      <xdr:spPr>
        <a:xfrm>
          <a:off x="15240000" y="13853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79</xdr:row>
      <xdr:rowOff>77609</xdr:rowOff>
    </xdr:from>
    <xdr:ext cx="762000" cy="259045"/>
    <xdr:sp macro="" textlink="">
      <xdr:nvSpPr>
        <xdr:cNvPr id="282" name="テキスト ボックス 281"/>
        <xdr:cNvSpPr txBox="1"/>
      </xdr:nvSpPr>
      <xdr:spPr>
        <a:xfrm>
          <a:off x="14909800" y="13622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94.4</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153307</xdr:rowOff>
    </xdr:from>
    <xdr:to>
      <xdr:col>21</xdr:col>
      <xdr:colOff>50800</xdr:colOff>
      <xdr:row>86</xdr:row>
      <xdr:rowOff>83457</xdr:rowOff>
    </xdr:to>
    <xdr:sp macro="" textlink="">
      <xdr:nvSpPr>
        <xdr:cNvPr id="283" name="円/楕円 282"/>
        <xdr:cNvSpPr/>
      </xdr:nvSpPr>
      <xdr:spPr>
        <a:xfrm>
          <a:off x="143510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93634</xdr:rowOff>
    </xdr:from>
    <xdr:ext cx="762000" cy="259045"/>
    <xdr:sp macro="" textlink="">
      <xdr:nvSpPr>
        <xdr:cNvPr id="284" name="テキスト ボックス 283"/>
        <xdr:cNvSpPr txBox="1"/>
      </xdr:nvSpPr>
      <xdr:spPr>
        <a:xfrm>
          <a:off x="14020800" y="1449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102.0</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141816</xdr:rowOff>
    </xdr:from>
    <xdr:to>
      <xdr:col>19</xdr:col>
      <xdr:colOff>533400</xdr:colOff>
      <xdr:row>86</xdr:row>
      <xdr:rowOff>71966</xdr:rowOff>
    </xdr:to>
    <xdr:sp macro="" textlink="">
      <xdr:nvSpPr>
        <xdr:cNvPr id="285" name="円/楕円 284"/>
        <xdr:cNvSpPr/>
      </xdr:nvSpPr>
      <xdr:spPr>
        <a:xfrm>
          <a:off x="13462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82143</xdr:rowOff>
    </xdr:from>
    <xdr:ext cx="762000" cy="259045"/>
    <xdr:sp macro="" textlink="">
      <xdr:nvSpPr>
        <xdr:cNvPr id="286" name="テキスト ボックス 285"/>
        <xdr:cNvSpPr txBox="1"/>
      </xdr:nvSpPr>
      <xdr:spPr>
        <a:xfrm>
          <a:off x="13131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[7.03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定員適正化計画に基づき、定年退職者の補充抑制や保育園の民営化推進等により、職員数の適正化に取り組んできた結果、類似団体の平均を</a:t>
          </a:r>
          <a:r>
            <a:rPr kumimoji="1" lang="ja-JP" altLang="en-US" sz="1100">
              <a:solidFill>
                <a:sysClr val="windowText" lastClr="000000"/>
              </a:solidFill>
              <a:effectLst/>
              <a:latin typeface="+mn-lt"/>
              <a:ea typeface="+mn-ea"/>
              <a:cs typeface="+mn-cs"/>
            </a:rPr>
            <a:t>若干下回っている</a:t>
          </a:r>
          <a:r>
            <a:rPr kumimoji="1" lang="ja-JP" altLang="ja-JP" sz="1100">
              <a:solidFill>
                <a:sysClr val="windowText" lastClr="000000"/>
              </a:solidFill>
              <a:effectLst/>
              <a:latin typeface="+mn-lt"/>
              <a:ea typeface="+mn-ea"/>
              <a:cs typeface="+mn-cs"/>
            </a:rPr>
            <a:t>。</a:t>
          </a:r>
          <a:endParaRPr lang="ja-JP" altLang="ja-JP" sz="1100">
            <a:solidFill>
              <a:sysClr val="windowText" lastClr="000000"/>
            </a:solidFill>
            <a:effectLst/>
          </a:endParaRPr>
        </a:p>
        <a:p>
          <a:r>
            <a:rPr kumimoji="1" lang="ja-JP" altLang="ja-JP" sz="1100">
              <a:solidFill>
                <a:sysClr val="windowText" lastClr="000000"/>
              </a:solidFill>
              <a:effectLst/>
              <a:latin typeface="+mn-lt"/>
              <a:ea typeface="+mn-ea"/>
              <a:cs typeface="+mn-cs"/>
            </a:rPr>
            <a:t>　今後も定員適正化計画や行財政改革プランに基づき、事業の見直しによる効率化や民間活力の活用等、適切な定員管理に努めるとともに、庁舎をはじめとした公共施設の整理・合理化に努め、職員の適正配置を図っていく。</a:t>
          </a:r>
          <a:endParaRPr lang="ja-JP" altLang="ja-JP" sz="1100">
            <a:solidFill>
              <a:sysClr val="windowText" lastClr="000000"/>
            </a:solidFill>
            <a:effectLst/>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11854</xdr:rowOff>
    </xdr:from>
    <xdr:to>
      <xdr:col>24</xdr:col>
      <xdr:colOff>558800</xdr:colOff>
      <xdr:row>67</xdr:row>
      <xdr:rowOff>47837</xdr:rowOff>
    </xdr:to>
    <xdr:cxnSp macro="">
      <xdr:nvCxnSpPr>
        <xdr:cNvPr id="316" name="直線コネクタ 315"/>
        <xdr:cNvCxnSpPr/>
      </xdr:nvCxnSpPr>
      <xdr:spPr>
        <a:xfrm flipV="1">
          <a:off x="17018000" y="10127404"/>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19914</xdr:rowOff>
    </xdr:from>
    <xdr:ext cx="762000" cy="259045"/>
    <xdr:sp macro="" textlink="">
      <xdr:nvSpPr>
        <xdr:cNvPr id="317" name="定員管理の状況最小値テキスト"/>
        <xdr:cNvSpPr txBox="1"/>
      </xdr:nvSpPr>
      <xdr:spPr>
        <a:xfrm>
          <a:off x="17106900" y="1150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11.68</a:t>
          </a:r>
          <a:endParaRPr kumimoji="1" lang="ja-JP" altLang="en-US" sz="1000" b="1">
            <a:latin typeface="ＭＳ Ｐゴシック"/>
          </a:endParaRPr>
        </a:p>
      </xdr:txBody>
    </xdr:sp>
    <xdr:clientData/>
  </xdr:oneCellAnchor>
  <xdr:twoCellAnchor>
    <xdr:from>
      <xdr:col>24</xdr:col>
      <xdr:colOff>469900</xdr:colOff>
      <xdr:row>67</xdr:row>
      <xdr:rowOff>47837</xdr:rowOff>
    </xdr:from>
    <xdr:to>
      <xdr:col>24</xdr:col>
      <xdr:colOff>647700</xdr:colOff>
      <xdr:row>67</xdr:row>
      <xdr:rowOff>47837</xdr:rowOff>
    </xdr:to>
    <xdr:cxnSp macro="">
      <xdr:nvCxnSpPr>
        <xdr:cNvPr id="318" name="直線コネクタ 317"/>
        <xdr:cNvCxnSpPr/>
      </xdr:nvCxnSpPr>
      <xdr:spPr>
        <a:xfrm>
          <a:off x="16929100" y="1153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98231</xdr:rowOff>
    </xdr:from>
    <xdr:ext cx="762000" cy="259045"/>
    <xdr:sp macro="" textlink="">
      <xdr:nvSpPr>
        <xdr:cNvPr id="319" name="定員管理の状況最大値テキスト"/>
        <xdr:cNvSpPr txBox="1"/>
      </xdr:nvSpPr>
      <xdr:spPr>
        <a:xfrm>
          <a:off x="17106900" y="9870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4.68</a:t>
          </a:r>
          <a:endParaRPr kumimoji="1" lang="ja-JP" altLang="en-US" sz="1000" b="1">
            <a:latin typeface="ＭＳ Ｐゴシック"/>
          </a:endParaRPr>
        </a:p>
      </xdr:txBody>
    </xdr:sp>
    <xdr:clientData/>
  </xdr:oneCellAnchor>
  <xdr:twoCellAnchor>
    <xdr:from>
      <xdr:col>24</xdr:col>
      <xdr:colOff>469900</xdr:colOff>
      <xdr:row>59</xdr:row>
      <xdr:rowOff>11854</xdr:rowOff>
    </xdr:from>
    <xdr:to>
      <xdr:col>24</xdr:col>
      <xdr:colOff>647700</xdr:colOff>
      <xdr:row>59</xdr:row>
      <xdr:rowOff>11854</xdr:rowOff>
    </xdr:to>
    <xdr:cxnSp macro="">
      <xdr:nvCxnSpPr>
        <xdr:cNvPr id="320" name="直線コネクタ 319"/>
        <xdr:cNvCxnSpPr/>
      </xdr:nvCxnSpPr>
      <xdr:spPr>
        <a:xfrm>
          <a:off x="16929100" y="10127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141499</xdr:rowOff>
    </xdr:from>
    <xdr:to>
      <xdr:col>24</xdr:col>
      <xdr:colOff>558800</xdr:colOff>
      <xdr:row>61</xdr:row>
      <xdr:rowOff>149543</xdr:rowOff>
    </xdr:to>
    <xdr:cxnSp macro="">
      <xdr:nvCxnSpPr>
        <xdr:cNvPr id="321" name="直線コネクタ 320"/>
        <xdr:cNvCxnSpPr/>
      </xdr:nvCxnSpPr>
      <xdr:spPr>
        <a:xfrm flipV="1">
          <a:off x="16179800" y="10599949"/>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76852</xdr:rowOff>
    </xdr:from>
    <xdr:ext cx="762000" cy="259045"/>
    <xdr:sp macro="" textlink="">
      <xdr:nvSpPr>
        <xdr:cNvPr id="322" name="定員管理の状況平均値テキスト"/>
        <xdr:cNvSpPr txBox="1"/>
      </xdr:nvSpPr>
      <xdr:spPr>
        <a:xfrm>
          <a:off x="17106900" y="105353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104775</xdr:rowOff>
    </xdr:from>
    <xdr:to>
      <xdr:col>24</xdr:col>
      <xdr:colOff>609600</xdr:colOff>
      <xdr:row>62</xdr:row>
      <xdr:rowOff>34925</xdr:rowOff>
    </xdr:to>
    <xdr:sp macro="" textlink="">
      <xdr:nvSpPr>
        <xdr:cNvPr id="323" name="フローチャート : 判断 322"/>
        <xdr:cNvSpPr/>
      </xdr:nvSpPr>
      <xdr:spPr>
        <a:xfrm>
          <a:off x="169672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149543</xdr:rowOff>
    </xdr:from>
    <xdr:to>
      <xdr:col>23</xdr:col>
      <xdr:colOff>406400</xdr:colOff>
      <xdr:row>62</xdr:row>
      <xdr:rowOff>26353</xdr:rowOff>
    </xdr:to>
    <xdr:cxnSp macro="">
      <xdr:nvCxnSpPr>
        <xdr:cNvPr id="324" name="直線コネクタ 323"/>
        <xdr:cNvCxnSpPr/>
      </xdr:nvCxnSpPr>
      <xdr:spPr>
        <a:xfrm flipV="1">
          <a:off x="15290800" y="1060799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76623</xdr:rowOff>
    </xdr:from>
    <xdr:to>
      <xdr:col>23</xdr:col>
      <xdr:colOff>457200</xdr:colOff>
      <xdr:row>62</xdr:row>
      <xdr:rowOff>6773</xdr:rowOff>
    </xdr:to>
    <xdr:sp macro="" textlink="">
      <xdr:nvSpPr>
        <xdr:cNvPr id="325" name="フローチャート : 判断 324"/>
        <xdr:cNvSpPr/>
      </xdr:nvSpPr>
      <xdr:spPr>
        <a:xfrm>
          <a:off x="16129000" y="1053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16950</xdr:rowOff>
    </xdr:from>
    <xdr:ext cx="736600" cy="259045"/>
    <xdr:sp macro="" textlink="">
      <xdr:nvSpPr>
        <xdr:cNvPr id="326" name="テキスト ボックス 325"/>
        <xdr:cNvSpPr txBox="1"/>
      </xdr:nvSpPr>
      <xdr:spPr>
        <a:xfrm>
          <a:off x="15798800" y="103039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14288</xdr:rowOff>
    </xdr:from>
    <xdr:to>
      <xdr:col>22</xdr:col>
      <xdr:colOff>203200</xdr:colOff>
      <xdr:row>62</xdr:row>
      <xdr:rowOff>26353</xdr:rowOff>
    </xdr:to>
    <xdr:cxnSp macro="">
      <xdr:nvCxnSpPr>
        <xdr:cNvPr id="327" name="直線コネクタ 326"/>
        <xdr:cNvCxnSpPr/>
      </xdr:nvCxnSpPr>
      <xdr:spPr>
        <a:xfrm>
          <a:off x="14401800" y="10644188"/>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76623</xdr:rowOff>
    </xdr:from>
    <xdr:to>
      <xdr:col>22</xdr:col>
      <xdr:colOff>254000</xdr:colOff>
      <xdr:row>62</xdr:row>
      <xdr:rowOff>6773</xdr:rowOff>
    </xdr:to>
    <xdr:sp macro="" textlink="">
      <xdr:nvSpPr>
        <xdr:cNvPr id="328" name="フローチャート : 判断 327"/>
        <xdr:cNvSpPr/>
      </xdr:nvSpPr>
      <xdr:spPr>
        <a:xfrm>
          <a:off x="15240000" y="1053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16950</xdr:rowOff>
    </xdr:from>
    <xdr:ext cx="762000" cy="259045"/>
    <xdr:sp macro="" textlink="">
      <xdr:nvSpPr>
        <xdr:cNvPr id="329" name="テキスト ボックス 328"/>
        <xdr:cNvSpPr txBox="1"/>
      </xdr:nvSpPr>
      <xdr:spPr>
        <a:xfrm>
          <a:off x="14909800" y="1030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14288</xdr:rowOff>
    </xdr:from>
    <xdr:to>
      <xdr:col>21</xdr:col>
      <xdr:colOff>0</xdr:colOff>
      <xdr:row>62</xdr:row>
      <xdr:rowOff>82656</xdr:rowOff>
    </xdr:to>
    <xdr:cxnSp macro="">
      <xdr:nvCxnSpPr>
        <xdr:cNvPr id="330" name="直線コネクタ 329"/>
        <xdr:cNvCxnSpPr/>
      </xdr:nvCxnSpPr>
      <xdr:spPr>
        <a:xfrm flipV="1">
          <a:off x="13512800" y="10644188"/>
          <a:ext cx="8890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80645</xdr:rowOff>
    </xdr:from>
    <xdr:to>
      <xdr:col>21</xdr:col>
      <xdr:colOff>50800</xdr:colOff>
      <xdr:row>62</xdr:row>
      <xdr:rowOff>10795</xdr:rowOff>
    </xdr:to>
    <xdr:sp macro="" textlink="">
      <xdr:nvSpPr>
        <xdr:cNvPr id="331" name="フローチャート : 判断 330"/>
        <xdr:cNvSpPr/>
      </xdr:nvSpPr>
      <xdr:spPr>
        <a:xfrm>
          <a:off x="143510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20972</xdr:rowOff>
    </xdr:from>
    <xdr:ext cx="762000" cy="259045"/>
    <xdr:sp macro="" textlink="">
      <xdr:nvSpPr>
        <xdr:cNvPr id="332" name="テキスト ボックス 331"/>
        <xdr:cNvSpPr txBox="1"/>
      </xdr:nvSpPr>
      <xdr:spPr>
        <a:xfrm>
          <a:off x="14020800" y="10307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130916</xdr:rowOff>
    </xdr:from>
    <xdr:to>
      <xdr:col>19</xdr:col>
      <xdr:colOff>533400</xdr:colOff>
      <xdr:row>62</xdr:row>
      <xdr:rowOff>61066</xdr:rowOff>
    </xdr:to>
    <xdr:sp macro="" textlink="">
      <xdr:nvSpPr>
        <xdr:cNvPr id="333" name="フローチャート : 判断 332"/>
        <xdr:cNvSpPr/>
      </xdr:nvSpPr>
      <xdr:spPr>
        <a:xfrm>
          <a:off x="13462000" y="1058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71243</xdr:rowOff>
    </xdr:from>
    <xdr:ext cx="762000" cy="259045"/>
    <xdr:sp macro="" textlink="">
      <xdr:nvSpPr>
        <xdr:cNvPr id="334" name="テキスト ボックス 333"/>
        <xdr:cNvSpPr txBox="1"/>
      </xdr:nvSpPr>
      <xdr:spPr>
        <a:xfrm>
          <a:off x="13131800" y="10358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90699</xdr:rowOff>
    </xdr:from>
    <xdr:to>
      <xdr:col>24</xdr:col>
      <xdr:colOff>609600</xdr:colOff>
      <xdr:row>62</xdr:row>
      <xdr:rowOff>20849</xdr:rowOff>
    </xdr:to>
    <xdr:sp macro="" textlink="">
      <xdr:nvSpPr>
        <xdr:cNvPr id="340" name="円/楕円 339"/>
        <xdr:cNvSpPr/>
      </xdr:nvSpPr>
      <xdr:spPr>
        <a:xfrm>
          <a:off x="16967200" y="10549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107226</xdr:rowOff>
    </xdr:from>
    <xdr:ext cx="762000" cy="259045"/>
    <xdr:sp macro="" textlink="">
      <xdr:nvSpPr>
        <xdr:cNvPr id="341" name="定員管理の状況該当値テキスト"/>
        <xdr:cNvSpPr txBox="1"/>
      </xdr:nvSpPr>
      <xdr:spPr>
        <a:xfrm>
          <a:off x="17106900" y="10394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98743</xdr:rowOff>
    </xdr:from>
    <xdr:to>
      <xdr:col>23</xdr:col>
      <xdr:colOff>457200</xdr:colOff>
      <xdr:row>62</xdr:row>
      <xdr:rowOff>28893</xdr:rowOff>
    </xdr:to>
    <xdr:sp macro="" textlink="">
      <xdr:nvSpPr>
        <xdr:cNvPr id="342" name="円/楕円 341"/>
        <xdr:cNvSpPr/>
      </xdr:nvSpPr>
      <xdr:spPr>
        <a:xfrm>
          <a:off x="16129000" y="10557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13670</xdr:rowOff>
    </xdr:from>
    <xdr:ext cx="736600" cy="259045"/>
    <xdr:sp macro="" textlink="">
      <xdr:nvSpPr>
        <xdr:cNvPr id="343" name="テキスト ボックス 342"/>
        <xdr:cNvSpPr txBox="1"/>
      </xdr:nvSpPr>
      <xdr:spPr>
        <a:xfrm>
          <a:off x="15798800" y="106435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7.07</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147003</xdr:rowOff>
    </xdr:from>
    <xdr:to>
      <xdr:col>22</xdr:col>
      <xdr:colOff>254000</xdr:colOff>
      <xdr:row>62</xdr:row>
      <xdr:rowOff>77153</xdr:rowOff>
    </xdr:to>
    <xdr:sp macro="" textlink="">
      <xdr:nvSpPr>
        <xdr:cNvPr id="344" name="円/楕円 343"/>
        <xdr:cNvSpPr/>
      </xdr:nvSpPr>
      <xdr:spPr>
        <a:xfrm>
          <a:off x="15240000" y="1060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61930</xdr:rowOff>
    </xdr:from>
    <xdr:ext cx="762000" cy="259045"/>
    <xdr:sp macro="" textlink="">
      <xdr:nvSpPr>
        <xdr:cNvPr id="345" name="テキスト ボックス 344"/>
        <xdr:cNvSpPr txBox="1"/>
      </xdr:nvSpPr>
      <xdr:spPr>
        <a:xfrm>
          <a:off x="14909800" y="10691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134938</xdr:rowOff>
    </xdr:from>
    <xdr:to>
      <xdr:col>21</xdr:col>
      <xdr:colOff>50800</xdr:colOff>
      <xdr:row>62</xdr:row>
      <xdr:rowOff>65088</xdr:rowOff>
    </xdr:to>
    <xdr:sp macro="" textlink="">
      <xdr:nvSpPr>
        <xdr:cNvPr id="346" name="円/楕円 345"/>
        <xdr:cNvSpPr/>
      </xdr:nvSpPr>
      <xdr:spPr>
        <a:xfrm>
          <a:off x="14351000" y="1059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49865</xdr:rowOff>
    </xdr:from>
    <xdr:ext cx="762000" cy="259045"/>
    <xdr:sp macro="" textlink="">
      <xdr:nvSpPr>
        <xdr:cNvPr id="347" name="テキスト ボックス 346"/>
        <xdr:cNvSpPr txBox="1"/>
      </xdr:nvSpPr>
      <xdr:spPr>
        <a:xfrm>
          <a:off x="14020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7.25</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31856</xdr:rowOff>
    </xdr:from>
    <xdr:to>
      <xdr:col>19</xdr:col>
      <xdr:colOff>533400</xdr:colOff>
      <xdr:row>62</xdr:row>
      <xdr:rowOff>133456</xdr:rowOff>
    </xdr:to>
    <xdr:sp macro="" textlink="">
      <xdr:nvSpPr>
        <xdr:cNvPr id="348" name="円/楕円 347"/>
        <xdr:cNvSpPr/>
      </xdr:nvSpPr>
      <xdr:spPr>
        <a:xfrm>
          <a:off x="13462000" y="10661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118233</xdr:rowOff>
    </xdr:from>
    <xdr:ext cx="762000" cy="259045"/>
    <xdr:sp macro="" textlink="">
      <xdr:nvSpPr>
        <xdr:cNvPr id="349" name="テキスト ボックス 348"/>
        <xdr:cNvSpPr txBox="1"/>
      </xdr:nvSpPr>
      <xdr:spPr>
        <a:xfrm>
          <a:off x="13131800" y="1074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78/90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市町村合併前後の期間に集中した</a:t>
          </a:r>
          <a:r>
            <a:rPr kumimoji="1" lang="ja-JP" altLang="ja-JP" sz="1100">
              <a:solidFill>
                <a:sysClr val="windowText" lastClr="000000"/>
              </a:solidFill>
              <a:effectLst/>
              <a:latin typeface="+mn-lt"/>
              <a:ea typeface="+mn-ea"/>
              <a:cs typeface="+mn-cs"/>
            </a:rPr>
            <a:t>大型事業の償還等により、類似団体平均を上回っているが、近年の借入起債のほとんどが合併特例債、緊急防災・減災事業債、臨時財政対策債といった交付税措置</a:t>
          </a:r>
          <a:r>
            <a:rPr kumimoji="1" lang="ja-JP" altLang="en-US" sz="1100">
              <a:solidFill>
                <a:sysClr val="windowText" lastClr="000000"/>
              </a:solidFill>
              <a:effectLst/>
              <a:latin typeface="+mn-lt"/>
              <a:ea typeface="+mn-ea"/>
              <a:cs typeface="+mn-cs"/>
            </a:rPr>
            <a:t>率</a:t>
          </a:r>
          <a:r>
            <a:rPr kumimoji="1" lang="ja-JP" altLang="ja-JP" sz="1100">
              <a:solidFill>
                <a:sysClr val="windowText" lastClr="000000"/>
              </a:solidFill>
              <a:effectLst/>
              <a:latin typeface="+mn-lt"/>
              <a:ea typeface="+mn-ea"/>
              <a:cs typeface="+mn-cs"/>
            </a:rPr>
            <a:t>が極めて高いものに限られていることから、指数は大幅に改善</a:t>
          </a:r>
          <a:r>
            <a:rPr kumimoji="1" lang="ja-JP" altLang="en-US" sz="1100">
              <a:solidFill>
                <a:sysClr val="windowText" lastClr="000000"/>
              </a:solidFill>
              <a:effectLst/>
              <a:latin typeface="+mn-lt"/>
              <a:ea typeface="+mn-ea"/>
              <a:cs typeface="+mn-cs"/>
            </a:rPr>
            <a:t>してきている。</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今後、新庁舎整備や斎場整備などの大型事業に伴う償還額の増が見込まれるが、中長期財政計画に基づき新規起債の抑制を図るとともに、引き続き、</a:t>
          </a:r>
          <a:r>
            <a:rPr kumimoji="1" lang="ja-JP" altLang="ja-JP" sz="1100">
              <a:solidFill>
                <a:sysClr val="windowText" lastClr="000000"/>
              </a:solidFill>
              <a:effectLst/>
              <a:latin typeface="+mn-lt"/>
              <a:ea typeface="+mn-ea"/>
              <a:cs typeface="+mn-cs"/>
            </a:rPr>
            <a:t>計画的な繰上償還を実施し、実質公債費比率の上昇抑制に努める。</a:t>
          </a:r>
          <a:endParaRPr lang="ja-JP" altLang="ja-JP" sz="1100">
            <a:solidFill>
              <a:sysClr val="windowText" lastClr="000000"/>
            </a:solidFill>
            <a:effectLst/>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6" name="直線コネクタ 365"/>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7" name="テキスト ボックス 366"/>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0" name="直線コネクタ 369"/>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1" name="テキスト ボックス 370"/>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40640</xdr:rowOff>
    </xdr:from>
    <xdr:to>
      <xdr:col>24</xdr:col>
      <xdr:colOff>558800</xdr:colOff>
      <xdr:row>43</xdr:row>
      <xdr:rowOff>53022</xdr:rowOff>
    </xdr:to>
    <xdr:cxnSp macro="">
      <xdr:nvCxnSpPr>
        <xdr:cNvPr id="374" name="直線コネクタ 373"/>
        <xdr:cNvCxnSpPr/>
      </xdr:nvCxnSpPr>
      <xdr:spPr>
        <a:xfrm flipV="1">
          <a:off x="17018000" y="6212840"/>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25099</xdr:rowOff>
    </xdr:from>
    <xdr:ext cx="762000" cy="259045"/>
    <xdr:sp macro="" textlink="">
      <xdr:nvSpPr>
        <xdr:cNvPr id="375" name="公債費負担の状況最小値テキスト"/>
        <xdr:cNvSpPr txBox="1"/>
      </xdr:nvSpPr>
      <xdr:spPr>
        <a:xfrm>
          <a:off x="17106900" y="739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a:t>
          </a:r>
          <a:endParaRPr kumimoji="1" lang="ja-JP" altLang="en-US" sz="1000" b="1">
            <a:latin typeface="ＭＳ Ｐゴシック"/>
          </a:endParaRPr>
        </a:p>
      </xdr:txBody>
    </xdr:sp>
    <xdr:clientData/>
  </xdr:oneCellAnchor>
  <xdr:twoCellAnchor>
    <xdr:from>
      <xdr:col>24</xdr:col>
      <xdr:colOff>469900</xdr:colOff>
      <xdr:row>43</xdr:row>
      <xdr:rowOff>53022</xdr:rowOff>
    </xdr:from>
    <xdr:to>
      <xdr:col>24</xdr:col>
      <xdr:colOff>647700</xdr:colOff>
      <xdr:row>43</xdr:row>
      <xdr:rowOff>53022</xdr:rowOff>
    </xdr:to>
    <xdr:cxnSp macro="">
      <xdr:nvCxnSpPr>
        <xdr:cNvPr id="376" name="直線コネクタ 375"/>
        <xdr:cNvCxnSpPr/>
      </xdr:nvCxnSpPr>
      <xdr:spPr>
        <a:xfrm>
          <a:off x="16929100" y="7425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127017</xdr:rowOff>
    </xdr:from>
    <xdr:ext cx="762000" cy="259045"/>
    <xdr:sp macro="" textlink="">
      <xdr:nvSpPr>
        <xdr:cNvPr id="377" name="公債費負担の状況最大値テキスト"/>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24</xdr:col>
      <xdr:colOff>469900</xdr:colOff>
      <xdr:row>36</xdr:row>
      <xdr:rowOff>40640</xdr:rowOff>
    </xdr:from>
    <xdr:to>
      <xdr:col>24</xdr:col>
      <xdr:colOff>647700</xdr:colOff>
      <xdr:row>36</xdr:row>
      <xdr:rowOff>40640</xdr:rowOff>
    </xdr:to>
    <xdr:cxnSp macro="">
      <xdr:nvCxnSpPr>
        <xdr:cNvPr id="378" name="直線コネクタ 377"/>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64135</xdr:rowOff>
    </xdr:from>
    <xdr:to>
      <xdr:col>24</xdr:col>
      <xdr:colOff>558800</xdr:colOff>
      <xdr:row>41</xdr:row>
      <xdr:rowOff>136525</xdr:rowOff>
    </xdr:to>
    <xdr:cxnSp macro="">
      <xdr:nvCxnSpPr>
        <xdr:cNvPr id="379" name="直線コネクタ 378"/>
        <xdr:cNvCxnSpPr/>
      </xdr:nvCxnSpPr>
      <xdr:spPr>
        <a:xfrm flipV="1">
          <a:off x="16179800" y="7093585"/>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131462</xdr:rowOff>
    </xdr:from>
    <xdr:ext cx="762000" cy="259045"/>
    <xdr:sp macro="" textlink="">
      <xdr:nvSpPr>
        <xdr:cNvPr id="380" name="公債費負担の状況平均値テキスト"/>
        <xdr:cNvSpPr txBox="1"/>
      </xdr:nvSpPr>
      <xdr:spPr>
        <a:xfrm>
          <a:off x="17106900" y="66465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114935</xdr:rowOff>
    </xdr:from>
    <xdr:to>
      <xdr:col>24</xdr:col>
      <xdr:colOff>609600</xdr:colOff>
      <xdr:row>40</xdr:row>
      <xdr:rowOff>45085</xdr:rowOff>
    </xdr:to>
    <xdr:sp macro="" textlink="">
      <xdr:nvSpPr>
        <xdr:cNvPr id="381" name="フローチャート : 判断 380"/>
        <xdr:cNvSpPr/>
      </xdr:nvSpPr>
      <xdr:spPr>
        <a:xfrm>
          <a:off x="16967200" y="680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136525</xdr:rowOff>
    </xdr:from>
    <xdr:to>
      <xdr:col>23</xdr:col>
      <xdr:colOff>406400</xdr:colOff>
      <xdr:row>42</xdr:row>
      <xdr:rowOff>79693</xdr:rowOff>
    </xdr:to>
    <xdr:cxnSp macro="">
      <xdr:nvCxnSpPr>
        <xdr:cNvPr id="382" name="直線コネクタ 381"/>
        <xdr:cNvCxnSpPr/>
      </xdr:nvCxnSpPr>
      <xdr:spPr>
        <a:xfrm flipV="1">
          <a:off x="15290800" y="7165975"/>
          <a:ext cx="889000" cy="11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40005</xdr:rowOff>
    </xdr:from>
    <xdr:to>
      <xdr:col>23</xdr:col>
      <xdr:colOff>457200</xdr:colOff>
      <xdr:row>40</xdr:row>
      <xdr:rowOff>141605</xdr:rowOff>
    </xdr:to>
    <xdr:sp macro="" textlink="">
      <xdr:nvSpPr>
        <xdr:cNvPr id="383" name="フローチャート : 判断 382"/>
        <xdr:cNvSpPr/>
      </xdr:nvSpPr>
      <xdr:spPr>
        <a:xfrm>
          <a:off x="16129000" y="689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151782</xdr:rowOff>
    </xdr:from>
    <xdr:ext cx="736600" cy="259045"/>
    <xdr:sp macro="" textlink="">
      <xdr:nvSpPr>
        <xdr:cNvPr id="384" name="テキスト ボックス 383"/>
        <xdr:cNvSpPr txBox="1"/>
      </xdr:nvSpPr>
      <xdr:spPr>
        <a:xfrm>
          <a:off x="15798800" y="6666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79693</xdr:rowOff>
    </xdr:from>
    <xdr:to>
      <xdr:col>22</xdr:col>
      <xdr:colOff>203200</xdr:colOff>
      <xdr:row>42</xdr:row>
      <xdr:rowOff>121920</xdr:rowOff>
    </xdr:to>
    <xdr:cxnSp macro="">
      <xdr:nvCxnSpPr>
        <xdr:cNvPr id="385" name="直線コネクタ 384"/>
        <xdr:cNvCxnSpPr/>
      </xdr:nvCxnSpPr>
      <xdr:spPr>
        <a:xfrm flipV="1">
          <a:off x="14401800" y="7280593"/>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100330</xdr:rowOff>
    </xdr:from>
    <xdr:to>
      <xdr:col>22</xdr:col>
      <xdr:colOff>254000</xdr:colOff>
      <xdr:row>41</xdr:row>
      <xdr:rowOff>30480</xdr:rowOff>
    </xdr:to>
    <xdr:sp macro="" textlink="">
      <xdr:nvSpPr>
        <xdr:cNvPr id="386" name="フローチャート : 判断 385"/>
        <xdr:cNvSpPr/>
      </xdr:nvSpPr>
      <xdr:spPr>
        <a:xfrm>
          <a:off x="15240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40657</xdr:rowOff>
    </xdr:from>
    <xdr:ext cx="762000" cy="259045"/>
    <xdr:sp macro="" textlink="">
      <xdr:nvSpPr>
        <xdr:cNvPr id="387" name="テキスト ボックス 386"/>
        <xdr:cNvSpPr txBox="1"/>
      </xdr:nvSpPr>
      <xdr:spPr>
        <a:xfrm>
          <a:off x="14909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121920</xdr:rowOff>
    </xdr:from>
    <xdr:to>
      <xdr:col>21</xdr:col>
      <xdr:colOff>0</xdr:colOff>
      <xdr:row>42</xdr:row>
      <xdr:rowOff>146050</xdr:rowOff>
    </xdr:to>
    <xdr:cxnSp macro="">
      <xdr:nvCxnSpPr>
        <xdr:cNvPr id="388" name="直線コネクタ 387"/>
        <xdr:cNvCxnSpPr/>
      </xdr:nvCxnSpPr>
      <xdr:spPr>
        <a:xfrm flipV="1">
          <a:off x="13512800" y="732282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154622</xdr:rowOff>
    </xdr:from>
    <xdr:to>
      <xdr:col>21</xdr:col>
      <xdr:colOff>50800</xdr:colOff>
      <xdr:row>41</xdr:row>
      <xdr:rowOff>84772</xdr:rowOff>
    </xdr:to>
    <xdr:sp macro="" textlink="">
      <xdr:nvSpPr>
        <xdr:cNvPr id="389" name="フローチャート : 判断 388"/>
        <xdr:cNvSpPr/>
      </xdr:nvSpPr>
      <xdr:spPr>
        <a:xfrm>
          <a:off x="14351000" y="7012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94949</xdr:rowOff>
    </xdr:from>
    <xdr:ext cx="762000" cy="259045"/>
    <xdr:sp macro="" textlink="">
      <xdr:nvSpPr>
        <xdr:cNvPr id="390" name="テキスト ボックス 389"/>
        <xdr:cNvSpPr txBox="1"/>
      </xdr:nvSpPr>
      <xdr:spPr>
        <a:xfrm>
          <a:off x="14020800" y="6781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37465</xdr:rowOff>
    </xdr:from>
    <xdr:to>
      <xdr:col>19</xdr:col>
      <xdr:colOff>533400</xdr:colOff>
      <xdr:row>41</xdr:row>
      <xdr:rowOff>139065</xdr:rowOff>
    </xdr:to>
    <xdr:sp macro="" textlink="">
      <xdr:nvSpPr>
        <xdr:cNvPr id="391" name="フローチャート : 判断 390"/>
        <xdr:cNvSpPr/>
      </xdr:nvSpPr>
      <xdr:spPr>
        <a:xfrm>
          <a:off x="13462000" y="706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149242</xdr:rowOff>
    </xdr:from>
    <xdr:ext cx="762000" cy="259045"/>
    <xdr:sp macro="" textlink="">
      <xdr:nvSpPr>
        <xdr:cNvPr id="392" name="テキスト ボックス 391"/>
        <xdr:cNvSpPr txBox="1"/>
      </xdr:nvSpPr>
      <xdr:spPr>
        <a:xfrm>
          <a:off x="13131800" y="683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41</xdr:row>
      <xdr:rowOff>13335</xdr:rowOff>
    </xdr:from>
    <xdr:to>
      <xdr:col>24</xdr:col>
      <xdr:colOff>609600</xdr:colOff>
      <xdr:row>41</xdr:row>
      <xdr:rowOff>114935</xdr:rowOff>
    </xdr:to>
    <xdr:sp macro="" textlink="">
      <xdr:nvSpPr>
        <xdr:cNvPr id="398" name="円/楕円 397"/>
        <xdr:cNvSpPr/>
      </xdr:nvSpPr>
      <xdr:spPr>
        <a:xfrm>
          <a:off x="16967200" y="704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156862</xdr:rowOff>
    </xdr:from>
    <xdr:ext cx="762000" cy="259045"/>
    <xdr:sp macro="" textlink="">
      <xdr:nvSpPr>
        <xdr:cNvPr id="399" name="公債費負担の状況該当値テキスト"/>
        <xdr:cNvSpPr txBox="1"/>
      </xdr:nvSpPr>
      <xdr:spPr>
        <a:xfrm>
          <a:off x="17106900" y="701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85725</xdr:rowOff>
    </xdr:from>
    <xdr:to>
      <xdr:col>23</xdr:col>
      <xdr:colOff>457200</xdr:colOff>
      <xdr:row>42</xdr:row>
      <xdr:rowOff>15875</xdr:rowOff>
    </xdr:to>
    <xdr:sp macro="" textlink="">
      <xdr:nvSpPr>
        <xdr:cNvPr id="400" name="円/楕円 399"/>
        <xdr:cNvSpPr/>
      </xdr:nvSpPr>
      <xdr:spPr>
        <a:xfrm>
          <a:off x="16129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652</xdr:rowOff>
    </xdr:from>
    <xdr:ext cx="736600" cy="259045"/>
    <xdr:sp macro="" textlink="">
      <xdr:nvSpPr>
        <xdr:cNvPr id="401" name="テキスト ボックス 400"/>
        <xdr:cNvSpPr txBox="1"/>
      </xdr:nvSpPr>
      <xdr:spPr>
        <a:xfrm>
          <a:off x="15798800" y="7201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28893</xdr:rowOff>
    </xdr:from>
    <xdr:to>
      <xdr:col>22</xdr:col>
      <xdr:colOff>254000</xdr:colOff>
      <xdr:row>42</xdr:row>
      <xdr:rowOff>130493</xdr:rowOff>
    </xdr:to>
    <xdr:sp macro="" textlink="">
      <xdr:nvSpPr>
        <xdr:cNvPr id="402" name="円/楕円 401"/>
        <xdr:cNvSpPr/>
      </xdr:nvSpPr>
      <xdr:spPr>
        <a:xfrm>
          <a:off x="15240000" y="722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115270</xdr:rowOff>
    </xdr:from>
    <xdr:ext cx="762000" cy="259045"/>
    <xdr:sp macro="" textlink="">
      <xdr:nvSpPr>
        <xdr:cNvPr id="403" name="テキスト ボックス 402"/>
        <xdr:cNvSpPr txBox="1"/>
      </xdr:nvSpPr>
      <xdr:spPr>
        <a:xfrm>
          <a:off x="14909800" y="7316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71120</xdr:rowOff>
    </xdr:from>
    <xdr:to>
      <xdr:col>21</xdr:col>
      <xdr:colOff>50800</xdr:colOff>
      <xdr:row>43</xdr:row>
      <xdr:rowOff>1270</xdr:rowOff>
    </xdr:to>
    <xdr:sp macro="" textlink="">
      <xdr:nvSpPr>
        <xdr:cNvPr id="404" name="円/楕円 403"/>
        <xdr:cNvSpPr/>
      </xdr:nvSpPr>
      <xdr:spPr>
        <a:xfrm>
          <a:off x="14351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157497</xdr:rowOff>
    </xdr:from>
    <xdr:ext cx="762000" cy="259045"/>
    <xdr:sp macro="" textlink="">
      <xdr:nvSpPr>
        <xdr:cNvPr id="405" name="テキスト ボックス 404"/>
        <xdr:cNvSpPr txBox="1"/>
      </xdr:nvSpPr>
      <xdr:spPr>
        <a:xfrm>
          <a:off x="14020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95250</xdr:rowOff>
    </xdr:from>
    <xdr:to>
      <xdr:col>19</xdr:col>
      <xdr:colOff>533400</xdr:colOff>
      <xdr:row>43</xdr:row>
      <xdr:rowOff>25400</xdr:rowOff>
    </xdr:to>
    <xdr:sp macro="" textlink="">
      <xdr:nvSpPr>
        <xdr:cNvPr id="406" name="円/楕円 405"/>
        <xdr:cNvSpPr/>
      </xdr:nvSpPr>
      <xdr:spPr>
        <a:xfrm>
          <a:off x="13462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10177</xdr:rowOff>
    </xdr:from>
    <xdr:ext cx="762000" cy="259045"/>
    <xdr:sp macro="" textlink="">
      <xdr:nvSpPr>
        <xdr:cNvPr id="407" name="テキスト ボックス 406"/>
        <xdr:cNvSpPr txBox="1"/>
      </xdr:nvSpPr>
      <xdr:spPr>
        <a:xfrm>
          <a:off x="13131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[104.7%]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80/90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類似団体と比較して地方債残高が大きく、また、財政調整基金や減債基金などの充当可能基金残高が少ないため、将来負担比率は大きくなっている（合併地域振興基金を</a:t>
          </a:r>
          <a:r>
            <a:rPr kumimoji="1" lang="en-US" altLang="ja-JP" sz="1100">
              <a:solidFill>
                <a:sysClr val="windowText" lastClr="000000"/>
              </a:solidFill>
              <a:effectLst/>
              <a:latin typeface="+mn-lt"/>
              <a:ea typeface="+mn-ea"/>
              <a:cs typeface="+mn-cs"/>
            </a:rPr>
            <a:t>3,702</a:t>
          </a:r>
          <a:r>
            <a:rPr kumimoji="1" lang="ja-JP" altLang="en-US" sz="1100">
              <a:solidFill>
                <a:sysClr val="windowText" lastClr="000000"/>
              </a:solidFill>
              <a:effectLst/>
              <a:latin typeface="+mn-lt"/>
              <a:ea typeface="+mn-ea"/>
              <a:cs typeface="+mn-cs"/>
            </a:rPr>
            <a:t>百万円保有しているが、充当可能基金とみなされないため、実質的に約</a:t>
          </a:r>
          <a:r>
            <a:rPr kumimoji="1" lang="en-US" altLang="ja-JP" sz="1100">
              <a:solidFill>
                <a:sysClr val="windowText" lastClr="000000"/>
              </a:solidFill>
              <a:effectLst/>
              <a:latin typeface="+mn-lt"/>
              <a:ea typeface="+mn-ea"/>
              <a:cs typeface="+mn-cs"/>
            </a:rPr>
            <a:t>19</a:t>
          </a:r>
          <a:r>
            <a:rPr kumimoji="1" lang="ja-JP" altLang="en-US" sz="1100">
              <a:solidFill>
                <a:sysClr val="windowText" lastClr="000000"/>
              </a:solidFill>
              <a:effectLst/>
              <a:latin typeface="+mn-lt"/>
              <a:ea typeface="+mn-ea"/>
              <a:cs typeface="+mn-cs"/>
            </a:rPr>
            <a:t>％の増要因となっている。）。　ここ数年は、</a:t>
          </a:r>
          <a:r>
            <a:rPr kumimoji="1" lang="ja-JP" altLang="ja-JP" sz="1100">
              <a:solidFill>
                <a:sysClr val="windowText" lastClr="000000"/>
              </a:solidFill>
              <a:effectLst/>
              <a:latin typeface="+mn-lt"/>
              <a:ea typeface="+mn-ea"/>
              <a:cs typeface="+mn-cs"/>
            </a:rPr>
            <a:t>緊急防災・減災事業債、合併特例債等の交付税措置</a:t>
          </a:r>
          <a:r>
            <a:rPr kumimoji="1" lang="ja-JP" altLang="en-US" sz="1100">
              <a:solidFill>
                <a:sysClr val="windowText" lastClr="000000"/>
              </a:solidFill>
              <a:effectLst/>
              <a:latin typeface="+mn-lt"/>
              <a:ea typeface="+mn-ea"/>
              <a:cs typeface="+mn-cs"/>
            </a:rPr>
            <a:t>率</a:t>
          </a:r>
          <a:r>
            <a:rPr kumimoji="1" lang="ja-JP" altLang="ja-JP" sz="1100">
              <a:solidFill>
                <a:sysClr val="windowText" lastClr="000000"/>
              </a:solidFill>
              <a:effectLst/>
              <a:latin typeface="+mn-lt"/>
              <a:ea typeface="+mn-ea"/>
              <a:cs typeface="+mn-cs"/>
            </a:rPr>
            <a:t>の高い起債の活用や</a:t>
          </a:r>
          <a:r>
            <a:rPr kumimoji="1" lang="ja-JP" altLang="en-US" sz="1100">
              <a:solidFill>
                <a:sysClr val="windowText" lastClr="000000"/>
              </a:solidFill>
              <a:effectLst/>
              <a:latin typeface="+mn-lt"/>
              <a:ea typeface="+mn-ea"/>
              <a:cs typeface="+mn-cs"/>
            </a:rPr>
            <a:t>財政調整</a:t>
          </a:r>
          <a:r>
            <a:rPr kumimoji="1" lang="ja-JP" altLang="ja-JP" sz="1100">
              <a:solidFill>
                <a:sysClr val="windowText" lastClr="000000"/>
              </a:solidFill>
              <a:effectLst/>
              <a:latin typeface="+mn-lt"/>
              <a:ea typeface="+mn-ea"/>
              <a:cs typeface="+mn-cs"/>
            </a:rPr>
            <a:t>基金をはじめとした充当可能財源の増加により、ここ数年は指標が大幅に改善して</a:t>
          </a:r>
          <a:r>
            <a:rPr kumimoji="1" lang="ja-JP" altLang="en-US" sz="1100">
              <a:solidFill>
                <a:sysClr val="windowText" lastClr="000000"/>
              </a:solidFill>
              <a:effectLst/>
              <a:latin typeface="+mn-lt"/>
              <a:ea typeface="+mn-ea"/>
              <a:cs typeface="+mn-cs"/>
            </a:rPr>
            <a:t>きて</a:t>
          </a:r>
          <a:r>
            <a:rPr kumimoji="1" lang="ja-JP" altLang="ja-JP" sz="1100">
              <a:solidFill>
                <a:sysClr val="windowText" lastClr="000000"/>
              </a:solidFill>
              <a:effectLst/>
              <a:latin typeface="+mn-lt"/>
              <a:ea typeface="+mn-ea"/>
              <a:cs typeface="+mn-cs"/>
            </a:rPr>
            <a:t>いる。</a:t>
          </a:r>
          <a:endParaRPr lang="ja-JP" altLang="ja-JP" sz="1100">
            <a:solidFill>
              <a:sysClr val="windowText" lastClr="000000"/>
            </a:solidFill>
            <a:effectLst/>
          </a:endParaRPr>
        </a:p>
        <a:p>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引き続き、</a:t>
          </a:r>
          <a:r>
            <a:rPr kumimoji="1" lang="ja-JP" altLang="ja-JP" sz="1100">
              <a:solidFill>
                <a:sysClr val="windowText" lastClr="000000"/>
              </a:solidFill>
              <a:effectLst/>
              <a:latin typeface="+mn-lt"/>
              <a:ea typeface="+mn-ea"/>
              <a:cs typeface="+mn-cs"/>
            </a:rPr>
            <a:t>地方債の繰上償還や合併特例債等の有利な起債の活用、充当可能基金の積み増し等により、今後も将来の市民負担が少しでも軽減するよう、財政の健全化に努める。</a:t>
          </a:r>
          <a:endParaRPr lang="ja-JP" altLang="ja-JP" sz="1100">
            <a:solidFill>
              <a:sysClr val="windowText" lastClr="000000"/>
            </a:solidFill>
            <a:effectLst/>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95631</xdr:rowOff>
    </xdr:to>
    <xdr:cxnSp macro="">
      <xdr:nvCxnSpPr>
        <xdr:cNvPr id="436" name="直線コネクタ 435"/>
        <xdr:cNvCxnSpPr/>
      </xdr:nvCxnSpPr>
      <xdr:spPr>
        <a:xfrm flipV="1">
          <a:off x="17018000" y="2370667"/>
          <a:ext cx="0" cy="1496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67708</xdr:rowOff>
    </xdr:from>
    <xdr:ext cx="762000" cy="259045"/>
    <xdr:sp macro="" textlink="">
      <xdr:nvSpPr>
        <xdr:cNvPr id="437" name="将来負担の状況最小値テキスト"/>
        <xdr:cNvSpPr txBox="1"/>
      </xdr:nvSpPr>
      <xdr:spPr>
        <a:xfrm>
          <a:off x="17106900" y="3839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186.1</a:t>
          </a:r>
          <a:endParaRPr kumimoji="1" lang="ja-JP" altLang="en-US" sz="1000" b="1">
            <a:latin typeface="ＭＳ Ｐゴシック"/>
          </a:endParaRPr>
        </a:p>
      </xdr:txBody>
    </xdr:sp>
    <xdr:clientData/>
  </xdr:oneCellAnchor>
  <xdr:twoCellAnchor>
    <xdr:from>
      <xdr:col>24</xdr:col>
      <xdr:colOff>469900</xdr:colOff>
      <xdr:row>22</xdr:row>
      <xdr:rowOff>95631</xdr:rowOff>
    </xdr:from>
    <xdr:to>
      <xdr:col>24</xdr:col>
      <xdr:colOff>647700</xdr:colOff>
      <xdr:row>22</xdr:row>
      <xdr:rowOff>95631</xdr:rowOff>
    </xdr:to>
    <xdr:cxnSp macro="">
      <xdr:nvCxnSpPr>
        <xdr:cNvPr id="438" name="直線コネクタ 437"/>
        <xdr:cNvCxnSpPr/>
      </xdr:nvCxnSpPr>
      <xdr:spPr>
        <a:xfrm>
          <a:off x="16929100" y="3867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126704</xdr:rowOff>
    </xdr:from>
    <xdr:to>
      <xdr:col>24</xdr:col>
      <xdr:colOff>558800</xdr:colOff>
      <xdr:row>18</xdr:row>
      <xdr:rowOff>161290</xdr:rowOff>
    </xdr:to>
    <xdr:cxnSp macro="">
      <xdr:nvCxnSpPr>
        <xdr:cNvPr id="441" name="直線コネクタ 440"/>
        <xdr:cNvCxnSpPr/>
      </xdr:nvCxnSpPr>
      <xdr:spPr>
        <a:xfrm flipV="1">
          <a:off x="16179800" y="3212804"/>
          <a:ext cx="838200" cy="34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64660</xdr:rowOff>
    </xdr:from>
    <xdr:ext cx="762000" cy="259045"/>
    <xdr:sp macro="" textlink="">
      <xdr:nvSpPr>
        <xdr:cNvPr id="442" name="将来負担の状況平均値テキスト"/>
        <xdr:cNvSpPr txBox="1"/>
      </xdr:nvSpPr>
      <xdr:spPr>
        <a:xfrm>
          <a:off x="17106900" y="2464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48133</xdr:rowOff>
    </xdr:from>
    <xdr:to>
      <xdr:col>24</xdr:col>
      <xdr:colOff>609600</xdr:colOff>
      <xdr:row>15</xdr:row>
      <xdr:rowOff>149733</xdr:rowOff>
    </xdr:to>
    <xdr:sp macro="" textlink="">
      <xdr:nvSpPr>
        <xdr:cNvPr id="443" name="フローチャート : 判断 442"/>
        <xdr:cNvSpPr/>
      </xdr:nvSpPr>
      <xdr:spPr>
        <a:xfrm>
          <a:off x="169672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161290</xdr:rowOff>
    </xdr:from>
    <xdr:to>
      <xdr:col>23</xdr:col>
      <xdr:colOff>406400</xdr:colOff>
      <xdr:row>19</xdr:row>
      <xdr:rowOff>95208</xdr:rowOff>
    </xdr:to>
    <xdr:cxnSp macro="">
      <xdr:nvCxnSpPr>
        <xdr:cNvPr id="444" name="直線コネクタ 443"/>
        <xdr:cNvCxnSpPr/>
      </xdr:nvCxnSpPr>
      <xdr:spPr>
        <a:xfrm flipV="1">
          <a:off x="15290800" y="3247390"/>
          <a:ext cx="889000" cy="105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105241</xdr:rowOff>
    </xdr:from>
    <xdr:to>
      <xdr:col>23</xdr:col>
      <xdr:colOff>457200</xdr:colOff>
      <xdr:row>16</xdr:row>
      <xdr:rowOff>35391</xdr:rowOff>
    </xdr:to>
    <xdr:sp macro="" textlink="">
      <xdr:nvSpPr>
        <xdr:cNvPr id="445" name="フローチャート : 判断 444"/>
        <xdr:cNvSpPr/>
      </xdr:nvSpPr>
      <xdr:spPr>
        <a:xfrm>
          <a:off x="16129000" y="267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45568</xdr:rowOff>
    </xdr:from>
    <xdr:ext cx="736600" cy="259045"/>
    <xdr:sp macro="" textlink="">
      <xdr:nvSpPr>
        <xdr:cNvPr id="446" name="テキスト ボックス 445"/>
        <xdr:cNvSpPr txBox="1"/>
      </xdr:nvSpPr>
      <xdr:spPr>
        <a:xfrm>
          <a:off x="15798800" y="24458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44.4</a:t>
          </a:r>
          <a:endParaRPr kumimoji="1" lang="ja-JP" altLang="en-US" sz="1000" b="1">
            <a:solidFill>
              <a:srgbClr val="000080"/>
            </a:solidFill>
            <a:latin typeface="ＭＳ Ｐゴシック"/>
          </a:endParaRPr>
        </a:p>
      </xdr:txBody>
    </xdr:sp>
    <xdr:clientData/>
  </xdr:oneCellAnchor>
  <xdr:twoCellAnchor>
    <xdr:from>
      <xdr:col>21</xdr:col>
      <xdr:colOff>0</xdr:colOff>
      <xdr:row>19</xdr:row>
      <xdr:rowOff>95208</xdr:rowOff>
    </xdr:from>
    <xdr:to>
      <xdr:col>22</xdr:col>
      <xdr:colOff>203200</xdr:colOff>
      <xdr:row>19</xdr:row>
      <xdr:rowOff>143468</xdr:rowOff>
    </xdr:to>
    <xdr:cxnSp macro="">
      <xdr:nvCxnSpPr>
        <xdr:cNvPr id="447" name="直線コネクタ 446"/>
        <xdr:cNvCxnSpPr/>
      </xdr:nvCxnSpPr>
      <xdr:spPr>
        <a:xfrm flipV="1">
          <a:off x="14401800" y="335275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136610</xdr:rowOff>
    </xdr:from>
    <xdr:to>
      <xdr:col>22</xdr:col>
      <xdr:colOff>254000</xdr:colOff>
      <xdr:row>16</xdr:row>
      <xdr:rowOff>66760</xdr:rowOff>
    </xdr:to>
    <xdr:sp macro="" textlink="">
      <xdr:nvSpPr>
        <xdr:cNvPr id="448" name="フローチャート : 判断 447"/>
        <xdr:cNvSpPr/>
      </xdr:nvSpPr>
      <xdr:spPr>
        <a:xfrm>
          <a:off x="15240000" y="270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76937</xdr:rowOff>
    </xdr:from>
    <xdr:ext cx="762000" cy="259045"/>
    <xdr:sp macro="" textlink="">
      <xdr:nvSpPr>
        <xdr:cNvPr id="449" name="テキスト ボックス 448"/>
        <xdr:cNvSpPr txBox="1"/>
      </xdr:nvSpPr>
      <xdr:spPr>
        <a:xfrm>
          <a:off x="14909800" y="247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48.3</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143468</xdr:rowOff>
    </xdr:from>
    <xdr:to>
      <xdr:col>21</xdr:col>
      <xdr:colOff>0</xdr:colOff>
      <xdr:row>20</xdr:row>
      <xdr:rowOff>127254</xdr:rowOff>
    </xdr:to>
    <xdr:cxnSp macro="">
      <xdr:nvCxnSpPr>
        <xdr:cNvPr id="450" name="直線コネクタ 449"/>
        <xdr:cNvCxnSpPr/>
      </xdr:nvCxnSpPr>
      <xdr:spPr>
        <a:xfrm flipV="1">
          <a:off x="13512800" y="3401018"/>
          <a:ext cx="889000" cy="155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39963</xdr:rowOff>
    </xdr:from>
    <xdr:to>
      <xdr:col>21</xdr:col>
      <xdr:colOff>50800</xdr:colOff>
      <xdr:row>16</xdr:row>
      <xdr:rowOff>141563</xdr:rowOff>
    </xdr:to>
    <xdr:sp macro="" textlink="">
      <xdr:nvSpPr>
        <xdr:cNvPr id="451" name="フローチャート : 判断 450"/>
        <xdr:cNvSpPr/>
      </xdr:nvSpPr>
      <xdr:spPr>
        <a:xfrm>
          <a:off x="14351000" y="2783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151740</xdr:rowOff>
    </xdr:from>
    <xdr:ext cx="762000" cy="259045"/>
    <xdr:sp macro="" textlink="">
      <xdr:nvSpPr>
        <xdr:cNvPr id="452" name="テキスト ボックス 451"/>
        <xdr:cNvSpPr txBox="1"/>
      </xdr:nvSpPr>
      <xdr:spPr>
        <a:xfrm>
          <a:off x="14020800" y="255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57.6</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136483</xdr:rowOff>
    </xdr:from>
    <xdr:to>
      <xdr:col>19</xdr:col>
      <xdr:colOff>533400</xdr:colOff>
      <xdr:row>17</xdr:row>
      <xdr:rowOff>66633</xdr:rowOff>
    </xdr:to>
    <xdr:sp macro="" textlink="">
      <xdr:nvSpPr>
        <xdr:cNvPr id="453" name="フローチャート : 判断 452"/>
        <xdr:cNvSpPr/>
      </xdr:nvSpPr>
      <xdr:spPr>
        <a:xfrm>
          <a:off x="13462000" y="2879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76810</xdr:rowOff>
    </xdr:from>
    <xdr:ext cx="762000" cy="259045"/>
    <xdr:sp macro="" textlink="">
      <xdr:nvSpPr>
        <xdr:cNvPr id="454" name="テキスト ボックス 453"/>
        <xdr:cNvSpPr txBox="1"/>
      </xdr:nvSpPr>
      <xdr:spPr>
        <a:xfrm>
          <a:off x="13131800" y="2648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18</xdr:row>
      <xdr:rowOff>75904</xdr:rowOff>
    </xdr:from>
    <xdr:to>
      <xdr:col>24</xdr:col>
      <xdr:colOff>609600</xdr:colOff>
      <xdr:row>19</xdr:row>
      <xdr:rowOff>6054</xdr:rowOff>
    </xdr:to>
    <xdr:sp macro="" textlink="">
      <xdr:nvSpPr>
        <xdr:cNvPr id="460" name="円/楕円 459"/>
        <xdr:cNvSpPr/>
      </xdr:nvSpPr>
      <xdr:spPr>
        <a:xfrm>
          <a:off x="16967200" y="3162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47981</xdr:rowOff>
    </xdr:from>
    <xdr:ext cx="762000" cy="259045"/>
    <xdr:sp macro="" textlink="">
      <xdr:nvSpPr>
        <xdr:cNvPr id="461" name="将来負担の状況該当値テキスト"/>
        <xdr:cNvSpPr txBox="1"/>
      </xdr:nvSpPr>
      <xdr:spPr>
        <a:xfrm>
          <a:off x="17106900" y="3134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104.7</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110490</xdr:rowOff>
    </xdr:from>
    <xdr:to>
      <xdr:col>23</xdr:col>
      <xdr:colOff>457200</xdr:colOff>
      <xdr:row>19</xdr:row>
      <xdr:rowOff>40640</xdr:rowOff>
    </xdr:to>
    <xdr:sp macro="" textlink="">
      <xdr:nvSpPr>
        <xdr:cNvPr id="462" name="円/楕円 461"/>
        <xdr:cNvSpPr/>
      </xdr:nvSpPr>
      <xdr:spPr>
        <a:xfrm>
          <a:off x="16129000" y="319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25417</xdr:rowOff>
    </xdr:from>
    <xdr:ext cx="736600" cy="259045"/>
    <xdr:sp macro="" textlink="">
      <xdr:nvSpPr>
        <xdr:cNvPr id="463" name="テキスト ボックス 462"/>
        <xdr:cNvSpPr txBox="1"/>
      </xdr:nvSpPr>
      <xdr:spPr>
        <a:xfrm>
          <a:off x="15798800" y="3282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109.0</a:t>
          </a:r>
          <a:endParaRPr kumimoji="1" lang="ja-JP" altLang="en-US" sz="1000" b="1">
            <a:solidFill>
              <a:srgbClr val="FF0000"/>
            </a:solidFill>
            <a:latin typeface="ＭＳ Ｐゴシック"/>
          </a:endParaRPr>
        </a:p>
      </xdr:txBody>
    </xdr:sp>
    <xdr:clientData/>
  </xdr:oneCellAnchor>
  <xdr:twoCellAnchor>
    <xdr:from>
      <xdr:col>22</xdr:col>
      <xdr:colOff>152400</xdr:colOff>
      <xdr:row>19</xdr:row>
      <xdr:rowOff>44408</xdr:rowOff>
    </xdr:from>
    <xdr:to>
      <xdr:col>22</xdr:col>
      <xdr:colOff>254000</xdr:colOff>
      <xdr:row>19</xdr:row>
      <xdr:rowOff>146008</xdr:rowOff>
    </xdr:to>
    <xdr:sp macro="" textlink="">
      <xdr:nvSpPr>
        <xdr:cNvPr id="464" name="円/楕円 463"/>
        <xdr:cNvSpPr/>
      </xdr:nvSpPr>
      <xdr:spPr>
        <a:xfrm>
          <a:off x="15240000" y="3301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130785</xdr:rowOff>
    </xdr:from>
    <xdr:ext cx="762000" cy="259045"/>
    <xdr:sp macro="" textlink="">
      <xdr:nvSpPr>
        <xdr:cNvPr id="465" name="テキスト ボックス 464"/>
        <xdr:cNvSpPr txBox="1"/>
      </xdr:nvSpPr>
      <xdr:spPr>
        <a:xfrm>
          <a:off x="14909800" y="3388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122.1</a:t>
          </a:r>
          <a:endParaRPr kumimoji="1" lang="ja-JP" altLang="en-US" sz="1000" b="1">
            <a:solidFill>
              <a:srgbClr val="FF0000"/>
            </a:solidFill>
            <a:latin typeface="ＭＳ Ｐゴシック"/>
          </a:endParaRPr>
        </a:p>
      </xdr:txBody>
    </xdr:sp>
    <xdr:clientData/>
  </xdr:oneCellAnchor>
  <xdr:twoCellAnchor>
    <xdr:from>
      <xdr:col>20</xdr:col>
      <xdr:colOff>635000</xdr:colOff>
      <xdr:row>19</xdr:row>
      <xdr:rowOff>92668</xdr:rowOff>
    </xdr:from>
    <xdr:to>
      <xdr:col>21</xdr:col>
      <xdr:colOff>50800</xdr:colOff>
      <xdr:row>20</xdr:row>
      <xdr:rowOff>22818</xdr:rowOff>
    </xdr:to>
    <xdr:sp macro="" textlink="">
      <xdr:nvSpPr>
        <xdr:cNvPr id="466" name="円/楕円 465"/>
        <xdr:cNvSpPr/>
      </xdr:nvSpPr>
      <xdr:spPr>
        <a:xfrm>
          <a:off x="14351000" y="335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7595</xdr:rowOff>
    </xdr:from>
    <xdr:ext cx="762000" cy="259045"/>
    <xdr:sp macro="" textlink="">
      <xdr:nvSpPr>
        <xdr:cNvPr id="467" name="テキスト ボックス 466"/>
        <xdr:cNvSpPr txBox="1"/>
      </xdr:nvSpPr>
      <xdr:spPr>
        <a:xfrm>
          <a:off x="14020800" y="3436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128.1</a:t>
          </a:r>
          <a:endParaRPr kumimoji="1" lang="ja-JP" altLang="en-US" sz="1000" b="1">
            <a:solidFill>
              <a:srgbClr val="FF0000"/>
            </a:solidFill>
            <a:latin typeface="ＭＳ Ｐゴシック"/>
          </a:endParaRPr>
        </a:p>
      </xdr:txBody>
    </xdr:sp>
    <xdr:clientData/>
  </xdr:oneCellAnchor>
  <xdr:twoCellAnchor>
    <xdr:from>
      <xdr:col>19</xdr:col>
      <xdr:colOff>431800</xdr:colOff>
      <xdr:row>20</xdr:row>
      <xdr:rowOff>76454</xdr:rowOff>
    </xdr:from>
    <xdr:to>
      <xdr:col>19</xdr:col>
      <xdr:colOff>533400</xdr:colOff>
      <xdr:row>21</xdr:row>
      <xdr:rowOff>6604</xdr:rowOff>
    </xdr:to>
    <xdr:sp macro="" textlink="">
      <xdr:nvSpPr>
        <xdr:cNvPr id="468" name="円/楕円 467"/>
        <xdr:cNvSpPr/>
      </xdr:nvSpPr>
      <xdr:spPr>
        <a:xfrm>
          <a:off x="13462000" y="350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162831</xdr:rowOff>
    </xdr:from>
    <xdr:ext cx="762000" cy="259045"/>
    <xdr:sp macro="" textlink="">
      <xdr:nvSpPr>
        <xdr:cNvPr id="469" name="テキスト ボックス 468"/>
        <xdr:cNvSpPr txBox="1"/>
      </xdr:nvSpPr>
      <xdr:spPr>
        <a:xfrm>
          <a:off x="13131800" y="3591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富山県射水市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94,301
92,408
109.43
43,180,976
41,409,840
1,090,370
24,734,025
59,668,398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11.8
104.7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類似団体平均を</a:t>
          </a:r>
          <a:r>
            <a:rPr kumimoji="1" lang="en-US" altLang="ja-JP" sz="1100">
              <a:solidFill>
                <a:sysClr val="windowText" lastClr="000000"/>
              </a:solidFill>
              <a:effectLst/>
              <a:latin typeface="+mn-lt"/>
              <a:ea typeface="+mn-ea"/>
              <a:cs typeface="+mn-cs"/>
            </a:rPr>
            <a:t>4.1</a:t>
          </a:r>
          <a:r>
            <a:rPr kumimoji="1" lang="ja-JP" altLang="ja-JP" sz="1100">
              <a:solidFill>
                <a:sysClr val="windowText" lastClr="000000"/>
              </a:solidFill>
              <a:effectLst/>
              <a:latin typeface="+mn-lt"/>
              <a:ea typeface="+mn-ea"/>
              <a:cs typeface="+mn-cs"/>
            </a:rPr>
            <a:t>ポイント下回っている。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今後も引き続き、定員適正化計画の推進、行財政改革への取組を通じて人件費の抑制に努める。</a:t>
          </a:r>
          <a:endParaRPr lang="ja-JP" altLang="ja-JP" sz="1400">
            <a:solidFill>
              <a:sysClr val="windowText" lastClr="000000"/>
            </a:solidFill>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100330</xdr:rowOff>
    </xdr:to>
    <xdr:cxnSp macro="">
      <xdr:nvCxnSpPr>
        <xdr:cNvPr id="61" name="直線コネクタ 60"/>
        <xdr:cNvCxnSpPr/>
      </xdr:nvCxnSpPr>
      <xdr:spPr>
        <a:xfrm flipV="1">
          <a:off x="4826000" y="575056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72407</xdr:rowOff>
    </xdr:from>
    <xdr:ext cx="762000" cy="259045"/>
    <xdr:sp macro="" textlink="">
      <xdr:nvSpPr>
        <xdr:cNvPr id="62" name="人件費最小値テキスト"/>
        <xdr:cNvSpPr txBox="1"/>
      </xdr:nvSpPr>
      <xdr:spPr>
        <a:xfrm>
          <a:off x="4914900" y="710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34.4</a:t>
          </a:r>
          <a:endParaRPr kumimoji="1" lang="ja-JP" altLang="en-US" sz="1000" b="1">
            <a:latin typeface="ＭＳ Ｐゴシック"/>
          </a:endParaRPr>
        </a:p>
      </xdr:txBody>
    </xdr:sp>
    <xdr:clientData/>
  </xdr:oneCellAnchor>
  <xdr:twoCellAnchor>
    <xdr:from>
      <xdr:col>6</xdr:col>
      <xdr:colOff>612775</xdr:colOff>
      <xdr:row>41</xdr:row>
      <xdr:rowOff>100330</xdr:rowOff>
    </xdr:from>
    <xdr:to>
      <xdr:col>7</xdr:col>
      <xdr:colOff>104775</xdr:colOff>
      <xdr:row>41</xdr:row>
      <xdr:rowOff>100330</xdr:rowOff>
    </xdr:to>
    <xdr:cxnSp macro="">
      <xdr:nvCxnSpPr>
        <xdr:cNvPr id="63" name="直線コネクタ 62"/>
        <xdr:cNvCxnSpPr/>
      </xdr:nvCxnSpPr>
      <xdr:spPr>
        <a:xfrm>
          <a:off x="4737100" y="712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4"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5" name="直線コネクタ 64"/>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96520</xdr:rowOff>
    </xdr:from>
    <xdr:to>
      <xdr:col>7</xdr:col>
      <xdr:colOff>15875</xdr:colOff>
      <xdr:row>35</xdr:row>
      <xdr:rowOff>24130</xdr:rowOff>
    </xdr:to>
    <xdr:cxnSp macro="">
      <xdr:nvCxnSpPr>
        <xdr:cNvPr id="66" name="直線コネクタ 65"/>
        <xdr:cNvCxnSpPr/>
      </xdr:nvCxnSpPr>
      <xdr:spPr>
        <a:xfrm flipV="1">
          <a:off x="3987800" y="592582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158767</xdr:rowOff>
    </xdr:from>
    <xdr:ext cx="762000" cy="259045"/>
    <xdr:sp macro="" textlink="">
      <xdr:nvSpPr>
        <xdr:cNvPr id="67" name="人件費平均値テキスト"/>
        <xdr:cNvSpPr txBox="1"/>
      </xdr:nvSpPr>
      <xdr:spPr>
        <a:xfrm>
          <a:off x="4914900" y="6159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15240</xdr:rowOff>
    </xdr:from>
    <xdr:to>
      <xdr:col>7</xdr:col>
      <xdr:colOff>66675</xdr:colOff>
      <xdr:row>36</xdr:row>
      <xdr:rowOff>116840</xdr:rowOff>
    </xdr:to>
    <xdr:sp macro="" textlink="">
      <xdr:nvSpPr>
        <xdr:cNvPr id="68" name="フローチャート :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1270</xdr:rowOff>
    </xdr:from>
    <xdr:to>
      <xdr:col>5</xdr:col>
      <xdr:colOff>549275</xdr:colOff>
      <xdr:row>35</xdr:row>
      <xdr:rowOff>24130</xdr:rowOff>
    </xdr:to>
    <xdr:cxnSp macro="">
      <xdr:nvCxnSpPr>
        <xdr:cNvPr id="69" name="直線コネクタ 68"/>
        <xdr:cNvCxnSpPr/>
      </xdr:nvCxnSpPr>
      <xdr:spPr>
        <a:xfrm>
          <a:off x="3098800" y="60020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133350</xdr:rowOff>
    </xdr:from>
    <xdr:to>
      <xdr:col>5</xdr:col>
      <xdr:colOff>600075</xdr:colOff>
      <xdr:row>36</xdr:row>
      <xdr:rowOff>63500</xdr:rowOff>
    </xdr:to>
    <xdr:sp macro="" textlink="">
      <xdr:nvSpPr>
        <xdr:cNvPr id="70" name="フローチャート : 判断 69"/>
        <xdr:cNvSpPr/>
      </xdr:nvSpPr>
      <xdr:spPr>
        <a:xfrm>
          <a:off x="3937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48277</xdr:rowOff>
    </xdr:from>
    <xdr:ext cx="736600" cy="259045"/>
    <xdr:sp macro="" textlink="">
      <xdr:nvSpPr>
        <xdr:cNvPr id="71" name="テキスト ボックス 70"/>
        <xdr:cNvSpPr txBox="1"/>
      </xdr:nvSpPr>
      <xdr:spPr>
        <a:xfrm>
          <a:off x="3606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1270</xdr:rowOff>
    </xdr:from>
    <xdr:to>
      <xdr:col>4</xdr:col>
      <xdr:colOff>346075</xdr:colOff>
      <xdr:row>35</xdr:row>
      <xdr:rowOff>77470</xdr:rowOff>
    </xdr:to>
    <xdr:cxnSp macro="">
      <xdr:nvCxnSpPr>
        <xdr:cNvPr id="72" name="直線コネクタ 71"/>
        <xdr:cNvCxnSpPr/>
      </xdr:nvCxnSpPr>
      <xdr:spPr>
        <a:xfrm flipV="1">
          <a:off x="2209800" y="60020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140970</xdr:rowOff>
    </xdr:from>
    <xdr:to>
      <xdr:col>4</xdr:col>
      <xdr:colOff>396875</xdr:colOff>
      <xdr:row>36</xdr:row>
      <xdr:rowOff>71120</xdr:rowOff>
    </xdr:to>
    <xdr:sp macro="" textlink="">
      <xdr:nvSpPr>
        <xdr:cNvPr id="73" name="フローチャート : 判断 72"/>
        <xdr:cNvSpPr/>
      </xdr:nvSpPr>
      <xdr:spPr>
        <a:xfrm>
          <a:off x="3048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55897</xdr:rowOff>
    </xdr:from>
    <xdr:ext cx="762000" cy="259045"/>
    <xdr:sp macro="" textlink="">
      <xdr:nvSpPr>
        <xdr:cNvPr id="74" name="テキスト ボックス 73"/>
        <xdr:cNvSpPr txBox="1"/>
      </xdr:nvSpPr>
      <xdr:spPr>
        <a:xfrm>
          <a:off x="2717800" y="622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77470</xdr:rowOff>
    </xdr:from>
    <xdr:to>
      <xdr:col>3</xdr:col>
      <xdr:colOff>142875</xdr:colOff>
      <xdr:row>35</xdr:row>
      <xdr:rowOff>168910</xdr:rowOff>
    </xdr:to>
    <xdr:cxnSp macro="">
      <xdr:nvCxnSpPr>
        <xdr:cNvPr id="75" name="直線コネクタ 74"/>
        <xdr:cNvCxnSpPr/>
      </xdr:nvCxnSpPr>
      <xdr:spPr>
        <a:xfrm flipV="1">
          <a:off x="1320800" y="60782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60960</xdr:rowOff>
    </xdr:from>
    <xdr:to>
      <xdr:col>3</xdr:col>
      <xdr:colOff>193675</xdr:colOff>
      <xdr:row>36</xdr:row>
      <xdr:rowOff>162560</xdr:rowOff>
    </xdr:to>
    <xdr:sp macro="" textlink="">
      <xdr:nvSpPr>
        <xdr:cNvPr id="76" name="フローチャート : 判断 75"/>
        <xdr:cNvSpPr/>
      </xdr:nvSpPr>
      <xdr:spPr>
        <a:xfrm>
          <a:off x="2159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147337</xdr:rowOff>
    </xdr:from>
    <xdr:ext cx="762000" cy="259045"/>
    <xdr:sp macro="" textlink="">
      <xdr:nvSpPr>
        <xdr:cNvPr id="77" name="テキスト ボックス 76"/>
        <xdr:cNvSpPr txBox="1"/>
      </xdr:nvSpPr>
      <xdr:spPr>
        <a:xfrm>
          <a:off x="1828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106680</xdr:rowOff>
    </xdr:from>
    <xdr:to>
      <xdr:col>1</xdr:col>
      <xdr:colOff>676275</xdr:colOff>
      <xdr:row>37</xdr:row>
      <xdr:rowOff>36830</xdr:rowOff>
    </xdr:to>
    <xdr:sp macro="" textlink="">
      <xdr:nvSpPr>
        <xdr:cNvPr id="78" name="フローチャート : 判断 77"/>
        <xdr:cNvSpPr/>
      </xdr:nvSpPr>
      <xdr:spPr>
        <a:xfrm>
          <a:off x="1270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21607</xdr:rowOff>
    </xdr:from>
    <xdr:ext cx="762000" cy="259045"/>
    <xdr:sp macro="" textlink="">
      <xdr:nvSpPr>
        <xdr:cNvPr id="79" name="テキスト ボックス 78"/>
        <xdr:cNvSpPr txBox="1"/>
      </xdr:nvSpPr>
      <xdr:spPr>
        <a:xfrm>
          <a:off x="939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34</xdr:row>
      <xdr:rowOff>45720</xdr:rowOff>
    </xdr:from>
    <xdr:to>
      <xdr:col>7</xdr:col>
      <xdr:colOff>66675</xdr:colOff>
      <xdr:row>34</xdr:row>
      <xdr:rowOff>147320</xdr:rowOff>
    </xdr:to>
    <xdr:sp macro="" textlink="">
      <xdr:nvSpPr>
        <xdr:cNvPr id="85" name="円/楕円 84"/>
        <xdr:cNvSpPr/>
      </xdr:nvSpPr>
      <xdr:spPr>
        <a:xfrm>
          <a:off x="4775200" y="587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62247</xdr:rowOff>
    </xdr:from>
    <xdr:ext cx="762000" cy="259045"/>
    <xdr:sp macro="" textlink="">
      <xdr:nvSpPr>
        <xdr:cNvPr id="86" name="人件費該当値テキスト"/>
        <xdr:cNvSpPr txBox="1"/>
      </xdr:nvSpPr>
      <xdr:spPr>
        <a:xfrm>
          <a:off x="49149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144780</xdr:rowOff>
    </xdr:from>
    <xdr:to>
      <xdr:col>5</xdr:col>
      <xdr:colOff>600075</xdr:colOff>
      <xdr:row>35</xdr:row>
      <xdr:rowOff>74930</xdr:rowOff>
    </xdr:to>
    <xdr:sp macro="" textlink="">
      <xdr:nvSpPr>
        <xdr:cNvPr id="87" name="円/楕円 86"/>
        <xdr:cNvSpPr/>
      </xdr:nvSpPr>
      <xdr:spPr>
        <a:xfrm>
          <a:off x="3937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85107</xdr:rowOff>
    </xdr:from>
    <xdr:ext cx="736600" cy="259045"/>
    <xdr:sp macro="" textlink="">
      <xdr:nvSpPr>
        <xdr:cNvPr id="88" name="テキスト ボックス 87"/>
        <xdr:cNvSpPr txBox="1"/>
      </xdr:nvSpPr>
      <xdr:spPr>
        <a:xfrm>
          <a:off x="3606800" y="574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121920</xdr:rowOff>
    </xdr:from>
    <xdr:to>
      <xdr:col>4</xdr:col>
      <xdr:colOff>396875</xdr:colOff>
      <xdr:row>35</xdr:row>
      <xdr:rowOff>52070</xdr:rowOff>
    </xdr:to>
    <xdr:sp macro="" textlink="">
      <xdr:nvSpPr>
        <xdr:cNvPr id="89" name="円/楕円 88"/>
        <xdr:cNvSpPr/>
      </xdr:nvSpPr>
      <xdr:spPr>
        <a:xfrm>
          <a:off x="3048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62247</xdr:rowOff>
    </xdr:from>
    <xdr:ext cx="762000" cy="259045"/>
    <xdr:sp macro="" textlink="">
      <xdr:nvSpPr>
        <xdr:cNvPr id="90" name="テキスト ボックス 89"/>
        <xdr:cNvSpPr txBox="1"/>
      </xdr:nvSpPr>
      <xdr:spPr>
        <a:xfrm>
          <a:off x="2717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26670</xdr:rowOff>
    </xdr:from>
    <xdr:to>
      <xdr:col>3</xdr:col>
      <xdr:colOff>193675</xdr:colOff>
      <xdr:row>35</xdr:row>
      <xdr:rowOff>128270</xdr:rowOff>
    </xdr:to>
    <xdr:sp macro="" textlink="">
      <xdr:nvSpPr>
        <xdr:cNvPr id="91" name="円/楕円 90"/>
        <xdr:cNvSpPr/>
      </xdr:nvSpPr>
      <xdr:spPr>
        <a:xfrm>
          <a:off x="2159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138447</xdr:rowOff>
    </xdr:from>
    <xdr:ext cx="762000" cy="259045"/>
    <xdr:sp macro="" textlink="">
      <xdr:nvSpPr>
        <xdr:cNvPr id="92" name="テキスト ボックス 91"/>
        <xdr:cNvSpPr txBox="1"/>
      </xdr:nvSpPr>
      <xdr:spPr>
        <a:xfrm>
          <a:off x="18288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118110</xdr:rowOff>
    </xdr:from>
    <xdr:to>
      <xdr:col>1</xdr:col>
      <xdr:colOff>676275</xdr:colOff>
      <xdr:row>36</xdr:row>
      <xdr:rowOff>48260</xdr:rowOff>
    </xdr:to>
    <xdr:sp macro="" textlink="">
      <xdr:nvSpPr>
        <xdr:cNvPr id="93" name="円/楕円 92"/>
        <xdr:cNvSpPr/>
      </xdr:nvSpPr>
      <xdr:spPr>
        <a:xfrm>
          <a:off x="1270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58437</xdr:rowOff>
    </xdr:from>
    <xdr:ext cx="762000" cy="259045"/>
    <xdr:sp macro="" textlink="">
      <xdr:nvSpPr>
        <xdr:cNvPr id="94" name="テキスト ボックス 93"/>
        <xdr:cNvSpPr txBox="1"/>
      </xdr:nvSpPr>
      <xdr:spPr>
        <a:xfrm>
          <a:off x="939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類似団体平均を</a:t>
          </a:r>
          <a:r>
            <a:rPr kumimoji="1" lang="en-US" altLang="ja-JP" sz="1100">
              <a:solidFill>
                <a:sysClr val="windowText" lastClr="000000"/>
              </a:solidFill>
              <a:effectLst/>
              <a:latin typeface="+mn-lt"/>
              <a:ea typeface="+mn-ea"/>
              <a:cs typeface="+mn-cs"/>
            </a:rPr>
            <a:t>0.2</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下回っている。</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市町村合併等の影響もあり、類似施設が重複していることから施設の維持管理費が高止まりしている。</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27</a:t>
          </a:r>
          <a:r>
            <a:rPr kumimoji="1" lang="ja-JP" altLang="ja-JP" sz="1100">
              <a:solidFill>
                <a:sysClr val="windowText" lastClr="000000"/>
              </a:solidFill>
              <a:effectLst/>
              <a:latin typeface="+mn-lt"/>
              <a:ea typeface="+mn-ea"/>
              <a:cs typeface="+mn-cs"/>
            </a:rPr>
            <a:t>年度は、</a:t>
          </a:r>
          <a:r>
            <a:rPr kumimoji="1" lang="ja-JP" altLang="en-US" sz="1100">
              <a:solidFill>
                <a:sysClr val="windowText" lastClr="000000"/>
              </a:solidFill>
              <a:effectLst/>
              <a:latin typeface="+mn-lt"/>
              <a:ea typeface="+mn-ea"/>
              <a:cs typeface="+mn-cs"/>
            </a:rPr>
            <a:t>自治体クラウド関係整備費や</a:t>
          </a:r>
          <a:r>
            <a:rPr kumimoji="1" lang="ja-JP" altLang="ja-JP" sz="1100">
              <a:solidFill>
                <a:sysClr val="windowText" lastClr="000000"/>
              </a:solidFill>
              <a:effectLst/>
              <a:latin typeface="+mn-lt"/>
              <a:ea typeface="+mn-ea"/>
              <a:cs typeface="+mn-cs"/>
            </a:rPr>
            <a:t>労務費の上昇</a:t>
          </a:r>
          <a:r>
            <a:rPr kumimoji="1" lang="ja-JP" altLang="en-US" sz="1100">
              <a:solidFill>
                <a:sysClr val="windowText" lastClr="000000"/>
              </a:solidFill>
              <a:effectLst/>
              <a:latin typeface="+mn-lt"/>
              <a:ea typeface="+mn-ea"/>
              <a:cs typeface="+mn-cs"/>
            </a:rPr>
            <a:t>の</a:t>
          </a:r>
          <a:r>
            <a:rPr kumimoji="1" lang="ja-JP" altLang="ja-JP" sz="1100">
              <a:solidFill>
                <a:sysClr val="windowText" lastClr="000000"/>
              </a:solidFill>
              <a:effectLst/>
              <a:latin typeface="+mn-lt"/>
              <a:ea typeface="+mn-ea"/>
              <a:cs typeface="+mn-cs"/>
            </a:rPr>
            <a:t>影響</a:t>
          </a:r>
          <a:r>
            <a:rPr kumimoji="1" lang="ja-JP" altLang="en-US" sz="1100">
              <a:solidFill>
                <a:sysClr val="windowText" lastClr="000000"/>
              </a:solidFill>
              <a:effectLst/>
              <a:latin typeface="+mn-lt"/>
              <a:ea typeface="+mn-ea"/>
              <a:cs typeface="+mn-cs"/>
            </a:rPr>
            <a:t>もあり、前年と比較し増加している。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今後も引き続き、公共施設等総合管理計画に基づく</a:t>
          </a:r>
          <a:r>
            <a:rPr kumimoji="1" lang="ja-JP" altLang="ja-JP" sz="1100">
              <a:solidFill>
                <a:sysClr val="windowText" lastClr="000000"/>
              </a:solidFill>
              <a:effectLst/>
              <a:latin typeface="+mn-lt"/>
              <a:ea typeface="+mn-ea"/>
              <a:cs typeface="+mn-cs"/>
            </a:rPr>
            <a:t>類似公共施設の統廃合、施設機能の複合化を進めるとともに、事務事業評価制度に基づく事業の見直し、指定管理者制度の積極的な導入等を進め物件費の縮減に努める。</a:t>
          </a:r>
          <a:endParaRPr lang="ja-JP" altLang="ja-JP" sz="1400">
            <a:solidFill>
              <a:sysClr val="windowText" lastClr="000000"/>
            </a:solidFill>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42418</xdr:rowOff>
    </xdr:from>
    <xdr:to>
      <xdr:col>24</xdr:col>
      <xdr:colOff>31750</xdr:colOff>
      <xdr:row>21</xdr:row>
      <xdr:rowOff>60706</xdr:rowOff>
    </xdr:to>
    <xdr:cxnSp macro="">
      <xdr:nvCxnSpPr>
        <xdr:cNvPr id="120" name="直線コネクタ 119"/>
        <xdr:cNvCxnSpPr/>
      </xdr:nvCxnSpPr>
      <xdr:spPr>
        <a:xfrm flipV="1">
          <a:off x="16510000" y="2271268"/>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32783</xdr:rowOff>
    </xdr:from>
    <xdr:ext cx="762000" cy="259045"/>
    <xdr:sp macro="" textlink="">
      <xdr:nvSpPr>
        <xdr:cNvPr id="121" name="物件費最小値テキスト"/>
        <xdr:cNvSpPr txBox="1"/>
      </xdr:nvSpPr>
      <xdr:spPr>
        <a:xfrm>
          <a:off x="16598900" y="363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21</xdr:row>
      <xdr:rowOff>60706</xdr:rowOff>
    </xdr:from>
    <xdr:to>
      <xdr:col>24</xdr:col>
      <xdr:colOff>120650</xdr:colOff>
      <xdr:row>21</xdr:row>
      <xdr:rowOff>60706</xdr:rowOff>
    </xdr:to>
    <xdr:cxnSp macro="">
      <xdr:nvCxnSpPr>
        <xdr:cNvPr id="122" name="直線コネクタ 121"/>
        <xdr:cNvCxnSpPr/>
      </xdr:nvCxnSpPr>
      <xdr:spPr>
        <a:xfrm>
          <a:off x="16421100" y="366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128795</xdr:rowOff>
    </xdr:from>
    <xdr:ext cx="762000" cy="259045"/>
    <xdr:sp macro="" textlink="">
      <xdr:nvSpPr>
        <xdr:cNvPr id="123" name="物件費最大値テキスト"/>
        <xdr:cNvSpPr txBox="1"/>
      </xdr:nvSpPr>
      <xdr:spPr>
        <a:xfrm>
          <a:off x="16598900" y="2014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23</xdr:col>
      <xdr:colOff>628650</xdr:colOff>
      <xdr:row>13</xdr:row>
      <xdr:rowOff>42418</xdr:rowOff>
    </xdr:from>
    <xdr:to>
      <xdr:col>24</xdr:col>
      <xdr:colOff>120650</xdr:colOff>
      <xdr:row>13</xdr:row>
      <xdr:rowOff>42418</xdr:rowOff>
    </xdr:to>
    <xdr:cxnSp macro="">
      <xdr:nvCxnSpPr>
        <xdr:cNvPr id="124" name="直線コネクタ 123"/>
        <xdr:cNvCxnSpPr/>
      </xdr:nvCxnSpPr>
      <xdr:spPr>
        <a:xfrm>
          <a:off x="16421100" y="2271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156718</xdr:rowOff>
    </xdr:from>
    <xdr:to>
      <xdr:col>24</xdr:col>
      <xdr:colOff>31750</xdr:colOff>
      <xdr:row>16</xdr:row>
      <xdr:rowOff>30988</xdr:rowOff>
    </xdr:to>
    <xdr:cxnSp macro="">
      <xdr:nvCxnSpPr>
        <xdr:cNvPr id="125" name="直線コネクタ 124"/>
        <xdr:cNvCxnSpPr/>
      </xdr:nvCxnSpPr>
      <xdr:spPr>
        <a:xfrm>
          <a:off x="15671800" y="272846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142003</xdr:rowOff>
    </xdr:from>
    <xdr:ext cx="762000" cy="259045"/>
    <xdr:sp macro="" textlink="">
      <xdr:nvSpPr>
        <xdr:cNvPr id="126" name="物件費平均値テキスト"/>
        <xdr:cNvSpPr txBox="1"/>
      </xdr:nvSpPr>
      <xdr:spPr>
        <a:xfrm>
          <a:off x="16598900" y="2713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169926</xdr:rowOff>
    </xdr:from>
    <xdr:to>
      <xdr:col>24</xdr:col>
      <xdr:colOff>82550</xdr:colOff>
      <xdr:row>16</xdr:row>
      <xdr:rowOff>100076</xdr:rowOff>
    </xdr:to>
    <xdr:sp macro="" textlink="">
      <xdr:nvSpPr>
        <xdr:cNvPr id="127" name="フローチャート : 判断 126"/>
        <xdr:cNvSpPr/>
      </xdr:nvSpPr>
      <xdr:spPr>
        <a:xfrm>
          <a:off x="16459200" y="274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156718</xdr:rowOff>
    </xdr:from>
    <xdr:to>
      <xdr:col>22</xdr:col>
      <xdr:colOff>565150</xdr:colOff>
      <xdr:row>15</xdr:row>
      <xdr:rowOff>156718</xdr:rowOff>
    </xdr:to>
    <xdr:cxnSp macro="">
      <xdr:nvCxnSpPr>
        <xdr:cNvPr id="128" name="直線コネクタ 127"/>
        <xdr:cNvCxnSpPr/>
      </xdr:nvCxnSpPr>
      <xdr:spPr>
        <a:xfrm>
          <a:off x="14782800" y="27284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69342</xdr:rowOff>
    </xdr:from>
    <xdr:to>
      <xdr:col>22</xdr:col>
      <xdr:colOff>615950</xdr:colOff>
      <xdr:row>15</xdr:row>
      <xdr:rowOff>170942</xdr:rowOff>
    </xdr:to>
    <xdr:sp macro="" textlink="">
      <xdr:nvSpPr>
        <xdr:cNvPr id="129" name="フローチャート : 判断 128"/>
        <xdr:cNvSpPr/>
      </xdr:nvSpPr>
      <xdr:spPr>
        <a:xfrm>
          <a:off x="15621000" y="2641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9669</xdr:rowOff>
    </xdr:from>
    <xdr:ext cx="736600" cy="259045"/>
    <xdr:sp macro="" textlink="">
      <xdr:nvSpPr>
        <xdr:cNvPr id="130" name="テキスト ボックス 129"/>
        <xdr:cNvSpPr txBox="1"/>
      </xdr:nvSpPr>
      <xdr:spPr>
        <a:xfrm>
          <a:off x="15290800" y="2409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65278</xdr:rowOff>
    </xdr:from>
    <xdr:to>
      <xdr:col>21</xdr:col>
      <xdr:colOff>361950</xdr:colOff>
      <xdr:row>15</xdr:row>
      <xdr:rowOff>156718</xdr:rowOff>
    </xdr:to>
    <xdr:cxnSp macro="">
      <xdr:nvCxnSpPr>
        <xdr:cNvPr id="131" name="直線コネクタ 130"/>
        <xdr:cNvCxnSpPr/>
      </xdr:nvCxnSpPr>
      <xdr:spPr>
        <a:xfrm>
          <a:off x="13893800" y="263702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41910</xdr:rowOff>
    </xdr:from>
    <xdr:to>
      <xdr:col>21</xdr:col>
      <xdr:colOff>412750</xdr:colOff>
      <xdr:row>15</xdr:row>
      <xdr:rowOff>143510</xdr:rowOff>
    </xdr:to>
    <xdr:sp macro="" textlink="">
      <xdr:nvSpPr>
        <xdr:cNvPr id="132" name="フローチャート : 判断 131"/>
        <xdr:cNvSpPr/>
      </xdr:nvSpPr>
      <xdr:spPr>
        <a:xfrm>
          <a:off x="14732000" y="261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153687</xdr:rowOff>
    </xdr:from>
    <xdr:ext cx="762000" cy="259045"/>
    <xdr:sp macro="" textlink="">
      <xdr:nvSpPr>
        <xdr:cNvPr id="133" name="テキスト ボックス 132"/>
        <xdr:cNvSpPr txBox="1"/>
      </xdr:nvSpPr>
      <xdr:spPr>
        <a:xfrm>
          <a:off x="144018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10414</xdr:rowOff>
    </xdr:from>
    <xdr:to>
      <xdr:col>20</xdr:col>
      <xdr:colOff>158750</xdr:colOff>
      <xdr:row>15</xdr:row>
      <xdr:rowOff>65278</xdr:rowOff>
    </xdr:to>
    <xdr:cxnSp macro="">
      <xdr:nvCxnSpPr>
        <xdr:cNvPr id="134" name="直線コネクタ 133"/>
        <xdr:cNvCxnSpPr/>
      </xdr:nvCxnSpPr>
      <xdr:spPr>
        <a:xfrm>
          <a:off x="13004800" y="258216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167640</xdr:rowOff>
    </xdr:from>
    <xdr:to>
      <xdr:col>20</xdr:col>
      <xdr:colOff>209550</xdr:colOff>
      <xdr:row>15</xdr:row>
      <xdr:rowOff>97790</xdr:rowOff>
    </xdr:to>
    <xdr:sp macro="" textlink="">
      <xdr:nvSpPr>
        <xdr:cNvPr id="135" name="フローチャート : 判断 134"/>
        <xdr:cNvSpPr/>
      </xdr:nvSpPr>
      <xdr:spPr>
        <a:xfrm>
          <a:off x="13843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107967</xdr:rowOff>
    </xdr:from>
    <xdr:ext cx="762000" cy="259045"/>
    <xdr:sp macro="" textlink="">
      <xdr:nvSpPr>
        <xdr:cNvPr id="136" name="テキスト ボックス 135"/>
        <xdr:cNvSpPr txBox="1"/>
      </xdr:nvSpPr>
      <xdr:spPr>
        <a:xfrm>
          <a:off x="13512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131064</xdr:rowOff>
    </xdr:from>
    <xdr:to>
      <xdr:col>19</xdr:col>
      <xdr:colOff>6350</xdr:colOff>
      <xdr:row>15</xdr:row>
      <xdr:rowOff>61214</xdr:rowOff>
    </xdr:to>
    <xdr:sp macro="" textlink="">
      <xdr:nvSpPr>
        <xdr:cNvPr id="137" name="フローチャート : 判断 136"/>
        <xdr:cNvSpPr/>
      </xdr:nvSpPr>
      <xdr:spPr>
        <a:xfrm>
          <a:off x="12954000" y="253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71391</xdr:rowOff>
    </xdr:from>
    <xdr:ext cx="762000" cy="259045"/>
    <xdr:sp macro="" textlink="">
      <xdr:nvSpPr>
        <xdr:cNvPr id="138" name="テキスト ボックス 137"/>
        <xdr:cNvSpPr txBox="1"/>
      </xdr:nvSpPr>
      <xdr:spPr>
        <a:xfrm>
          <a:off x="12623800" y="2300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151638</xdr:rowOff>
    </xdr:from>
    <xdr:to>
      <xdr:col>24</xdr:col>
      <xdr:colOff>82550</xdr:colOff>
      <xdr:row>16</xdr:row>
      <xdr:rowOff>81788</xdr:rowOff>
    </xdr:to>
    <xdr:sp macro="" textlink="">
      <xdr:nvSpPr>
        <xdr:cNvPr id="144" name="円/楕円 143"/>
        <xdr:cNvSpPr/>
      </xdr:nvSpPr>
      <xdr:spPr>
        <a:xfrm>
          <a:off x="16459200" y="272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168165</xdr:rowOff>
    </xdr:from>
    <xdr:ext cx="762000" cy="259045"/>
    <xdr:sp macro="" textlink="">
      <xdr:nvSpPr>
        <xdr:cNvPr id="145" name="物件費該当値テキスト"/>
        <xdr:cNvSpPr txBox="1"/>
      </xdr:nvSpPr>
      <xdr:spPr>
        <a:xfrm>
          <a:off x="16598900" y="2568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105918</xdr:rowOff>
    </xdr:from>
    <xdr:to>
      <xdr:col>22</xdr:col>
      <xdr:colOff>615950</xdr:colOff>
      <xdr:row>16</xdr:row>
      <xdr:rowOff>36068</xdr:rowOff>
    </xdr:to>
    <xdr:sp macro="" textlink="">
      <xdr:nvSpPr>
        <xdr:cNvPr id="146" name="円/楕円 145"/>
        <xdr:cNvSpPr/>
      </xdr:nvSpPr>
      <xdr:spPr>
        <a:xfrm>
          <a:off x="15621000" y="267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20845</xdr:rowOff>
    </xdr:from>
    <xdr:ext cx="736600" cy="259045"/>
    <xdr:sp macro="" textlink="">
      <xdr:nvSpPr>
        <xdr:cNvPr id="147" name="テキスト ボックス 146"/>
        <xdr:cNvSpPr txBox="1"/>
      </xdr:nvSpPr>
      <xdr:spPr>
        <a:xfrm>
          <a:off x="15290800" y="27640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105918</xdr:rowOff>
    </xdr:from>
    <xdr:to>
      <xdr:col>21</xdr:col>
      <xdr:colOff>412750</xdr:colOff>
      <xdr:row>16</xdr:row>
      <xdr:rowOff>36068</xdr:rowOff>
    </xdr:to>
    <xdr:sp macro="" textlink="">
      <xdr:nvSpPr>
        <xdr:cNvPr id="148" name="円/楕円 147"/>
        <xdr:cNvSpPr/>
      </xdr:nvSpPr>
      <xdr:spPr>
        <a:xfrm>
          <a:off x="14732000" y="267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20845</xdr:rowOff>
    </xdr:from>
    <xdr:ext cx="762000" cy="259045"/>
    <xdr:sp macro="" textlink="">
      <xdr:nvSpPr>
        <xdr:cNvPr id="149" name="テキスト ボックス 148"/>
        <xdr:cNvSpPr txBox="1"/>
      </xdr:nvSpPr>
      <xdr:spPr>
        <a:xfrm>
          <a:off x="14401800" y="2764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14478</xdr:rowOff>
    </xdr:from>
    <xdr:to>
      <xdr:col>20</xdr:col>
      <xdr:colOff>209550</xdr:colOff>
      <xdr:row>15</xdr:row>
      <xdr:rowOff>116078</xdr:rowOff>
    </xdr:to>
    <xdr:sp macro="" textlink="">
      <xdr:nvSpPr>
        <xdr:cNvPr id="150" name="円/楕円 149"/>
        <xdr:cNvSpPr/>
      </xdr:nvSpPr>
      <xdr:spPr>
        <a:xfrm>
          <a:off x="13843000" y="258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100855</xdr:rowOff>
    </xdr:from>
    <xdr:ext cx="762000" cy="259045"/>
    <xdr:sp macro="" textlink="">
      <xdr:nvSpPr>
        <xdr:cNvPr id="151" name="テキスト ボックス 150"/>
        <xdr:cNvSpPr txBox="1"/>
      </xdr:nvSpPr>
      <xdr:spPr>
        <a:xfrm>
          <a:off x="13512800" y="267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131064</xdr:rowOff>
    </xdr:from>
    <xdr:to>
      <xdr:col>19</xdr:col>
      <xdr:colOff>6350</xdr:colOff>
      <xdr:row>15</xdr:row>
      <xdr:rowOff>61214</xdr:rowOff>
    </xdr:to>
    <xdr:sp macro="" textlink="">
      <xdr:nvSpPr>
        <xdr:cNvPr id="152" name="円/楕円 151"/>
        <xdr:cNvSpPr/>
      </xdr:nvSpPr>
      <xdr:spPr>
        <a:xfrm>
          <a:off x="12954000" y="253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45991</xdr:rowOff>
    </xdr:from>
    <xdr:ext cx="762000" cy="259045"/>
    <xdr:sp macro="" textlink="">
      <xdr:nvSpPr>
        <xdr:cNvPr id="153" name="テキスト ボックス 152"/>
        <xdr:cNvSpPr txBox="1"/>
      </xdr:nvSpPr>
      <xdr:spPr>
        <a:xfrm>
          <a:off x="12623800" y="2617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j-ea"/>
              <a:ea typeface="+mj-ea"/>
              <a:cs typeface="+mn-cs"/>
            </a:rPr>
            <a:t>　類似団体平均を</a:t>
          </a:r>
          <a:r>
            <a:rPr kumimoji="1" lang="en-US" altLang="ja-JP" sz="1100">
              <a:solidFill>
                <a:sysClr val="windowText" lastClr="000000"/>
              </a:solidFill>
              <a:effectLst/>
              <a:latin typeface="+mj-ea"/>
              <a:ea typeface="+mj-ea"/>
              <a:cs typeface="+mn-cs"/>
            </a:rPr>
            <a:t>1.6</a:t>
          </a:r>
          <a:r>
            <a:rPr kumimoji="1" lang="ja-JP" altLang="ja-JP" sz="1100">
              <a:solidFill>
                <a:sysClr val="windowText" lastClr="000000"/>
              </a:solidFill>
              <a:effectLst/>
              <a:latin typeface="+mj-ea"/>
              <a:ea typeface="+mj-ea"/>
              <a:cs typeface="+mn-cs"/>
            </a:rPr>
            <a:t>ポイント下回っている。</a:t>
          </a:r>
          <a:endParaRPr lang="ja-JP" altLang="ja-JP" sz="1100">
            <a:solidFill>
              <a:sysClr val="windowText" lastClr="000000"/>
            </a:solidFill>
            <a:effectLst/>
            <a:latin typeface="+mj-ea"/>
            <a:ea typeface="+mj-ea"/>
          </a:endParaRPr>
        </a:p>
        <a:p>
          <a:r>
            <a:rPr kumimoji="1" lang="ja-JP" altLang="ja-JP" sz="1100">
              <a:solidFill>
                <a:sysClr val="windowText" lastClr="000000"/>
              </a:solidFill>
              <a:effectLst/>
              <a:latin typeface="+mj-ea"/>
              <a:ea typeface="+mj-ea"/>
              <a:cs typeface="+mn-cs"/>
            </a:rPr>
            <a:t>　高齢者福祉や自立支援給付費等の</a:t>
          </a:r>
          <a:r>
            <a:rPr kumimoji="1" lang="ja-JP" altLang="en-US" sz="1100">
              <a:solidFill>
                <a:sysClr val="windowText" lastClr="000000"/>
              </a:solidFill>
              <a:effectLst/>
              <a:latin typeface="+mj-ea"/>
              <a:ea typeface="+mj-ea"/>
              <a:cs typeface="+mn-cs"/>
            </a:rPr>
            <a:t>経費</a:t>
          </a:r>
          <a:r>
            <a:rPr kumimoji="1" lang="ja-JP" altLang="ja-JP" sz="1100">
              <a:solidFill>
                <a:sysClr val="windowText" lastClr="000000"/>
              </a:solidFill>
              <a:effectLst/>
              <a:latin typeface="+mj-ea"/>
              <a:ea typeface="+mj-ea"/>
              <a:cs typeface="+mn-cs"/>
            </a:rPr>
            <a:t>が増加しており、今後も社会保障関係費の増加が見込まれることから、資格審査等の適正化や生活困窮者の自立支援等により、社会保障関係費の増大を抑制するとともに、市単独事業の見直し及び受益者負担の適正化等により財源の確保に努める。</a:t>
          </a:r>
          <a:endParaRPr lang="ja-JP" altLang="ja-JP" sz="1100">
            <a:solidFill>
              <a:sysClr val="windowText" lastClr="000000"/>
            </a:solidFill>
            <a:effectLst/>
            <a:latin typeface="+mj-ea"/>
            <a:ea typeface="+mj-ea"/>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101600</xdr:rowOff>
    </xdr:from>
    <xdr:to>
      <xdr:col>7</xdr:col>
      <xdr:colOff>15875</xdr:colOff>
      <xdr:row>61</xdr:row>
      <xdr:rowOff>69850</xdr:rowOff>
    </xdr:to>
    <xdr:cxnSp macro="">
      <xdr:nvCxnSpPr>
        <xdr:cNvPr id="181" name="直線コネクタ 180"/>
        <xdr:cNvCxnSpPr/>
      </xdr:nvCxnSpPr>
      <xdr:spPr>
        <a:xfrm flipV="1">
          <a:off x="4826000" y="90170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82"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83" name="直線コネクタ 182"/>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16527</xdr:rowOff>
    </xdr:from>
    <xdr:ext cx="762000" cy="259045"/>
    <xdr:sp macro="" textlink="">
      <xdr:nvSpPr>
        <xdr:cNvPr id="184" name="扶助費最大値テキスト"/>
        <xdr:cNvSpPr txBox="1"/>
      </xdr:nvSpPr>
      <xdr:spPr>
        <a:xfrm>
          <a:off x="4914900" y="876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6</xdr:col>
      <xdr:colOff>612775</xdr:colOff>
      <xdr:row>52</xdr:row>
      <xdr:rowOff>101600</xdr:rowOff>
    </xdr:from>
    <xdr:to>
      <xdr:col>7</xdr:col>
      <xdr:colOff>104775</xdr:colOff>
      <xdr:row>52</xdr:row>
      <xdr:rowOff>101600</xdr:rowOff>
    </xdr:to>
    <xdr:cxnSp macro="">
      <xdr:nvCxnSpPr>
        <xdr:cNvPr id="185" name="直線コネクタ 184"/>
        <xdr:cNvCxnSpPr/>
      </xdr:nvCxnSpPr>
      <xdr:spPr>
        <a:xfrm>
          <a:off x="4737100" y="901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88900</xdr:rowOff>
    </xdr:from>
    <xdr:to>
      <xdr:col>7</xdr:col>
      <xdr:colOff>15875</xdr:colOff>
      <xdr:row>54</xdr:row>
      <xdr:rowOff>114300</xdr:rowOff>
    </xdr:to>
    <xdr:cxnSp macro="">
      <xdr:nvCxnSpPr>
        <xdr:cNvPr id="186" name="直線コネクタ 185"/>
        <xdr:cNvCxnSpPr/>
      </xdr:nvCxnSpPr>
      <xdr:spPr>
        <a:xfrm>
          <a:off x="3987800" y="93472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67327</xdr:rowOff>
    </xdr:from>
    <xdr:ext cx="762000" cy="259045"/>
    <xdr:sp macro="" textlink="">
      <xdr:nvSpPr>
        <xdr:cNvPr id="187" name="扶助費平均値テキスト"/>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95250</xdr:rowOff>
    </xdr:from>
    <xdr:to>
      <xdr:col>7</xdr:col>
      <xdr:colOff>66675</xdr:colOff>
      <xdr:row>56</xdr:row>
      <xdr:rowOff>25400</xdr:rowOff>
    </xdr:to>
    <xdr:sp macro="" textlink="">
      <xdr:nvSpPr>
        <xdr:cNvPr id="188" name="フローチャート : 判断 187"/>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88900</xdr:rowOff>
    </xdr:from>
    <xdr:to>
      <xdr:col>5</xdr:col>
      <xdr:colOff>549275</xdr:colOff>
      <xdr:row>55</xdr:row>
      <xdr:rowOff>19050</xdr:rowOff>
    </xdr:to>
    <xdr:cxnSp macro="">
      <xdr:nvCxnSpPr>
        <xdr:cNvPr id="189" name="直線コネクタ 188"/>
        <xdr:cNvCxnSpPr/>
      </xdr:nvCxnSpPr>
      <xdr:spPr>
        <a:xfrm flipV="1">
          <a:off x="3098800" y="93472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31750</xdr:rowOff>
    </xdr:from>
    <xdr:to>
      <xdr:col>5</xdr:col>
      <xdr:colOff>600075</xdr:colOff>
      <xdr:row>55</xdr:row>
      <xdr:rowOff>133350</xdr:rowOff>
    </xdr:to>
    <xdr:sp macro="" textlink="">
      <xdr:nvSpPr>
        <xdr:cNvPr id="190" name="フローチャート : 判断 189"/>
        <xdr:cNvSpPr/>
      </xdr:nvSpPr>
      <xdr:spPr>
        <a:xfrm>
          <a:off x="3937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118127</xdr:rowOff>
    </xdr:from>
    <xdr:ext cx="736600" cy="259045"/>
    <xdr:sp macro="" textlink="">
      <xdr:nvSpPr>
        <xdr:cNvPr id="191" name="テキスト ボックス 190"/>
        <xdr:cNvSpPr txBox="1"/>
      </xdr:nvSpPr>
      <xdr:spPr>
        <a:xfrm>
          <a:off x="3606800" y="9547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101600</xdr:rowOff>
    </xdr:from>
    <xdr:to>
      <xdr:col>4</xdr:col>
      <xdr:colOff>346075</xdr:colOff>
      <xdr:row>55</xdr:row>
      <xdr:rowOff>19050</xdr:rowOff>
    </xdr:to>
    <xdr:cxnSp macro="">
      <xdr:nvCxnSpPr>
        <xdr:cNvPr id="192" name="直線コネクタ 191"/>
        <xdr:cNvCxnSpPr/>
      </xdr:nvCxnSpPr>
      <xdr:spPr>
        <a:xfrm>
          <a:off x="2209800" y="93599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6350</xdr:rowOff>
    </xdr:from>
    <xdr:to>
      <xdr:col>4</xdr:col>
      <xdr:colOff>396875</xdr:colOff>
      <xdr:row>55</xdr:row>
      <xdr:rowOff>107950</xdr:rowOff>
    </xdr:to>
    <xdr:sp macro="" textlink="">
      <xdr:nvSpPr>
        <xdr:cNvPr id="193" name="フローチャート : 判断 192"/>
        <xdr:cNvSpPr/>
      </xdr:nvSpPr>
      <xdr:spPr>
        <a:xfrm>
          <a:off x="3048000" y="943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92727</xdr:rowOff>
    </xdr:from>
    <xdr:ext cx="762000" cy="259045"/>
    <xdr:sp macro="" textlink="">
      <xdr:nvSpPr>
        <xdr:cNvPr id="194" name="テキスト ボックス 193"/>
        <xdr:cNvSpPr txBox="1"/>
      </xdr:nvSpPr>
      <xdr:spPr>
        <a:xfrm>
          <a:off x="2717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63500</xdr:rowOff>
    </xdr:from>
    <xdr:to>
      <xdr:col>3</xdr:col>
      <xdr:colOff>142875</xdr:colOff>
      <xdr:row>54</xdr:row>
      <xdr:rowOff>101600</xdr:rowOff>
    </xdr:to>
    <xdr:cxnSp macro="">
      <xdr:nvCxnSpPr>
        <xdr:cNvPr id="195" name="直線コネクタ 194"/>
        <xdr:cNvCxnSpPr/>
      </xdr:nvCxnSpPr>
      <xdr:spPr>
        <a:xfrm>
          <a:off x="1320800" y="9321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165100</xdr:rowOff>
    </xdr:from>
    <xdr:to>
      <xdr:col>3</xdr:col>
      <xdr:colOff>193675</xdr:colOff>
      <xdr:row>55</xdr:row>
      <xdr:rowOff>95250</xdr:rowOff>
    </xdr:to>
    <xdr:sp macro="" textlink="">
      <xdr:nvSpPr>
        <xdr:cNvPr id="196" name="フローチャート : 判断 195"/>
        <xdr:cNvSpPr/>
      </xdr:nvSpPr>
      <xdr:spPr>
        <a:xfrm>
          <a:off x="2159000" y="942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80027</xdr:rowOff>
    </xdr:from>
    <xdr:ext cx="762000" cy="259045"/>
    <xdr:sp macro="" textlink="">
      <xdr:nvSpPr>
        <xdr:cNvPr id="197" name="テキスト ボックス 196"/>
        <xdr:cNvSpPr txBox="1"/>
      </xdr:nvSpPr>
      <xdr:spPr>
        <a:xfrm>
          <a:off x="1828800" y="950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101600</xdr:rowOff>
    </xdr:from>
    <xdr:to>
      <xdr:col>1</xdr:col>
      <xdr:colOff>676275</xdr:colOff>
      <xdr:row>55</xdr:row>
      <xdr:rowOff>31750</xdr:rowOff>
    </xdr:to>
    <xdr:sp macro="" textlink="">
      <xdr:nvSpPr>
        <xdr:cNvPr id="198" name="フローチャート : 判断 197"/>
        <xdr:cNvSpPr/>
      </xdr:nvSpPr>
      <xdr:spPr>
        <a:xfrm>
          <a:off x="1270000" y="935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16527</xdr:rowOff>
    </xdr:from>
    <xdr:ext cx="762000" cy="259045"/>
    <xdr:sp macro="" textlink="">
      <xdr:nvSpPr>
        <xdr:cNvPr id="199" name="テキスト ボックス 198"/>
        <xdr:cNvSpPr txBox="1"/>
      </xdr:nvSpPr>
      <xdr:spPr>
        <a:xfrm>
          <a:off x="939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63500</xdr:rowOff>
    </xdr:from>
    <xdr:to>
      <xdr:col>7</xdr:col>
      <xdr:colOff>66675</xdr:colOff>
      <xdr:row>54</xdr:row>
      <xdr:rowOff>165100</xdr:rowOff>
    </xdr:to>
    <xdr:sp macro="" textlink="">
      <xdr:nvSpPr>
        <xdr:cNvPr id="205" name="円/楕円 204"/>
        <xdr:cNvSpPr/>
      </xdr:nvSpPr>
      <xdr:spPr>
        <a:xfrm>
          <a:off x="4775200" y="93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80027</xdr:rowOff>
    </xdr:from>
    <xdr:ext cx="762000" cy="259045"/>
    <xdr:sp macro="" textlink="">
      <xdr:nvSpPr>
        <xdr:cNvPr id="206" name="扶助費該当値テキスト"/>
        <xdr:cNvSpPr txBox="1"/>
      </xdr:nvSpPr>
      <xdr:spPr>
        <a:xfrm>
          <a:off x="4914900" y="91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38100</xdr:rowOff>
    </xdr:from>
    <xdr:to>
      <xdr:col>5</xdr:col>
      <xdr:colOff>600075</xdr:colOff>
      <xdr:row>54</xdr:row>
      <xdr:rowOff>139700</xdr:rowOff>
    </xdr:to>
    <xdr:sp macro="" textlink="">
      <xdr:nvSpPr>
        <xdr:cNvPr id="207" name="円/楕円 206"/>
        <xdr:cNvSpPr/>
      </xdr:nvSpPr>
      <xdr:spPr>
        <a:xfrm>
          <a:off x="3937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149877</xdr:rowOff>
    </xdr:from>
    <xdr:ext cx="736600" cy="259045"/>
    <xdr:sp macro="" textlink="">
      <xdr:nvSpPr>
        <xdr:cNvPr id="208" name="テキスト ボックス 207"/>
        <xdr:cNvSpPr txBox="1"/>
      </xdr:nvSpPr>
      <xdr:spPr>
        <a:xfrm>
          <a:off x="3606800" y="906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139700</xdr:rowOff>
    </xdr:from>
    <xdr:to>
      <xdr:col>4</xdr:col>
      <xdr:colOff>396875</xdr:colOff>
      <xdr:row>55</xdr:row>
      <xdr:rowOff>69850</xdr:rowOff>
    </xdr:to>
    <xdr:sp macro="" textlink="">
      <xdr:nvSpPr>
        <xdr:cNvPr id="209" name="円/楕円 208"/>
        <xdr:cNvSpPr/>
      </xdr:nvSpPr>
      <xdr:spPr>
        <a:xfrm>
          <a:off x="3048000" y="93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80027</xdr:rowOff>
    </xdr:from>
    <xdr:ext cx="762000" cy="259045"/>
    <xdr:sp macro="" textlink="">
      <xdr:nvSpPr>
        <xdr:cNvPr id="210" name="テキスト ボックス 209"/>
        <xdr:cNvSpPr txBox="1"/>
      </xdr:nvSpPr>
      <xdr:spPr>
        <a:xfrm>
          <a:off x="2717800" y="91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50800</xdr:rowOff>
    </xdr:from>
    <xdr:to>
      <xdr:col>3</xdr:col>
      <xdr:colOff>193675</xdr:colOff>
      <xdr:row>54</xdr:row>
      <xdr:rowOff>152400</xdr:rowOff>
    </xdr:to>
    <xdr:sp macro="" textlink="">
      <xdr:nvSpPr>
        <xdr:cNvPr id="211" name="円/楕円 210"/>
        <xdr:cNvSpPr/>
      </xdr:nvSpPr>
      <xdr:spPr>
        <a:xfrm>
          <a:off x="2159000" y="930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162577</xdr:rowOff>
    </xdr:from>
    <xdr:ext cx="762000" cy="259045"/>
    <xdr:sp macro="" textlink="">
      <xdr:nvSpPr>
        <xdr:cNvPr id="212" name="テキスト ボックス 211"/>
        <xdr:cNvSpPr txBox="1"/>
      </xdr:nvSpPr>
      <xdr:spPr>
        <a:xfrm>
          <a:off x="18288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12700</xdr:rowOff>
    </xdr:from>
    <xdr:to>
      <xdr:col>1</xdr:col>
      <xdr:colOff>676275</xdr:colOff>
      <xdr:row>54</xdr:row>
      <xdr:rowOff>114300</xdr:rowOff>
    </xdr:to>
    <xdr:sp macro="" textlink="">
      <xdr:nvSpPr>
        <xdr:cNvPr id="213" name="円/楕円 212"/>
        <xdr:cNvSpPr/>
      </xdr:nvSpPr>
      <xdr:spPr>
        <a:xfrm>
          <a:off x="1270000" y="927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124477</xdr:rowOff>
    </xdr:from>
    <xdr:ext cx="762000" cy="259045"/>
    <xdr:sp macro="" textlink="">
      <xdr:nvSpPr>
        <xdr:cNvPr id="214" name="テキスト ボックス 213"/>
        <xdr:cNvSpPr txBox="1"/>
      </xdr:nvSpPr>
      <xdr:spPr>
        <a:xfrm>
          <a:off x="939800" y="903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類似団体平均を</a:t>
          </a:r>
          <a:r>
            <a:rPr kumimoji="1" lang="en-US" altLang="ja-JP" sz="1100">
              <a:solidFill>
                <a:sysClr val="windowText" lastClr="000000"/>
              </a:solidFill>
              <a:effectLst/>
              <a:latin typeface="+mn-lt"/>
              <a:ea typeface="+mn-ea"/>
              <a:cs typeface="+mn-cs"/>
            </a:rPr>
            <a:t>3.4</a:t>
          </a:r>
          <a:r>
            <a:rPr kumimoji="1" lang="ja-JP" altLang="ja-JP" sz="1100">
              <a:solidFill>
                <a:sysClr val="windowText" lastClr="000000"/>
              </a:solidFill>
              <a:effectLst/>
              <a:latin typeface="+mn-lt"/>
              <a:ea typeface="+mn-ea"/>
              <a:cs typeface="+mn-cs"/>
            </a:rPr>
            <a:t>ポイント下回っているが、これは、下水道事業が企業会計に移行したことに伴う繰出金の減による影響が大きい。</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引き続き、公営企業における料金の適正化を図ることにより、普通会計の負担額の削減に努める。</a:t>
          </a:r>
          <a:endParaRPr lang="ja-JP" altLang="ja-JP" sz="1400">
            <a:solidFill>
              <a:sysClr val="windowText" lastClr="000000"/>
            </a:solidFill>
            <a:effectLst/>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62</xdr:row>
      <xdr:rowOff>69850</xdr:rowOff>
    </xdr:from>
    <xdr:to>
      <xdr:col>24</xdr:col>
      <xdr:colOff>590550</xdr:colOff>
      <xdr:row>62</xdr:row>
      <xdr:rowOff>69850</xdr:rowOff>
    </xdr:to>
    <xdr:cxnSp macro="">
      <xdr:nvCxnSpPr>
        <xdr:cNvPr id="229" name="直線コネクタ 228"/>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99077</xdr:rowOff>
    </xdr:from>
    <xdr:ext cx="508000" cy="259045"/>
    <xdr:sp macro="" textlink="">
      <xdr:nvSpPr>
        <xdr:cNvPr id="230" name="テキスト ボックス 229"/>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31" name="直線コネクタ 230"/>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32" name="テキスト ボックス 231"/>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59</xdr:row>
      <xdr:rowOff>12700</xdr:rowOff>
    </xdr:from>
    <xdr:to>
      <xdr:col>24</xdr:col>
      <xdr:colOff>590550</xdr:colOff>
      <xdr:row>59</xdr:row>
      <xdr:rowOff>12700</xdr:rowOff>
    </xdr:to>
    <xdr:cxnSp macro="">
      <xdr:nvCxnSpPr>
        <xdr:cNvPr id="233" name="直線コネクタ 232"/>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41927</xdr:rowOff>
    </xdr:from>
    <xdr:ext cx="508000" cy="259045"/>
    <xdr:sp macro="" textlink="">
      <xdr:nvSpPr>
        <xdr:cNvPr id="234" name="テキスト ボックス 233"/>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55</xdr:row>
      <xdr:rowOff>127000</xdr:rowOff>
    </xdr:from>
    <xdr:to>
      <xdr:col>24</xdr:col>
      <xdr:colOff>590550</xdr:colOff>
      <xdr:row>55</xdr:row>
      <xdr:rowOff>127000</xdr:rowOff>
    </xdr:to>
    <xdr:cxnSp macro="">
      <xdr:nvCxnSpPr>
        <xdr:cNvPr id="237" name="直線コネクタ 236"/>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156227</xdr:rowOff>
    </xdr:from>
    <xdr:ext cx="508000" cy="259045"/>
    <xdr:sp macro="" textlink="">
      <xdr:nvSpPr>
        <xdr:cNvPr id="238" name="テキスト ボックス 237"/>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39" name="直線コネクタ 238"/>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40" name="テキスト ボックス 239"/>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52</xdr:row>
      <xdr:rowOff>69850</xdr:rowOff>
    </xdr:from>
    <xdr:to>
      <xdr:col>24</xdr:col>
      <xdr:colOff>590550</xdr:colOff>
      <xdr:row>52</xdr:row>
      <xdr:rowOff>69850</xdr:rowOff>
    </xdr:to>
    <xdr:cxnSp macro="">
      <xdr:nvCxnSpPr>
        <xdr:cNvPr id="241" name="直線コネクタ 240"/>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99077</xdr:rowOff>
    </xdr:from>
    <xdr:ext cx="508000" cy="259045"/>
    <xdr:sp macro="" textlink="">
      <xdr:nvSpPr>
        <xdr:cNvPr id="242" name="テキスト ボックス 241"/>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88900</xdr:rowOff>
    </xdr:from>
    <xdr:to>
      <xdr:col>24</xdr:col>
      <xdr:colOff>31750</xdr:colOff>
      <xdr:row>61</xdr:row>
      <xdr:rowOff>117475</xdr:rowOff>
    </xdr:to>
    <xdr:cxnSp macro="">
      <xdr:nvCxnSpPr>
        <xdr:cNvPr id="246" name="直線コネクタ 245"/>
        <xdr:cNvCxnSpPr/>
      </xdr:nvCxnSpPr>
      <xdr:spPr>
        <a:xfrm flipV="1">
          <a:off x="16510000" y="917575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89552</xdr:rowOff>
    </xdr:from>
    <xdr:ext cx="762000" cy="259045"/>
    <xdr:sp macro="" textlink="">
      <xdr:nvSpPr>
        <xdr:cNvPr id="247" name="その他最小値テキスト"/>
        <xdr:cNvSpPr txBox="1"/>
      </xdr:nvSpPr>
      <xdr:spPr>
        <a:xfrm>
          <a:off x="16598900" y="10548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628650</xdr:colOff>
      <xdr:row>61</xdr:row>
      <xdr:rowOff>117475</xdr:rowOff>
    </xdr:from>
    <xdr:to>
      <xdr:col>24</xdr:col>
      <xdr:colOff>120650</xdr:colOff>
      <xdr:row>61</xdr:row>
      <xdr:rowOff>117475</xdr:rowOff>
    </xdr:to>
    <xdr:cxnSp macro="">
      <xdr:nvCxnSpPr>
        <xdr:cNvPr id="248" name="直線コネクタ 247"/>
        <xdr:cNvCxnSpPr/>
      </xdr:nvCxnSpPr>
      <xdr:spPr>
        <a:xfrm>
          <a:off x="16421100" y="10575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3827</xdr:rowOff>
    </xdr:from>
    <xdr:ext cx="762000" cy="259045"/>
    <xdr:sp macro="" textlink="">
      <xdr:nvSpPr>
        <xdr:cNvPr id="249" name="その他最大値テキスト"/>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23</xdr:col>
      <xdr:colOff>628650</xdr:colOff>
      <xdr:row>53</xdr:row>
      <xdr:rowOff>88900</xdr:rowOff>
    </xdr:from>
    <xdr:to>
      <xdr:col>24</xdr:col>
      <xdr:colOff>120650</xdr:colOff>
      <xdr:row>53</xdr:row>
      <xdr:rowOff>88900</xdr:rowOff>
    </xdr:to>
    <xdr:cxnSp macro="">
      <xdr:nvCxnSpPr>
        <xdr:cNvPr id="250" name="直線コネクタ 249"/>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88900</xdr:rowOff>
    </xdr:from>
    <xdr:to>
      <xdr:col>24</xdr:col>
      <xdr:colOff>31750</xdr:colOff>
      <xdr:row>56</xdr:row>
      <xdr:rowOff>136525</xdr:rowOff>
    </xdr:to>
    <xdr:cxnSp macro="">
      <xdr:nvCxnSpPr>
        <xdr:cNvPr id="251" name="直線コネクタ 250"/>
        <xdr:cNvCxnSpPr/>
      </xdr:nvCxnSpPr>
      <xdr:spPr>
        <a:xfrm flipV="1">
          <a:off x="15671800" y="969010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162577</xdr:rowOff>
    </xdr:from>
    <xdr:ext cx="762000" cy="259045"/>
    <xdr:sp macro="" textlink="">
      <xdr:nvSpPr>
        <xdr:cNvPr id="252" name="その他平均値テキスト"/>
        <xdr:cNvSpPr txBox="1"/>
      </xdr:nvSpPr>
      <xdr:spPr>
        <a:xfrm>
          <a:off x="16598900" y="9935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58</xdr:row>
      <xdr:rowOff>19050</xdr:rowOff>
    </xdr:from>
    <xdr:to>
      <xdr:col>24</xdr:col>
      <xdr:colOff>82550</xdr:colOff>
      <xdr:row>58</xdr:row>
      <xdr:rowOff>120650</xdr:rowOff>
    </xdr:to>
    <xdr:sp macro="" textlink="">
      <xdr:nvSpPr>
        <xdr:cNvPr id="253" name="フローチャート : 判断 252"/>
        <xdr:cNvSpPr/>
      </xdr:nvSpPr>
      <xdr:spPr>
        <a:xfrm>
          <a:off x="164592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88900</xdr:rowOff>
    </xdr:from>
    <xdr:to>
      <xdr:col>22</xdr:col>
      <xdr:colOff>565150</xdr:colOff>
      <xdr:row>56</xdr:row>
      <xdr:rowOff>136525</xdr:rowOff>
    </xdr:to>
    <xdr:cxnSp macro="">
      <xdr:nvCxnSpPr>
        <xdr:cNvPr id="254" name="直線コネクタ 253"/>
        <xdr:cNvCxnSpPr/>
      </xdr:nvCxnSpPr>
      <xdr:spPr>
        <a:xfrm>
          <a:off x="14782800" y="969010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133350</xdr:rowOff>
    </xdr:from>
    <xdr:to>
      <xdr:col>22</xdr:col>
      <xdr:colOff>615950</xdr:colOff>
      <xdr:row>59</xdr:row>
      <xdr:rowOff>63500</xdr:rowOff>
    </xdr:to>
    <xdr:sp macro="" textlink="">
      <xdr:nvSpPr>
        <xdr:cNvPr id="255" name="フローチャート : 判断 254"/>
        <xdr:cNvSpPr/>
      </xdr:nvSpPr>
      <xdr:spPr>
        <a:xfrm>
          <a:off x="15621000" y="1007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48277</xdr:rowOff>
    </xdr:from>
    <xdr:ext cx="736600" cy="259045"/>
    <xdr:sp macro="" textlink="">
      <xdr:nvSpPr>
        <xdr:cNvPr id="256" name="テキスト ボックス 255"/>
        <xdr:cNvSpPr txBox="1"/>
      </xdr:nvSpPr>
      <xdr:spPr>
        <a:xfrm>
          <a:off x="15290800" y="1016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88900</xdr:rowOff>
    </xdr:from>
    <xdr:to>
      <xdr:col>21</xdr:col>
      <xdr:colOff>361950</xdr:colOff>
      <xdr:row>56</xdr:row>
      <xdr:rowOff>127000</xdr:rowOff>
    </xdr:to>
    <xdr:cxnSp macro="">
      <xdr:nvCxnSpPr>
        <xdr:cNvPr id="257" name="直線コネクタ 256"/>
        <xdr:cNvCxnSpPr/>
      </xdr:nvCxnSpPr>
      <xdr:spPr>
        <a:xfrm flipV="1">
          <a:off x="13893800" y="9690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58</xdr:row>
      <xdr:rowOff>104775</xdr:rowOff>
    </xdr:from>
    <xdr:to>
      <xdr:col>21</xdr:col>
      <xdr:colOff>412750</xdr:colOff>
      <xdr:row>59</xdr:row>
      <xdr:rowOff>34925</xdr:rowOff>
    </xdr:to>
    <xdr:sp macro="" textlink="">
      <xdr:nvSpPr>
        <xdr:cNvPr id="258" name="フローチャート : 判断 257"/>
        <xdr:cNvSpPr/>
      </xdr:nvSpPr>
      <xdr:spPr>
        <a:xfrm>
          <a:off x="14732000" y="1004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19702</xdr:rowOff>
    </xdr:from>
    <xdr:ext cx="762000" cy="259045"/>
    <xdr:sp macro="" textlink="">
      <xdr:nvSpPr>
        <xdr:cNvPr id="259" name="テキスト ボックス 258"/>
        <xdr:cNvSpPr txBox="1"/>
      </xdr:nvSpPr>
      <xdr:spPr>
        <a:xfrm>
          <a:off x="14401800" y="10135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127000</xdr:rowOff>
    </xdr:from>
    <xdr:to>
      <xdr:col>20</xdr:col>
      <xdr:colOff>158750</xdr:colOff>
      <xdr:row>60</xdr:row>
      <xdr:rowOff>127000</xdr:rowOff>
    </xdr:to>
    <xdr:cxnSp macro="">
      <xdr:nvCxnSpPr>
        <xdr:cNvPr id="260" name="直線コネクタ 259"/>
        <xdr:cNvCxnSpPr/>
      </xdr:nvCxnSpPr>
      <xdr:spPr>
        <a:xfrm flipV="1">
          <a:off x="13004800" y="9728200"/>
          <a:ext cx="889000" cy="685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58</xdr:row>
      <xdr:rowOff>114300</xdr:rowOff>
    </xdr:from>
    <xdr:to>
      <xdr:col>20</xdr:col>
      <xdr:colOff>209550</xdr:colOff>
      <xdr:row>59</xdr:row>
      <xdr:rowOff>44450</xdr:rowOff>
    </xdr:to>
    <xdr:sp macro="" textlink="">
      <xdr:nvSpPr>
        <xdr:cNvPr id="261" name="フローチャート : 判断 260"/>
        <xdr:cNvSpPr/>
      </xdr:nvSpPr>
      <xdr:spPr>
        <a:xfrm>
          <a:off x="13843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29227</xdr:rowOff>
    </xdr:from>
    <xdr:ext cx="762000" cy="259045"/>
    <xdr:sp macro="" textlink="">
      <xdr:nvSpPr>
        <xdr:cNvPr id="262" name="テキスト ボックス 261"/>
        <xdr:cNvSpPr txBox="1"/>
      </xdr:nvSpPr>
      <xdr:spPr>
        <a:xfrm>
          <a:off x="13512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590550</xdr:colOff>
      <xdr:row>58</xdr:row>
      <xdr:rowOff>114300</xdr:rowOff>
    </xdr:from>
    <xdr:to>
      <xdr:col>19</xdr:col>
      <xdr:colOff>6350</xdr:colOff>
      <xdr:row>59</xdr:row>
      <xdr:rowOff>44450</xdr:rowOff>
    </xdr:to>
    <xdr:sp macro="" textlink="">
      <xdr:nvSpPr>
        <xdr:cNvPr id="263" name="フローチャート : 判断 262"/>
        <xdr:cNvSpPr/>
      </xdr:nvSpPr>
      <xdr:spPr>
        <a:xfrm>
          <a:off x="12954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54627</xdr:rowOff>
    </xdr:from>
    <xdr:ext cx="762000" cy="259045"/>
    <xdr:sp macro="" textlink="">
      <xdr:nvSpPr>
        <xdr:cNvPr id="264" name="テキスト ボックス 263"/>
        <xdr:cNvSpPr txBox="1"/>
      </xdr:nvSpPr>
      <xdr:spPr>
        <a:xfrm>
          <a:off x="12623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38100</xdr:rowOff>
    </xdr:from>
    <xdr:to>
      <xdr:col>24</xdr:col>
      <xdr:colOff>82550</xdr:colOff>
      <xdr:row>56</xdr:row>
      <xdr:rowOff>139700</xdr:rowOff>
    </xdr:to>
    <xdr:sp macro="" textlink="">
      <xdr:nvSpPr>
        <xdr:cNvPr id="270" name="円/楕円 269"/>
        <xdr:cNvSpPr/>
      </xdr:nvSpPr>
      <xdr:spPr>
        <a:xfrm>
          <a:off x="164592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54627</xdr:rowOff>
    </xdr:from>
    <xdr:ext cx="762000" cy="259045"/>
    <xdr:sp macro="" textlink="">
      <xdr:nvSpPr>
        <xdr:cNvPr id="271" name="その他該当値テキスト"/>
        <xdr:cNvSpPr txBox="1"/>
      </xdr:nvSpPr>
      <xdr:spPr>
        <a:xfrm>
          <a:off x="165989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85725</xdr:rowOff>
    </xdr:from>
    <xdr:to>
      <xdr:col>22</xdr:col>
      <xdr:colOff>615950</xdr:colOff>
      <xdr:row>57</xdr:row>
      <xdr:rowOff>15875</xdr:rowOff>
    </xdr:to>
    <xdr:sp macro="" textlink="">
      <xdr:nvSpPr>
        <xdr:cNvPr id="272" name="円/楕円 271"/>
        <xdr:cNvSpPr/>
      </xdr:nvSpPr>
      <xdr:spPr>
        <a:xfrm>
          <a:off x="15621000" y="968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26052</xdr:rowOff>
    </xdr:from>
    <xdr:ext cx="736600" cy="259045"/>
    <xdr:sp macro="" textlink="">
      <xdr:nvSpPr>
        <xdr:cNvPr id="273" name="テキスト ボックス 272"/>
        <xdr:cNvSpPr txBox="1"/>
      </xdr:nvSpPr>
      <xdr:spPr>
        <a:xfrm>
          <a:off x="15290800" y="9455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38100</xdr:rowOff>
    </xdr:from>
    <xdr:to>
      <xdr:col>21</xdr:col>
      <xdr:colOff>412750</xdr:colOff>
      <xdr:row>56</xdr:row>
      <xdr:rowOff>139700</xdr:rowOff>
    </xdr:to>
    <xdr:sp macro="" textlink="">
      <xdr:nvSpPr>
        <xdr:cNvPr id="274" name="円/楕円 273"/>
        <xdr:cNvSpPr/>
      </xdr:nvSpPr>
      <xdr:spPr>
        <a:xfrm>
          <a:off x="14732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149877</xdr:rowOff>
    </xdr:from>
    <xdr:ext cx="762000" cy="259045"/>
    <xdr:sp macro="" textlink="">
      <xdr:nvSpPr>
        <xdr:cNvPr id="275" name="テキスト ボックス 274"/>
        <xdr:cNvSpPr txBox="1"/>
      </xdr:nvSpPr>
      <xdr:spPr>
        <a:xfrm>
          <a:off x="14401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76200</xdr:rowOff>
    </xdr:from>
    <xdr:to>
      <xdr:col>20</xdr:col>
      <xdr:colOff>209550</xdr:colOff>
      <xdr:row>57</xdr:row>
      <xdr:rowOff>6350</xdr:rowOff>
    </xdr:to>
    <xdr:sp macro="" textlink="">
      <xdr:nvSpPr>
        <xdr:cNvPr id="276" name="円/楕円 275"/>
        <xdr:cNvSpPr/>
      </xdr:nvSpPr>
      <xdr:spPr>
        <a:xfrm>
          <a:off x="13843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16527</xdr:rowOff>
    </xdr:from>
    <xdr:ext cx="762000" cy="259045"/>
    <xdr:sp macro="" textlink="">
      <xdr:nvSpPr>
        <xdr:cNvPr id="277" name="テキスト ボックス 276"/>
        <xdr:cNvSpPr txBox="1"/>
      </xdr:nvSpPr>
      <xdr:spPr>
        <a:xfrm>
          <a:off x="13512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590550</xdr:colOff>
      <xdr:row>60</xdr:row>
      <xdr:rowOff>76200</xdr:rowOff>
    </xdr:from>
    <xdr:to>
      <xdr:col>19</xdr:col>
      <xdr:colOff>6350</xdr:colOff>
      <xdr:row>61</xdr:row>
      <xdr:rowOff>6350</xdr:rowOff>
    </xdr:to>
    <xdr:sp macro="" textlink="">
      <xdr:nvSpPr>
        <xdr:cNvPr id="278" name="円/楕円 277"/>
        <xdr:cNvSpPr/>
      </xdr:nvSpPr>
      <xdr:spPr>
        <a:xfrm>
          <a:off x="12954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60</xdr:row>
      <xdr:rowOff>162577</xdr:rowOff>
    </xdr:from>
    <xdr:ext cx="762000" cy="259045"/>
    <xdr:sp macro="" textlink="">
      <xdr:nvSpPr>
        <xdr:cNvPr id="279" name="テキスト ボックス 278"/>
        <xdr:cNvSpPr txBox="1"/>
      </xdr:nvSpPr>
      <xdr:spPr>
        <a:xfrm>
          <a:off x="126238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55/90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類似団体平均を</a:t>
          </a:r>
          <a:r>
            <a:rPr kumimoji="1" lang="en-US" altLang="ja-JP" sz="1100">
              <a:solidFill>
                <a:sysClr val="windowText" lastClr="000000"/>
              </a:solidFill>
              <a:effectLst/>
              <a:latin typeface="+mn-lt"/>
              <a:ea typeface="+mn-ea"/>
              <a:cs typeface="+mn-cs"/>
            </a:rPr>
            <a:t>1.8</a:t>
          </a:r>
          <a:r>
            <a:rPr kumimoji="1" lang="ja-JP" altLang="ja-JP" sz="1100">
              <a:solidFill>
                <a:sysClr val="windowText" lastClr="000000"/>
              </a:solidFill>
              <a:effectLst/>
              <a:latin typeface="+mn-lt"/>
              <a:ea typeface="+mn-ea"/>
              <a:cs typeface="+mn-cs"/>
            </a:rPr>
            <a:t>ポイント上回っている。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下水道事業</a:t>
          </a:r>
          <a:r>
            <a:rPr kumimoji="1" lang="ja-JP" altLang="en-US" sz="1100">
              <a:solidFill>
                <a:sysClr val="windowText" lastClr="000000"/>
              </a:solidFill>
              <a:effectLst/>
              <a:latin typeface="+mn-lt"/>
              <a:ea typeface="+mn-ea"/>
              <a:cs typeface="+mn-cs"/>
            </a:rPr>
            <a:t>、病院事業会計</a:t>
          </a:r>
          <a:r>
            <a:rPr kumimoji="1" lang="ja-JP" altLang="ja-JP" sz="1100">
              <a:solidFill>
                <a:sysClr val="windowText" lastClr="000000"/>
              </a:solidFill>
              <a:effectLst/>
              <a:latin typeface="+mn-lt"/>
              <a:ea typeface="+mn-ea"/>
              <a:cs typeface="+mn-cs"/>
            </a:rPr>
            <a:t>への繰出金の増による影響が大きい</a:t>
          </a:r>
          <a:r>
            <a:rPr kumimoji="1" lang="ja-JP" altLang="en-US" sz="1100">
              <a:solidFill>
                <a:sysClr val="windowText" lastClr="000000"/>
              </a:solidFill>
              <a:effectLst/>
              <a:latin typeface="+mn-lt"/>
              <a:ea typeface="+mn-ea"/>
              <a:cs typeface="+mn-cs"/>
            </a:rPr>
            <a:t>。</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今後とも、</a:t>
          </a:r>
          <a:r>
            <a:rPr kumimoji="1" lang="ja-JP" altLang="ja-JP" sz="1100">
              <a:solidFill>
                <a:sysClr val="windowText" lastClr="000000"/>
              </a:solidFill>
              <a:effectLst/>
              <a:latin typeface="+mn-lt"/>
              <a:ea typeface="+mn-ea"/>
              <a:cs typeface="+mn-cs"/>
            </a:rPr>
            <a:t>独立採算の原則に基づき、繰出金の抑制に努める。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市単独の各種補助金については、交付する事業の目的や費用対効果、さらには、経費負担のあり方を検証し、見直しや廃止に努める。</a:t>
          </a:r>
          <a:endParaRPr lang="ja-JP" altLang="ja-JP" sz="1400">
            <a:solidFill>
              <a:sysClr val="windowText" lastClr="000000"/>
            </a:solidFill>
            <a:effectLst/>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40</xdr:row>
      <xdr:rowOff>127000</xdr:rowOff>
    </xdr:from>
    <xdr:to>
      <xdr:col>24</xdr:col>
      <xdr:colOff>590550</xdr:colOff>
      <xdr:row>40</xdr:row>
      <xdr:rowOff>127000</xdr:rowOff>
    </xdr:to>
    <xdr:cxnSp macro="">
      <xdr:nvCxnSpPr>
        <xdr:cNvPr id="294" name="直線コネクタ 293"/>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156227</xdr:rowOff>
    </xdr:from>
    <xdr:ext cx="508000" cy="259045"/>
    <xdr:sp macro="" textlink="">
      <xdr:nvSpPr>
        <xdr:cNvPr id="295" name="テキスト ボックス 294"/>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12700</xdr:rowOff>
    </xdr:from>
    <xdr:to>
      <xdr:col>24</xdr:col>
      <xdr:colOff>590550</xdr:colOff>
      <xdr:row>34</xdr:row>
      <xdr:rowOff>12700</xdr:rowOff>
    </xdr:to>
    <xdr:cxnSp macro="">
      <xdr:nvCxnSpPr>
        <xdr:cNvPr id="298" name="直線コネクタ 297"/>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41927</xdr:rowOff>
    </xdr:from>
    <xdr:ext cx="508000" cy="259045"/>
    <xdr:sp macro="" textlink="">
      <xdr:nvSpPr>
        <xdr:cNvPr id="299" name="テキスト ボックス 298"/>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132715</xdr:rowOff>
    </xdr:from>
    <xdr:to>
      <xdr:col>24</xdr:col>
      <xdr:colOff>31750</xdr:colOff>
      <xdr:row>41</xdr:row>
      <xdr:rowOff>86995</xdr:rowOff>
    </xdr:to>
    <xdr:cxnSp macro="">
      <xdr:nvCxnSpPr>
        <xdr:cNvPr id="302" name="直線コネクタ 301"/>
        <xdr:cNvCxnSpPr/>
      </xdr:nvCxnSpPr>
      <xdr:spPr>
        <a:xfrm flipV="1">
          <a:off x="16510000" y="5962015"/>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59072</xdr:rowOff>
    </xdr:from>
    <xdr:ext cx="762000" cy="259045"/>
    <xdr:sp macro="" textlink="">
      <xdr:nvSpPr>
        <xdr:cNvPr id="303" name="補助費等最小値テキスト"/>
        <xdr:cNvSpPr txBox="1"/>
      </xdr:nvSpPr>
      <xdr:spPr>
        <a:xfrm>
          <a:off x="16598900" y="7088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23</xdr:col>
      <xdr:colOff>628650</xdr:colOff>
      <xdr:row>41</xdr:row>
      <xdr:rowOff>86995</xdr:rowOff>
    </xdr:from>
    <xdr:to>
      <xdr:col>24</xdr:col>
      <xdr:colOff>120650</xdr:colOff>
      <xdr:row>41</xdr:row>
      <xdr:rowOff>86995</xdr:rowOff>
    </xdr:to>
    <xdr:cxnSp macro="">
      <xdr:nvCxnSpPr>
        <xdr:cNvPr id="304" name="直線コネクタ 303"/>
        <xdr:cNvCxnSpPr/>
      </xdr:nvCxnSpPr>
      <xdr:spPr>
        <a:xfrm>
          <a:off x="16421100" y="7116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47642</xdr:rowOff>
    </xdr:from>
    <xdr:ext cx="762000" cy="259045"/>
    <xdr:sp macro="" textlink="">
      <xdr:nvSpPr>
        <xdr:cNvPr id="305" name="補助費等最大値テキスト"/>
        <xdr:cNvSpPr txBox="1"/>
      </xdr:nvSpPr>
      <xdr:spPr>
        <a:xfrm>
          <a:off x="16598900" y="5705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34</xdr:row>
      <xdr:rowOff>132715</xdr:rowOff>
    </xdr:from>
    <xdr:to>
      <xdr:col>24</xdr:col>
      <xdr:colOff>120650</xdr:colOff>
      <xdr:row>34</xdr:row>
      <xdr:rowOff>132715</xdr:rowOff>
    </xdr:to>
    <xdr:cxnSp macro="">
      <xdr:nvCxnSpPr>
        <xdr:cNvPr id="306" name="直線コネクタ 305"/>
        <xdr:cNvCxnSpPr/>
      </xdr:nvCxnSpPr>
      <xdr:spPr>
        <a:xfrm>
          <a:off x="16421100" y="5962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52705</xdr:rowOff>
    </xdr:from>
    <xdr:to>
      <xdr:col>24</xdr:col>
      <xdr:colOff>31750</xdr:colOff>
      <xdr:row>38</xdr:row>
      <xdr:rowOff>75565</xdr:rowOff>
    </xdr:to>
    <xdr:cxnSp macro="">
      <xdr:nvCxnSpPr>
        <xdr:cNvPr id="307" name="直線コネクタ 306"/>
        <xdr:cNvCxnSpPr/>
      </xdr:nvCxnSpPr>
      <xdr:spPr>
        <a:xfrm flipV="1">
          <a:off x="15671800" y="656780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87012</xdr:rowOff>
    </xdr:from>
    <xdr:ext cx="762000" cy="259045"/>
    <xdr:sp macro="" textlink="">
      <xdr:nvSpPr>
        <xdr:cNvPr id="308" name="補助費等平均値テキスト"/>
        <xdr:cNvSpPr txBox="1"/>
      </xdr:nvSpPr>
      <xdr:spPr>
        <a:xfrm>
          <a:off x="16598900" y="6259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70485</xdr:rowOff>
    </xdr:from>
    <xdr:to>
      <xdr:col>24</xdr:col>
      <xdr:colOff>82550</xdr:colOff>
      <xdr:row>38</xdr:row>
      <xdr:rowOff>635</xdr:rowOff>
    </xdr:to>
    <xdr:sp macro="" textlink="">
      <xdr:nvSpPr>
        <xdr:cNvPr id="309" name="フローチャート : 判断 308"/>
        <xdr:cNvSpPr/>
      </xdr:nvSpPr>
      <xdr:spPr>
        <a:xfrm>
          <a:off x="16459200" y="64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75565</xdr:rowOff>
    </xdr:from>
    <xdr:to>
      <xdr:col>22</xdr:col>
      <xdr:colOff>565150</xdr:colOff>
      <xdr:row>38</xdr:row>
      <xdr:rowOff>92710</xdr:rowOff>
    </xdr:to>
    <xdr:cxnSp macro="">
      <xdr:nvCxnSpPr>
        <xdr:cNvPr id="310" name="直線コネクタ 309"/>
        <xdr:cNvCxnSpPr/>
      </xdr:nvCxnSpPr>
      <xdr:spPr>
        <a:xfrm flipV="1">
          <a:off x="14782800" y="659066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116205</xdr:rowOff>
    </xdr:from>
    <xdr:to>
      <xdr:col>22</xdr:col>
      <xdr:colOff>615950</xdr:colOff>
      <xdr:row>38</xdr:row>
      <xdr:rowOff>46355</xdr:rowOff>
    </xdr:to>
    <xdr:sp macro="" textlink="">
      <xdr:nvSpPr>
        <xdr:cNvPr id="311" name="フローチャート : 判断 310"/>
        <xdr:cNvSpPr/>
      </xdr:nvSpPr>
      <xdr:spPr>
        <a:xfrm>
          <a:off x="15621000" y="645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56532</xdr:rowOff>
    </xdr:from>
    <xdr:ext cx="736600" cy="259045"/>
    <xdr:sp macro="" textlink="">
      <xdr:nvSpPr>
        <xdr:cNvPr id="312" name="テキスト ボックス 311"/>
        <xdr:cNvSpPr txBox="1"/>
      </xdr:nvSpPr>
      <xdr:spPr>
        <a:xfrm>
          <a:off x="15290800" y="62287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75565</xdr:rowOff>
    </xdr:from>
    <xdr:to>
      <xdr:col>21</xdr:col>
      <xdr:colOff>361950</xdr:colOff>
      <xdr:row>38</xdr:row>
      <xdr:rowOff>92710</xdr:rowOff>
    </xdr:to>
    <xdr:cxnSp macro="">
      <xdr:nvCxnSpPr>
        <xdr:cNvPr id="313" name="直線コネクタ 312"/>
        <xdr:cNvCxnSpPr/>
      </xdr:nvCxnSpPr>
      <xdr:spPr>
        <a:xfrm>
          <a:off x="13893800" y="659066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121920</xdr:rowOff>
    </xdr:from>
    <xdr:to>
      <xdr:col>21</xdr:col>
      <xdr:colOff>412750</xdr:colOff>
      <xdr:row>38</xdr:row>
      <xdr:rowOff>52070</xdr:rowOff>
    </xdr:to>
    <xdr:sp macro="" textlink="">
      <xdr:nvSpPr>
        <xdr:cNvPr id="314" name="フローチャート : 判断 313"/>
        <xdr:cNvSpPr/>
      </xdr:nvSpPr>
      <xdr:spPr>
        <a:xfrm>
          <a:off x="14732000" y="646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62247</xdr:rowOff>
    </xdr:from>
    <xdr:ext cx="762000" cy="259045"/>
    <xdr:sp macro="" textlink="">
      <xdr:nvSpPr>
        <xdr:cNvPr id="315" name="テキスト ボックス 314"/>
        <xdr:cNvSpPr txBox="1"/>
      </xdr:nvSpPr>
      <xdr:spPr>
        <a:xfrm>
          <a:off x="14401800" y="6234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167005</xdr:rowOff>
    </xdr:from>
    <xdr:to>
      <xdr:col>20</xdr:col>
      <xdr:colOff>158750</xdr:colOff>
      <xdr:row>38</xdr:row>
      <xdr:rowOff>75565</xdr:rowOff>
    </xdr:to>
    <xdr:cxnSp macro="">
      <xdr:nvCxnSpPr>
        <xdr:cNvPr id="316" name="直線コネクタ 315"/>
        <xdr:cNvCxnSpPr/>
      </xdr:nvCxnSpPr>
      <xdr:spPr>
        <a:xfrm>
          <a:off x="13004800" y="6167755"/>
          <a:ext cx="889000" cy="422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116205</xdr:rowOff>
    </xdr:from>
    <xdr:to>
      <xdr:col>20</xdr:col>
      <xdr:colOff>209550</xdr:colOff>
      <xdr:row>38</xdr:row>
      <xdr:rowOff>46355</xdr:rowOff>
    </xdr:to>
    <xdr:sp macro="" textlink="">
      <xdr:nvSpPr>
        <xdr:cNvPr id="317" name="フローチャート : 判断 316"/>
        <xdr:cNvSpPr/>
      </xdr:nvSpPr>
      <xdr:spPr>
        <a:xfrm>
          <a:off x="13843000" y="645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56532</xdr:rowOff>
    </xdr:from>
    <xdr:ext cx="762000" cy="259045"/>
    <xdr:sp macro="" textlink="">
      <xdr:nvSpPr>
        <xdr:cNvPr id="318" name="テキスト ボックス 317"/>
        <xdr:cNvSpPr txBox="1"/>
      </xdr:nvSpPr>
      <xdr:spPr>
        <a:xfrm>
          <a:off x="13512800" y="6228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70485</xdr:rowOff>
    </xdr:from>
    <xdr:to>
      <xdr:col>19</xdr:col>
      <xdr:colOff>6350</xdr:colOff>
      <xdr:row>38</xdr:row>
      <xdr:rowOff>635</xdr:rowOff>
    </xdr:to>
    <xdr:sp macro="" textlink="">
      <xdr:nvSpPr>
        <xdr:cNvPr id="319" name="フローチャート : 判断 318"/>
        <xdr:cNvSpPr/>
      </xdr:nvSpPr>
      <xdr:spPr>
        <a:xfrm>
          <a:off x="12954000" y="64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156862</xdr:rowOff>
    </xdr:from>
    <xdr:ext cx="762000" cy="259045"/>
    <xdr:sp macro="" textlink="">
      <xdr:nvSpPr>
        <xdr:cNvPr id="320" name="テキスト ボックス 319"/>
        <xdr:cNvSpPr txBox="1"/>
      </xdr:nvSpPr>
      <xdr:spPr>
        <a:xfrm>
          <a:off x="12623800" y="6500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38</xdr:row>
      <xdr:rowOff>1905</xdr:rowOff>
    </xdr:from>
    <xdr:to>
      <xdr:col>24</xdr:col>
      <xdr:colOff>82550</xdr:colOff>
      <xdr:row>38</xdr:row>
      <xdr:rowOff>103505</xdr:rowOff>
    </xdr:to>
    <xdr:sp macro="" textlink="">
      <xdr:nvSpPr>
        <xdr:cNvPr id="326" name="円/楕円 325"/>
        <xdr:cNvSpPr/>
      </xdr:nvSpPr>
      <xdr:spPr>
        <a:xfrm>
          <a:off x="16459200" y="651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145432</xdr:rowOff>
    </xdr:from>
    <xdr:ext cx="762000" cy="259045"/>
    <xdr:sp macro="" textlink="">
      <xdr:nvSpPr>
        <xdr:cNvPr id="327" name="補助費等該当値テキスト"/>
        <xdr:cNvSpPr txBox="1"/>
      </xdr:nvSpPr>
      <xdr:spPr>
        <a:xfrm>
          <a:off x="16598900" y="6489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24765</xdr:rowOff>
    </xdr:from>
    <xdr:to>
      <xdr:col>22</xdr:col>
      <xdr:colOff>615950</xdr:colOff>
      <xdr:row>38</xdr:row>
      <xdr:rowOff>126365</xdr:rowOff>
    </xdr:to>
    <xdr:sp macro="" textlink="">
      <xdr:nvSpPr>
        <xdr:cNvPr id="328" name="円/楕円 327"/>
        <xdr:cNvSpPr/>
      </xdr:nvSpPr>
      <xdr:spPr>
        <a:xfrm>
          <a:off x="15621000" y="6539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111142</xdr:rowOff>
    </xdr:from>
    <xdr:ext cx="736600" cy="259045"/>
    <xdr:sp macro="" textlink="">
      <xdr:nvSpPr>
        <xdr:cNvPr id="329" name="テキスト ボックス 328"/>
        <xdr:cNvSpPr txBox="1"/>
      </xdr:nvSpPr>
      <xdr:spPr>
        <a:xfrm>
          <a:off x="15290800" y="6626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41910</xdr:rowOff>
    </xdr:from>
    <xdr:to>
      <xdr:col>21</xdr:col>
      <xdr:colOff>412750</xdr:colOff>
      <xdr:row>38</xdr:row>
      <xdr:rowOff>143510</xdr:rowOff>
    </xdr:to>
    <xdr:sp macro="" textlink="">
      <xdr:nvSpPr>
        <xdr:cNvPr id="330" name="円/楕円 329"/>
        <xdr:cNvSpPr/>
      </xdr:nvSpPr>
      <xdr:spPr>
        <a:xfrm>
          <a:off x="14732000" y="655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128287</xdr:rowOff>
    </xdr:from>
    <xdr:ext cx="762000" cy="259045"/>
    <xdr:sp macro="" textlink="">
      <xdr:nvSpPr>
        <xdr:cNvPr id="331" name="テキスト ボックス 330"/>
        <xdr:cNvSpPr txBox="1"/>
      </xdr:nvSpPr>
      <xdr:spPr>
        <a:xfrm>
          <a:off x="14401800" y="6643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24765</xdr:rowOff>
    </xdr:from>
    <xdr:to>
      <xdr:col>20</xdr:col>
      <xdr:colOff>209550</xdr:colOff>
      <xdr:row>38</xdr:row>
      <xdr:rowOff>126365</xdr:rowOff>
    </xdr:to>
    <xdr:sp macro="" textlink="">
      <xdr:nvSpPr>
        <xdr:cNvPr id="332" name="円/楕円 331"/>
        <xdr:cNvSpPr/>
      </xdr:nvSpPr>
      <xdr:spPr>
        <a:xfrm>
          <a:off x="13843000" y="6539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111142</xdr:rowOff>
    </xdr:from>
    <xdr:ext cx="762000" cy="259045"/>
    <xdr:sp macro="" textlink="">
      <xdr:nvSpPr>
        <xdr:cNvPr id="333" name="テキスト ボックス 332"/>
        <xdr:cNvSpPr txBox="1"/>
      </xdr:nvSpPr>
      <xdr:spPr>
        <a:xfrm>
          <a:off x="13512800" y="6626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116205</xdr:rowOff>
    </xdr:from>
    <xdr:to>
      <xdr:col>19</xdr:col>
      <xdr:colOff>6350</xdr:colOff>
      <xdr:row>36</xdr:row>
      <xdr:rowOff>46355</xdr:rowOff>
    </xdr:to>
    <xdr:sp macro="" textlink="">
      <xdr:nvSpPr>
        <xdr:cNvPr id="334" name="円/楕円 333"/>
        <xdr:cNvSpPr/>
      </xdr:nvSpPr>
      <xdr:spPr>
        <a:xfrm>
          <a:off x="12954000" y="611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56532</xdr:rowOff>
    </xdr:from>
    <xdr:ext cx="762000" cy="259045"/>
    <xdr:sp macro="" textlink="">
      <xdr:nvSpPr>
        <xdr:cNvPr id="335" name="テキスト ボックス 334"/>
        <xdr:cNvSpPr txBox="1"/>
      </xdr:nvSpPr>
      <xdr:spPr>
        <a:xfrm>
          <a:off x="12623800" y="588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84/90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類似団体平均を</a:t>
          </a:r>
          <a:r>
            <a:rPr kumimoji="1" lang="en-US" altLang="ja-JP" sz="1100">
              <a:solidFill>
                <a:sysClr val="windowText" lastClr="000000"/>
              </a:solidFill>
              <a:effectLst/>
              <a:latin typeface="+mn-lt"/>
              <a:ea typeface="+mn-ea"/>
              <a:cs typeface="+mn-cs"/>
            </a:rPr>
            <a:t>5.4</a:t>
          </a:r>
          <a:r>
            <a:rPr kumimoji="1" lang="ja-JP" altLang="ja-JP" sz="1100">
              <a:solidFill>
                <a:sysClr val="windowText" lastClr="000000"/>
              </a:solidFill>
              <a:effectLst/>
              <a:latin typeface="+mn-lt"/>
              <a:ea typeface="+mn-ea"/>
              <a:cs typeface="+mn-cs"/>
            </a:rPr>
            <a:t>ポイント上回っている。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過去に行った</a:t>
          </a:r>
          <a:r>
            <a:rPr kumimoji="1" lang="ja-JP" altLang="ja-JP" sz="1100">
              <a:solidFill>
                <a:sysClr val="windowText" lastClr="000000"/>
              </a:solidFill>
              <a:effectLst/>
              <a:latin typeface="+mn-lt"/>
              <a:ea typeface="+mn-ea"/>
              <a:cs typeface="+mn-cs"/>
            </a:rPr>
            <a:t>小中学校等公共施設の耐震化といった大型整備事業の影響により、類似団体と比較し</a:t>
          </a:r>
          <a:r>
            <a:rPr kumimoji="1" lang="ja-JP" altLang="en-US" sz="1100">
              <a:solidFill>
                <a:sysClr val="windowText" lastClr="000000"/>
              </a:solidFill>
              <a:effectLst/>
              <a:latin typeface="+mn-lt"/>
              <a:ea typeface="+mn-ea"/>
              <a:cs typeface="+mn-cs"/>
            </a:rPr>
            <a:t>償還金</a:t>
          </a:r>
          <a:r>
            <a:rPr kumimoji="1" lang="ja-JP" altLang="ja-JP" sz="1100">
              <a:solidFill>
                <a:sysClr val="windowText" lastClr="000000"/>
              </a:solidFill>
              <a:effectLst/>
              <a:latin typeface="+mn-lt"/>
              <a:ea typeface="+mn-ea"/>
              <a:cs typeface="+mn-cs"/>
            </a:rPr>
            <a:t>が大きくなっているが、近年の借入起債のほとんどが合併特例債、緊急防災・減災事業債、臨時財政対策債といった交付税措置</a:t>
          </a:r>
          <a:r>
            <a:rPr kumimoji="1" lang="ja-JP" altLang="en-US" sz="1100">
              <a:solidFill>
                <a:sysClr val="windowText" lastClr="000000"/>
              </a:solidFill>
              <a:effectLst/>
              <a:latin typeface="+mn-lt"/>
              <a:ea typeface="+mn-ea"/>
              <a:cs typeface="+mn-cs"/>
            </a:rPr>
            <a:t>率</a:t>
          </a:r>
          <a:r>
            <a:rPr kumimoji="1" lang="ja-JP" altLang="ja-JP" sz="1100">
              <a:solidFill>
                <a:sysClr val="windowText" lastClr="000000"/>
              </a:solidFill>
              <a:effectLst/>
              <a:latin typeface="+mn-lt"/>
              <a:ea typeface="+mn-ea"/>
              <a:cs typeface="+mn-cs"/>
            </a:rPr>
            <a:t>が高いものに限られていることから、実質的な財政負担は少ない。</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今後も</a:t>
          </a:r>
          <a:r>
            <a:rPr kumimoji="1" lang="ja-JP" altLang="ja-JP" sz="1100">
              <a:solidFill>
                <a:sysClr val="windowText" lastClr="000000"/>
              </a:solidFill>
              <a:effectLst/>
              <a:latin typeface="+mn-lt"/>
              <a:ea typeface="+mn-ea"/>
              <a:cs typeface="+mn-cs"/>
            </a:rPr>
            <a:t>計画的な繰上償還</a:t>
          </a:r>
          <a:r>
            <a:rPr kumimoji="1" lang="ja-JP" altLang="en-US" sz="1100">
              <a:solidFill>
                <a:sysClr val="windowText" lastClr="000000"/>
              </a:solidFill>
              <a:effectLst/>
              <a:latin typeface="+mn-lt"/>
              <a:ea typeface="+mn-ea"/>
              <a:cs typeface="+mn-cs"/>
            </a:rPr>
            <a:t>を</a:t>
          </a:r>
          <a:r>
            <a:rPr kumimoji="1" lang="ja-JP" altLang="ja-JP" sz="1100">
              <a:solidFill>
                <a:sysClr val="windowText" lastClr="000000"/>
              </a:solidFill>
              <a:effectLst/>
              <a:latin typeface="+mn-lt"/>
              <a:ea typeface="+mn-ea"/>
              <a:cs typeface="+mn-cs"/>
            </a:rPr>
            <a:t>実施</a:t>
          </a:r>
          <a:r>
            <a:rPr kumimoji="1" lang="ja-JP" altLang="en-US" sz="1100">
              <a:solidFill>
                <a:sysClr val="windowText" lastClr="000000"/>
              </a:solidFill>
              <a:effectLst/>
              <a:latin typeface="+mn-lt"/>
              <a:ea typeface="+mn-ea"/>
              <a:cs typeface="+mn-cs"/>
            </a:rPr>
            <a:t>する</a:t>
          </a:r>
          <a:r>
            <a:rPr kumimoji="1" lang="ja-JP" altLang="ja-JP" sz="1100">
              <a:solidFill>
                <a:sysClr val="windowText" lastClr="000000"/>
              </a:solidFill>
              <a:effectLst/>
              <a:latin typeface="+mn-lt"/>
              <a:ea typeface="+mn-ea"/>
              <a:cs typeface="+mn-cs"/>
            </a:rPr>
            <a:t>とともに、交付税措置</a:t>
          </a:r>
          <a:r>
            <a:rPr kumimoji="1" lang="ja-JP" altLang="en-US" sz="1100">
              <a:solidFill>
                <a:sysClr val="windowText" lastClr="000000"/>
              </a:solidFill>
              <a:effectLst/>
              <a:latin typeface="+mn-lt"/>
              <a:ea typeface="+mn-ea"/>
              <a:cs typeface="+mn-cs"/>
            </a:rPr>
            <a:t>率</a:t>
          </a:r>
          <a:r>
            <a:rPr kumimoji="1" lang="ja-JP" altLang="ja-JP" sz="1100">
              <a:solidFill>
                <a:sysClr val="windowText" lastClr="000000"/>
              </a:solidFill>
              <a:effectLst/>
              <a:latin typeface="+mn-lt"/>
              <a:ea typeface="+mn-ea"/>
              <a:cs typeface="+mn-cs"/>
            </a:rPr>
            <a:t>の高い有利な起債の活用に努め実質負担の更なる抑制に努める。</a:t>
          </a:r>
          <a:endParaRPr lang="ja-JP" altLang="ja-JP" sz="1400">
            <a:solidFill>
              <a:sysClr val="windowText" lastClr="000000"/>
            </a:solidFill>
            <a:effectLst/>
          </a:endParaRP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140716</xdr:rowOff>
    </xdr:from>
    <xdr:to>
      <xdr:col>7</xdr:col>
      <xdr:colOff>15875</xdr:colOff>
      <xdr:row>80</xdr:row>
      <xdr:rowOff>62992</xdr:rowOff>
    </xdr:to>
    <xdr:cxnSp macro="">
      <xdr:nvCxnSpPr>
        <xdr:cNvPr id="360" name="直線コネクタ 359"/>
        <xdr:cNvCxnSpPr/>
      </xdr:nvCxnSpPr>
      <xdr:spPr>
        <a:xfrm flipV="1">
          <a:off x="4826000" y="12828016"/>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35069</xdr:rowOff>
    </xdr:from>
    <xdr:ext cx="762000" cy="259045"/>
    <xdr:sp macro="" textlink="">
      <xdr:nvSpPr>
        <xdr:cNvPr id="361" name="公債費最小値テキスト"/>
        <xdr:cNvSpPr txBox="1"/>
      </xdr:nvSpPr>
      <xdr:spPr>
        <a:xfrm>
          <a:off x="4914900" y="1375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6</xdr:col>
      <xdr:colOff>612775</xdr:colOff>
      <xdr:row>80</xdr:row>
      <xdr:rowOff>62992</xdr:rowOff>
    </xdr:from>
    <xdr:to>
      <xdr:col>7</xdr:col>
      <xdr:colOff>104775</xdr:colOff>
      <xdr:row>80</xdr:row>
      <xdr:rowOff>62992</xdr:rowOff>
    </xdr:to>
    <xdr:cxnSp macro="">
      <xdr:nvCxnSpPr>
        <xdr:cNvPr id="362" name="直線コネクタ 361"/>
        <xdr:cNvCxnSpPr/>
      </xdr:nvCxnSpPr>
      <xdr:spPr>
        <a:xfrm>
          <a:off x="4737100" y="13778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55643</xdr:rowOff>
    </xdr:from>
    <xdr:ext cx="762000" cy="259045"/>
    <xdr:sp macro="" textlink="">
      <xdr:nvSpPr>
        <xdr:cNvPr id="363" name="公債費最大値テキスト"/>
        <xdr:cNvSpPr txBox="1"/>
      </xdr:nvSpPr>
      <xdr:spPr>
        <a:xfrm>
          <a:off x="4914900" y="1257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6</xdr:col>
      <xdr:colOff>612775</xdr:colOff>
      <xdr:row>74</xdr:row>
      <xdr:rowOff>140716</xdr:rowOff>
    </xdr:from>
    <xdr:to>
      <xdr:col>7</xdr:col>
      <xdr:colOff>104775</xdr:colOff>
      <xdr:row>74</xdr:row>
      <xdr:rowOff>140716</xdr:rowOff>
    </xdr:to>
    <xdr:cxnSp macro="">
      <xdr:nvCxnSpPr>
        <xdr:cNvPr id="364" name="直線コネクタ 363"/>
        <xdr:cNvCxnSpPr/>
      </xdr:nvCxnSpPr>
      <xdr:spPr>
        <a:xfrm>
          <a:off x="4737100" y="1282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14987</xdr:rowOff>
    </xdr:from>
    <xdr:to>
      <xdr:col>7</xdr:col>
      <xdr:colOff>15875</xdr:colOff>
      <xdr:row>79</xdr:row>
      <xdr:rowOff>19558</xdr:rowOff>
    </xdr:to>
    <xdr:cxnSp macro="">
      <xdr:nvCxnSpPr>
        <xdr:cNvPr id="365" name="直線コネクタ 364"/>
        <xdr:cNvCxnSpPr/>
      </xdr:nvCxnSpPr>
      <xdr:spPr>
        <a:xfrm>
          <a:off x="3987800" y="13559537"/>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81297</xdr:rowOff>
    </xdr:from>
    <xdr:ext cx="762000" cy="259045"/>
    <xdr:sp macro="" textlink="">
      <xdr:nvSpPr>
        <xdr:cNvPr id="366" name="公債費平均値テキスト"/>
        <xdr:cNvSpPr txBox="1"/>
      </xdr:nvSpPr>
      <xdr:spPr>
        <a:xfrm>
          <a:off x="4914900" y="1311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64770</xdr:rowOff>
    </xdr:from>
    <xdr:to>
      <xdr:col>7</xdr:col>
      <xdr:colOff>66675</xdr:colOff>
      <xdr:row>77</xdr:row>
      <xdr:rowOff>166370</xdr:rowOff>
    </xdr:to>
    <xdr:sp macro="" textlink="">
      <xdr:nvSpPr>
        <xdr:cNvPr id="367" name="フローチャート : 判断 366"/>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14987</xdr:rowOff>
    </xdr:from>
    <xdr:to>
      <xdr:col>5</xdr:col>
      <xdr:colOff>549275</xdr:colOff>
      <xdr:row>79</xdr:row>
      <xdr:rowOff>28702</xdr:rowOff>
    </xdr:to>
    <xdr:cxnSp macro="">
      <xdr:nvCxnSpPr>
        <xdr:cNvPr id="368" name="直線コネクタ 367"/>
        <xdr:cNvCxnSpPr/>
      </xdr:nvCxnSpPr>
      <xdr:spPr>
        <a:xfrm flipV="1">
          <a:off x="3098800" y="13559537"/>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133350</xdr:rowOff>
    </xdr:from>
    <xdr:to>
      <xdr:col>5</xdr:col>
      <xdr:colOff>600075</xdr:colOff>
      <xdr:row>78</xdr:row>
      <xdr:rowOff>63500</xdr:rowOff>
    </xdr:to>
    <xdr:sp macro="" textlink="">
      <xdr:nvSpPr>
        <xdr:cNvPr id="369" name="フローチャート : 判断 368"/>
        <xdr:cNvSpPr/>
      </xdr:nvSpPr>
      <xdr:spPr>
        <a:xfrm>
          <a:off x="3937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73677</xdr:rowOff>
    </xdr:from>
    <xdr:ext cx="736600" cy="259045"/>
    <xdr:sp macro="" textlink="">
      <xdr:nvSpPr>
        <xdr:cNvPr id="370" name="テキスト ボックス 369"/>
        <xdr:cNvSpPr txBox="1"/>
      </xdr:nvSpPr>
      <xdr:spPr>
        <a:xfrm>
          <a:off x="3606800" y="1310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24130</xdr:rowOff>
    </xdr:from>
    <xdr:to>
      <xdr:col>4</xdr:col>
      <xdr:colOff>346075</xdr:colOff>
      <xdr:row>79</xdr:row>
      <xdr:rowOff>28702</xdr:rowOff>
    </xdr:to>
    <xdr:cxnSp macro="">
      <xdr:nvCxnSpPr>
        <xdr:cNvPr id="371" name="直線コネクタ 370"/>
        <xdr:cNvCxnSpPr/>
      </xdr:nvCxnSpPr>
      <xdr:spPr>
        <a:xfrm>
          <a:off x="2209800" y="135686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133350</xdr:rowOff>
    </xdr:from>
    <xdr:to>
      <xdr:col>4</xdr:col>
      <xdr:colOff>396875</xdr:colOff>
      <xdr:row>78</xdr:row>
      <xdr:rowOff>63500</xdr:rowOff>
    </xdr:to>
    <xdr:sp macro="" textlink="">
      <xdr:nvSpPr>
        <xdr:cNvPr id="372" name="フローチャート : 判断 371"/>
        <xdr:cNvSpPr/>
      </xdr:nvSpPr>
      <xdr:spPr>
        <a:xfrm>
          <a:off x="3048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73677</xdr:rowOff>
    </xdr:from>
    <xdr:ext cx="762000" cy="259045"/>
    <xdr:sp macro="" textlink="">
      <xdr:nvSpPr>
        <xdr:cNvPr id="373" name="テキスト ボックス 372"/>
        <xdr:cNvSpPr txBox="1"/>
      </xdr:nvSpPr>
      <xdr:spPr>
        <a:xfrm>
          <a:off x="2717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149861</xdr:rowOff>
    </xdr:from>
    <xdr:to>
      <xdr:col>3</xdr:col>
      <xdr:colOff>142875</xdr:colOff>
      <xdr:row>79</xdr:row>
      <xdr:rowOff>24130</xdr:rowOff>
    </xdr:to>
    <xdr:cxnSp macro="">
      <xdr:nvCxnSpPr>
        <xdr:cNvPr id="374" name="直線コネクタ 373"/>
        <xdr:cNvCxnSpPr/>
      </xdr:nvCxnSpPr>
      <xdr:spPr>
        <a:xfrm>
          <a:off x="1320800" y="135229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147065</xdr:rowOff>
    </xdr:from>
    <xdr:to>
      <xdr:col>3</xdr:col>
      <xdr:colOff>193675</xdr:colOff>
      <xdr:row>78</xdr:row>
      <xdr:rowOff>77215</xdr:rowOff>
    </xdr:to>
    <xdr:sp macro="" textlink="">
      <xdr:nvSpPr>
        <xdr:cNvPr id="375" name="フローチャート : 判断 374"/>
        <xdr:cNvSpPr/>
      </xdr:nvSpPr>
      <xdr:spPr>
        <a:xfrm>
          <a:off x="2159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87392</xdr:rowOff>
    </xdr:from>
    <xdr:ext cx="762000" cy="259045"/>
    <xdr:sp macro="" textlink="">
      <xdr:nvSpPr>
        <xdr:cNvPr id="376" name="テキスト ボックス 375"/>
        <xdr:cNvSpPr txBox="1"/>
      </xdr:nvSpPr>
      <xdr:spPr>
        <a:xfrm>
          <a:off x="1828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142494</xdr:rowOff>
    </xdr:from>
    <xdr:to>
      <xdr:col>1</xdr:col>
      <xdr:colOff>676275</xdr:colOff>
      <xdr:row>78</xdr:row>
      <xdr:rowOff>72644</xdr:rowOff>
    </xdr:to>
    <xdr:sp macro="" textlink="">
      <xdr:nvSpPr>
        <xdr:cNvPr id="377" name="フローチャート : 判断 376"/>
        <xdr:cNvSpPr/>
      </xdr:nvSpPr>
      <xdr:spPr>
        <a:xfrm>
          <a:off x="1270000" y="1334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82821</xdr:rowOff>
    </xdr:from>
    <xdr:ext cx="762000" cy="259045"/>
    <xdr:sp macro="" textlink="">
      <xdr:nvSpPr>
        <xdr:cNvPr id="378" name="テキスト ボックス 377"/>
        <xdr:cNvSpPr txBox="1"/>
      </xdr:nvSpPr>
      <xdr:spPr>
        <a:xfrm>
          <a:off x="939800" y="13113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78</xdr:row>
      <xdr:rowOff>140208</xdr:rowOff>
    </xdr:from>
    <xdr:to>
      <xdr:col>7</xdr:col>
      <xdr:colOff>66675</xdr:colOff>
      <xdr:row>79</xdr:row>
      <xdr:rowOff>70358</xdr:rowOff>
    </xdr:to>
    <xdr:sp macro="" textlink="">
      <xdr:nvSpPr>
        <xdr:cNvPr id="384" name="円/楕円 383"/>
        <xdr:cNvSpPr/>
      </xdr:nvSpPr>
      <xdr:spPr>
        <a:xfrm>
          <a:off x="47752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112285</xdr:rowOff>
    </xdr:from>
    <xdr:ext cx="762000" cy="259045"/>
    <xdr:sp macro="" textlink="">
      <xdr:nvSpPr>
        <xdr:cNvPr id="385" name="公債費該当値テキスト"/>
        <xdr:cNvSpPr txBox="1"/>
      </xdr:nvSpPr>
      <xdr:spPr>
        <a:xfrm>
          <a:off x="49149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135637</xdr:rowOff>
    </xdr:from>
    <xdr:to>
      <xdr:col>5</xdr:col>
      <xdr:colOff>600075</xdr:colOff>
      <xdr:row>79</xdr:row>
      <xdr:rowOff>65787</xdr:rowOff>
    </xdr:to>
    <xdr:sp macro="" textlink="">
      <xdr:nvSpPr>
        <xdr:cNvPr id="386" name="円/楕円 385"/>
        <xdr:cNvSpPr/>
      </xdr:nvSpPr>
      <xdr:spPr>
        <a:xfrm>
          <a:off x="3937000" y="1350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50564</xdr:rowOff>
    </xdr:from>
    <xdr:ext cx="736600" cy="259045"/>
    <xdr:sp macro="" textlink="">
      <xdr:nvSpPr>
        <xdr:cNvPr id="387" name="テキスト ボックス 386"/>
        <xdr:cNvSpPr txBox="1"/>
      </xdr:nvSpPr>
      <xdr:spPr>
        <a:xfrm>
          <a:off x="3606800" y="135951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149352</xdr:rowOff>
    </xdr:from>
    <xdr:to>
      <xdr:col>4</xdr:col>
      <xdr:colOff>396875</xdr:colOff>
      <xdr:row>79</xdr:row>
      <xdr:rowOff>79502</xdr:rowOff>
    </xdr:to>
    <xdr:sp macro="" textlink="">
      <xdr:nvSpPr>
        <xdr:cNvPr id="388" name="円/楕円 387"/>
        <xdr:cNvSpPr/>
      </xdr:nvSpPr>
      <xdr:spPr>
        <a:xfrm>
          <a:off x="3048000" y="1352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64279</xdr:rowOff>
    </xdr:from>
    <xdr:ext cx="762000" cy="259045"/>
    <xdr:sp macro="" textlink="">
      <xdr:nvSpPr>
        <xdr:cNvPr id="389" name="テキスト ボックス 388"/>
        <xdr:cNvSpPr txBox="1"/>
      </xdr:nvSpPr>
      <xdr:spPr>
        <a:xfrm>
          <a:off x="2717800" y="13608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144780</xdr:rowOff>
    </xdr:from>
    <xdr:to>
      <xdr:col>3</xdr:col>
      <xdr:colOff>193675</xdr:colOff>
      <xdr:row>79</xdr:row>
      <xdr:rowOff>74930</xdr:rowOff>
    </xdr:to>
    <xdr:sp macro="" textlink="">
      <xdr:nvSpPr>
        <xdr:cNvPr id="390" name="円/楕円 389"/>
        <xdr:cNvSpPr/>
      </xdr:nvSpPr>
      <xdr:spPr>
        <a:xfrm>
          <a:off x="2159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59707</xdr:rowOff>
    </xdr:from>
    <xdr:ext cx="762000" cy="259045"/>
    <xdr:sp macro="" textlink="">
      <xdr:nvSpPr>
        <xdr:cNvPr id="391" name="テキスト ボックス 390"/>
        <xdr:cNvSpPr txBox="1"/>
      </xdr:nvSpPr>
      <xdr:spPr>
        <a:xfrm>
          <a:off x="18288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99061</xdr:rowOff>
    </xdr:from>
    <xdr:to>
      <xdr:col>1</xdr:col>
      <xdr:colOff>676275</xdr:colOff>
      <xdr:row>79</xdr:row>
      <xdr:rowOff>29211</xdr:rowOff>
    </xdr:to>
    <xdr:sp macro="" textlink="">
      <xdr:nvSpPr>
        <xdr:cNvPr id="392" name="円/楕円 391"/>
        <xdr:cNvSpPr/>
      </xdr:nvSpPr>
      <xdr:spPr>
        <a:xfrm>
          <a:off x="1270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13988</xdr:rowOff>
    </xdr:from>
    <xdr:ext cx="762000" cy="259045"/>
    <xdr:sp macro="" textlink="">
      <xdr:nvSpPr>
        <xdr:cNvPr id="393" name="テキスト ボックス 392"/>
        <xdr:cNvSpPr txBox="1"/>
      </xdr:nvSpPr>
      <xdr:spPr>
        <a:xfrm>
          <a:off x="939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人件費の削減等の努力により、類似団体平均を</a:t>
          </a:r>
          <a:r>
            <a:rPr kumimoji="1" lang="en-US" altLang="ja-JP" sz="1100">
              <a:solidFill>
                <a:sysClr val="windowText" lastClr="000000"/>
              </a:solidFill>
              <a:effectLst/>
              <a:latin typeface="+mn-lt"/>
              <a:ea typeface="+mn-ea"/>
              <a:cs typeface="+mn-cs"/>
            </a:rPr>
            <a:t>7.5</a:t>
          </a:r>
          <a:r>
            <a:rPr kumimoji="1" lang="ja-JP" altLang="ja-JP" sz="1100">
              <a:solidFill>
                <a:sysClr val="windowText" lastClr="000000"/>
              </a:solidFill>
              <a:effectLst/>
              <a:latin typeface="+mn-lt"/>
              <a:ea typeface="+mn-ea"/>
              <a:cs typeface="+mn-cs"/>
            </a:rPr>
            <a:t>ポイントと大きく下回っている。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今後も行財政改革の推進による財政運営のさらなる効率化を図り、健全な財政運営に努める。</a:t>
          </a:r>
          <a:endParaRPr lang="ja-JP" altLang="ja-JP" sz="1400">
            <a:solidFill>
              <a:sysClr val="windowText" lastClr="000000"/>
            </a:solidFill>
            <a:effectLst/>
          </a:endParaRPr>
        </a:p>
      </xdr:txBody>
    </xdr:sp>
    <xdr:clientData/>
  </xdr:twoCellAnchor>
  <xdr:oneCellAnchor>
    <xdr:from>
      <xdr:col>18</xdr:col>
      <xdr:colOff>44450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8" name="直線コネクタ 40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9" name="テキスト ボックス 40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0" name="直線コネクタ 40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1" name="テキスト ボックス 41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2" name="直線コネクタ 41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3" name="テキスト ボックス 41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4" name="直線コネクタ 41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5" name="テキスト ボックス 41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3556</xdr:rowOff>
    </xdr:from>
    <xdr:to>
      <xdr:col>24</xdr:col>
      <xdr:colOff>31750</xdr:colOff>
      <xdr:row>80</xdr:row>
      <xdr:rowOff>90424</xdr:rowOff>
    </xdr:to>
    <xdr:cxnSp macro="">
      <xdr:nvCxnSpPr>
        <xdr:cNvPr id="419" name="直線コネクタ 418"/>
        <xdr:cNvCxnSpPr/>
      </xdr:nvCxnSpPr>
      <xdr:spPr>
        <a:xfrm flipV="1">
          <a:off x="16510000" y="12690856"/>
          <a:ext cx="0" cy="1115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62501</xdr:rowOff>
    </xdr:from>
    <xdr:ext cx="762000" cy="259045"/>
    <xdr:sp macro="" textlink="">
      <xdr:nvSpPr>
        <xdr:cNvPr id="420" name="公債費以外最小値テキスト"/>
        <xdr:cNvSpPr txBox="1"/>
      </xdr:nvSpPr>
      <xdr:spPr>
        <a:xfrm>
          <a:off x="16598900" y="13778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86.7</a:t>
          </a:r>
          <a:endParaRPr kumimoji="1" lang="ja-JP" altLang="en-US" sz="1000" b="1">
            <a:latin typeface="ＭＳ Ｐゴシック"/>
          </a:endParaRPr>
        </a:p>
      </xdr:txBody>
    </xdr:sp>
    <xdr:clientData/>
  </xdr:oneCellAnchor>
  <xdr:twoCellAnchor>
    <xdr:from>
      <xdr:col>23</xdr:col>
      <xdr:colOff>628650</xdr:colOff>
      <xdr:row>80</xdr:row>
      <xdr:rowOff>90424</xdr:rowOff>
    </xdr:from>
    <xdr:to>
      <xdr:col>24</xdr:col>
      <xdr:colOff>120650</xdr:colOff>
      <xdr:row>80</xdr:row>
      <xdr:rowOff>90424</xdr:rowOff>
    </xdr:to>
    <xdr:cxnSp macro="">
      <xdr:nvCxnSpPr>
        <xdr:cNvPr id="421" name="直線コネクタ 420"/>
        <xdr:cNvCxnSpPr/>
      </xdr:nvCxnSpPr>
      <xdr:spPr>
        <a:xfrm>
          <a:off x="16421100" y="13806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89933</xdr:rowOff>
    </xdr:from>
    <xdr:ext cx="762000" cy="259045"/>
    <xdr:sp macro="" textlink="">
      <xdr:nvSpPr>
        <xdr:cNvPr id="422" name="公債費以外最大値テキスト"/>
        <xdr:cNvSpPr txBox="1"/>
      </xdr:nvSpPr>
      <xdr:spPr>
        <a:xfrm>
          <a:off x="16598900" y="12434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62.3</a:t>
          </a:r>
          <a:endParaRPr kumimoji="1" lang="ja-JP" altLang="en-US" sz="1000" b="1">
            <a:latin typeface="ＭＳ Ｐゴシック"/>
          </a:endParaRPr>
        </a:p>
      </xdr:txBody>
    </xdr:sp>
    <xdr:clientData/>
  </xdr:oneCellAnchor>
  <xdr:twoCellAnchor>
    <xdr:from>
      <xdr:col>23</xdr:col>
      <xdr:colOff>628650</xdr:colOff>
      <xdr:row>74</xdr:row>
      <xdr:rowOff>3556</xdr:rowOff>
    </xdr:from>
    <xdr:to>
      <xdr:col>24</xdr:col>
      <xdr:colOff>120650</xdr:colOff>
      <xdr:row>74</xdr:row>
      <xdr:rowOff>3556</xdr:rowOff>
    </xdr:to>
    <xdr:cxnSp macro="">
      <xdr:nvCxnSpPr>
        <xdr:cNvPr id="423" name="直線コネクタ 422"/>
        <xdr:cNvCxnSpPr/>
      </xdr:nvCxnSpPr>
      <xdr:spPr>
        <a:xfrm>
          <a:off x="16421100" y="1269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136144</xdr:rowOff>
    </xdr:from>
    <xdr:to>
      <xdr:col>24</xdr:col>
      <xdr:colOff>31750</xdr:colOff>
      <xdr:row>75</xdr:row>
      <xdr:rowOff>33274</xdr:rowOff>
    </xdr:to>
    <xdr:cxnSp macro="">
      <xdr:nvCxnSpPr>
        <xdr:cNvPr id="424" name="直線コネクタ 423"/>
        <xdr:cNvCxnSpPr/>
      </xdr:nvCxnSpPr>
      <xdr:spPr>
        <a:xfrm flipV="1">
          <a:off x="15671800" y="12823444"/>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57421</xdr:rowOff>
    </xdr:from>
    <xdr:ext cx="762000" cy="259045"/>
    <xdr:sp macro="" textlink="">
      <xdr:nvSpPr>
        <xdr:cNvPr id="425" name="公債費以外平均値テキスト"/>
        <xdr:cNvSpPr txBox="1"/>
      </xdr:nvSpPr>
      <xdr:spPr>
        <a:xfrm>
          <a:off x="16598900" y="13087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85344</xdr:rowOff>
    </xdr:from>
    <xdr:to>
      <xdr:col>24</xdr:col>
      <xdr:colOff>82550</xdr:colOff>
      <xdr:row>77</xdr:row>
      <xdr:rowOff>15494</xdr:rowOff>
    </xdr:to>
    <xdr:sp macro="" textlink="">
      <xdr:nvSpPr>
        <xdr:cNvPr id="426" name="フローチャート : 判断 425"/>
        <xdr:cNvSpPr/>
      </xdr:nvSpPr>
      <xdr:spPr>
        <a:xfrm>
          <a:off x="164592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33274</xdr:rowOff>
    </xdr:from>
    <xdr:to>
      <xdr:col>22</xdr:col>
      <xdr:colOff>565150</xdr:colOff>
      <xdr:row>75</xdr:row>
      <xdr:rowOff>46990</xdr:rowOff>
    </xdr:to>
    <xdr:cxnSp macro="">
      <xdr:nvCxnSpPr>
        <xdr:cNvPr id="427" name="直線コネクタ 426"/>
        <xdr:cNvCxnSpPr/>
      </xdr:nvCxnSpPr>
      <xdr:spPr>
        <a:xfrm flipV="1">
          <a:off x="14782800" y="1289202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71628</xdr:rowOff>
    </xdr:from>
    <xdr:to>
      <xdr:col>22</xdr:col>
      <xdr:colOff>615950</xdr:colOff>
      <xdr:row>77</xdr:row>
      <xdr:rowOff>1778</xdr:rowOff>
    </xdr:to>
    <xdr:sp macro="" textlink="">
      <xdr:nvSpPr>
        <xdr:cNvPr id="428" name="フローチャート : 判断 427"/>
        <xdr:cNvSpPr/>
      </xdr:nvSpPr>
      <xdr:spPr>
        <a:xfrm>
          <a:off x="156210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158005</xdr:rowOff>
    </xdr:from>
    <xdr:ext cx="736600" cy="259045"/>
    <xdr:sp macro="" textlink="">
      <xdr:nvSpPr>
        <xdr:cNvPr id="429" name="テキスト ボックス 428"/>
        <xdr:cNvSpPr txBox="1"/>
      </xdr:nvSpPr>
      <xdr:spPr>
        <a:xfrm>
          <a:off x="15290800" y="13188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19558</xdr:rowOff>
    </xdr:from>
    <xdr:to>
      <xdr:col>21</xdr:col>
      <xdr:colOff>361950</xdr:colOff>
      <xdr:row>75</xdr:row>
      <xdr:rowOff>46990</xdr:rowOff>
    </xdr:to>
    <xdr:cxnSp macro="">
      <xdr:nvCxnSpPr>
        <xdr:cNvPr id="430" name="直線コネクタ 429"/>
        <xdr:cNvCxnSpPr/>
      </xdr:nvCxnSpPr>
      <xdr:spPr>
        <a:xfrm>
          <a:off x="13893800" y="1287830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44196</xdr:rowOff>
    </xdr:from>
    <xdr:to>
      <xdr:col>21</xdr:col>
      <xdr:colOff>412750</xdr:colOff>
      <xdr:row>76</xdr:row>
      <xdr:rowOff>145796</xdr:rowOff>
    </xdr:to>
    <xdr:sp macro="" textlink="">
      <xdr:nvSpPr>
        <xdr:cNvPr id="431" name="フローチャート : 判断 430"/>
        <xdr:cNvSpPr/>
      </xdr:nvSpPr>
      <xdr:spPr>
        <a:xfrm>
          <a:off x="14732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130573</xdr:rowOff>
    </xdr:from>
    <xdr:ext cx="762000" cy="259045"/>
    <xdr:sp macro="" textlink="">
      <xdr:nvSpPr>
        <xdr:cNvPr id="432" name="テキスト ボックス 431"/>
        <xdr:cNvSpPr txBox="1"/>
      </xdr:nvSpPr>
      <xdr:spPr>
        <a:xfrm>
          <a:off x="14401800" y="1316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19558</xdr:rowOff>
    </xdr:from>
    <xdr:to>
      <xdr:col>20</xdr:col>
      <xdr:colOff>158750</xdr:colOff>
      <xdr:row>75</xdr:row>
      <xdr:rowOff>24130</xdr:rowOff>
    </xdr:to>
    <xdr:cxnSp macro="">
      <xdr:nvCxnSpPr>
        <xdr:cNvPr id="433" name="直線コネクタ 432"/>
        <xdr:cNvCxnSpPr/>
      </xdr:nvCxnSpPr>
      <xdr:spPr>
        <a:xfrm flipV="1">
          <a:off x="13004800" y="128783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71628</xdr:rowOff>
    </xdr:from>
    <xdr:to>
      <xdr:col>20</xdr:col>
      <xdr:colOff>209550</xdr:colOff>
      <xdr:row>77</xdr:row>
      <xdr:rowOff>1778</xdr:rowOff>
    </xdr:to>
    <xdr:sp macro="" textlink="">
      <xdr:nvSpPr>
        <xdr:cNvPr id="434" name="フローチャート : 判断 433"/>
        <xdr:cNvSpPr/>
      </xdr:nvSpPr>
      <xdr:spPr>
        <a:xfrm>
          <a:off x="138430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158005</xdr:rowOff>
    </xdr:from>
    <xdr:ext cx="762000" cy="259045"/>
    <xdr:sp macro="" textlink="">
      <xdr:nvSpPr>
        <xdr:cNvPr id="435" name="テキスト ボックス 434"/>
        <xdr:cNvSpPr txBox="1"/>
      </xdr:nvSpPr>
      <xdr:spPr>
        <a:xfrm>
          <a:off x="13512800" y="1318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21337</xdr:rowOff>
    </xdr:from>
    <xdr:to>
      <xdr:col>19</xdr:col>
      <xdr:colOff>6350</xdr:colOff>
      <xdr:row>76</xdr:row>
      <xdr:rowOff>122937</xdr:rowOff>
    </xdr:to>
    <xdr:sp macro="" textlink="">
      <xdr:nvSpPr>
        <xdr:cNvPr id="436" name="フローチャート : 判断 435"/>
        <xdr:cNvSpPr/>
      </xdr:nvSpPr>
      <xdr:spPr>
        <a:xfrm>
          <a:off x="12954000" y="1305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107714</xdr:rowOff>
    </xdr:from>
    <xdr:ext cx="762000" cy="259045"/>
    <xdr:sp macro="" textlink="">
      <xdr:nvSpPr>
        <xdr:cNvPr id="437" name="テキスト ボックス 436"/>
        <xdr:cNvSpPr txBox="1"/>
      </xdr:nvSpPr>
      <xdr:spPr>
        <a:xfrm>
          <a:off x="12623800" y="13137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74</xdr:row>
      <xdr:rowOff>85344</xdr:rowOff>
    </xdr:from>
    <xdr:to>
      <xdr:col>24</xdr:col>
      <xdr:colOff>82550</xdr:colOff>
      <xdr:row>75</xdr:row>
      <xdr:rowOff>15494</xdr:rowOff>
    </xdr:to>
    <xdr:sp macro="" textlink="">
      <xdr:nvSpPr>
        <xdr:cNvPr id="443" name="円/楕円 442"/>
        <xdr:cNvSpPr/>
      </xdr:nvSpPr>
      <xdr:spPr>
        <a:xfrm>
          <a:off x="16459200" y="1277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101871</xdr:rowOff>
    </xdr:from>
    <xdr:ext cx="762000" cy="259045"/>
    <xdr:sp macro="" textlink="">
      <xdr:nvSpPr>
        <xdr:cNvPr id="444" name="公債費以外該当値テキスト"/>
        <xdr:cNvSpPr txBox="1"/>
      </xdr:nvSpPr>
      <xdr:spPr>
        <a:xfrm>
          <a:off x="16598900" y="12617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65.2</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153924</xdr:rowOff>
    </xdr:from>
    <xdr:to>
      <xdr:col>22</xdr:col>
      <xdr:colOff>615950</xdr:colOff>
      <xdr:row>75</xdr:row>
      <xdr:rowOff>84074</xdr:rowOff>
    </xdr:to>
    <xdr:sp macro="" textlink="">
      <xdr:nvSpPr>
        <xdr:cNvPr id="445" name="円/楕円 444"/>
        <xdr:cNvSpPr/>
      </xdr:nvSpPr>
      <xdr:spPr>
        <a:xfrm>
          <a:off x="15621000" y="1284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94251</xdr:rowOff>
    </xdr:from>
    <xdr:ext cx="736600" cy="259045"/>
    <xdr:sp macro="" textlink="">
      <xdr:nvSpPr>
        <xdr:cNvPr id="446" name="テキスト ボックス 445"/>
        <xdr:cNvSpPr txBox="1"/>
      </xdr:nvSpPr>
      <xdr:spPr>
        <a:xfrm>
          <a:off x="15290800" y="12610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66.7</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167640</xdr:rowOff>
    </xdr:from>
    <xdr:to>
      <xdr:col>21</xdr:col>
      <xdr:colOff>412750</xdr:colOff>
      <xdr:row>75</xdr:row>
      <xdr:rowOff>97790</xdr:rowOff>
    </xdr:to>
    <xdr:sp macro="" textlink="">
      <xdr:nvSpPr>
        <xdr:cNvPr id="447" name="円/楕円 446"/>
        <xdr:cNvSpPr/>
      </xdr:nvSpPr>
      <xdr:spPr>
        <a:xfrm>
          <a:off x="14732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107967</xdr:rowOff>
    </xdr:from>
    <xdr:ext cx="762000" cy="259045"/>
    <xdr:sp macro="" textlink="">
      <xdr:nvSpPr>
        <xdr:cNvPr id="448" name="テキスト ボックス 447"/>
        <xdr:cNvSpPr txBox="1"/>
      </xdr:nvSpPr>
      <xdr:spPr>
        <a:xfrm>
          <a:off x="144018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67.0</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140208</xdr:rowOff>
    </xdr:from>
    <xdr:to>
      <xdr:col>20</xdr:col>
      <xdr:colOff>209550</xdr:colOff>
      <xdr:row>75</xdr:row>
      <xdr:rowOff>70358</xdr:rowOff>
    </xdr:to>
    <xdr:sp macro="" textlink="">
      <xdr:nvSpPr>
        <xdr:cNvPr id="449" name="円/楕円 448"/>
        <xdr:cNvSpPr/>
      </xdr:nvSpPr>
      <xdr:spPr>
        <a:xfrm>
          <a:off x="13843000" y="1282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80535</xdr:rowOff>
    </xdr:from>
    <xdr:ext cx="762000" cy="259045"/>
    <xdr:sp macro="" textlink="">
      <xdr:nvSpPr>
        <xdr:cNvPr id="450" name="テキスト ボックス 449"/>
        <xdr:cNvSpPr txBox="1"/>
      </xdr:nvSpPr>
      <xdr:spPr>
        <a:xfrm>
          <a:off x="13512800" y="12596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66.4</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144780</xdr:rowOff>
    </xdr:from>
    <xdr:to>
      <xdr:col>19</xdr:col>
      <xdr:colOff>6350</xdr:colOff>
      <xdr:row>75</xdr:row>
      <xdr:rowOff>74930</xdr:rowOff>
    </xdr:to>
    <xdr:sp macro="" textlink="">
      <xdr:nvSpPr>
        <xdr:cNvPr id="451" name="円/楕円 450"/>
        <xdr:cNvSpPr/>
      </xdr:nvSpPr>
      <xdr:spPr>
        <a:xfrm>
          <a:off x="12954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85107</xdr:rowOff>
    </xdr:from>
    <xdr:ext cx="762000" cy="259045"/>
    <xdr:sp macro="" textlink="">
      <xdr:nvSpPr>
        <xdr:cNvPr id="452" name="テキスト ボックス 451"/>
        <xdr:cNvSpPr txBox="1"/>
      </xdr:nvSpPr>
      <xdr:spPr>
        <a:xfrm>
          <a:off x="12623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富山県射水市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86481</xdr:rowOff>
    </xdr:from>
    <xdr:to>
      <xdr:col>4</xdr:col>
      <xdr:colOff>1117600</xdr:colOff>
      <xdr:row>19</xdr:row>
      <xdr:rowOff>109436</xdr:rowOff>
    </xdr:to>
    <xdr:cxnSp macro="">
      <xdr:nvCxnSpPr>
        <xdr:cNvPr id="45" name="直線コネクタ 44"/>
        <xdr:cNvCxnSpPr/>
      </xdr:nvCxnSpPr>
      <xdr:spPr bwMode="auto">
        <a:xfrm flipV="1">
          <a:off x="5651500" y="2191506"/>
          <a:ext cx="0" cy="12231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81513</xdr:rowOff>
    </xdr:from>
    <xdr:ext cx="762000" cy="259045"/>
    <xdr:sp macro="" textlink="">
      <xdr:nvSpPr>
        <xdr:cNvPr id="46" name="人口1人当たり決算額の推移最小値テキスト130"/>
        <xdr:cNvSpPr txBox="1"/>
      </xdr:nvSpPr>
      <xdr:spPr>
        <a:xfrm>
          <a:off x="5740400" y="3386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47,422</a:t>
          </a:r>
          <a:endParaRPr kumimoji="1" lang="ja-JP" altLang="en-US" sz="1000" b="1">
            <a:latin typeface="ＭＳ Ｐゴシック"/>
          </a:endParaRPr>
        </a:p>
      </xdr:txBody>
    </xdr:sp>
    <xdr:clientData/>
  </xdr:oneCellAnchor>
  <xdr:twoCellAnchor>
    <xdr:from>
      <xdr:col>4</xdr:col>
      <xdr:colOff>1028700</xdr:colOff>
      <xdr:row>19</xdr:row>
      <xdr:rowOff>109436</xdr:rowOff>
    </xdr:from>
    <xdr:to>
      <xdr:col>5</xdr:col>
      <xdr:colOff>73025</xdr:colOff>
      <xdr:row>19</xdr:row>
      <xdr:rowOff>109436</xdr:rowOff>
    </xdr:to>
    <xdr:cxnSp macro="">
      <xdr:nvCxnSpPr>
        <xdr:cNvPr id="47" name="直線コネクタ 46"/>
        <xdr:cNvCxnSpPr/>
      </xdr:nvCxnSpPr>
      <xdr:spPr bwMode="auto">
        <a:xfrm>
          <a:off x="5562600" y="34146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1408</xdr:rowOff>
    </xdr:from>
    <xdr:ext cx="762000" cy="259045"/>
    <xdr:sp macro="" textlink="">
      <xdr:nvSpPr>
        <xdr:cNvPr id="48" name="人口1人当たり決算額の推移最大値テキスト130"/>
        <xdr:cNvSpPr txBox="1"/>
      </xdr:nvSpPr>
      <xdr:spPr>
        <a:xfrm>
          <a:off x="5740400" y="1934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111,627</a:t>
          </a:r>
          <a:endParaRPr kumimoji="1" lang="ja-JP" altLang="en-US" sz="1000" b="1">
            <a:latin typeface="ＭＳ Ｐゴシック"/>
          </a:endParaRPr>
        </a:p>
      </xdr:txBody>
    </xdr:sp>
    <xdr:clientData/>
  </xdr:oneCellAnchor>
  <xdr:twoCellAnchor>
    <xdr:from>
      <xdr:col>4</xdr:col>
      <xdr:colOff>1028700</xdr:colOff>
      <xdr:row>12</xdr:row>
      <xdr:rowOff>86481</xdr:rowOff>
    </xdr:from>
    <xdr:to>
      <xdr:col>5</xdr:col>
      <xdr:colOff>73025</xdr:colOff>
      <xdr:row>12</xdr:row>
      <xdr:rowOff>86481</xdr:rowOff>
    </xdr:to>
    <xdr:cxnSp macro="">
      <xdr:nvCxnSpPr>
        <xdr:cNvPr id="49" name="直線コネクタ 48"/>
        <xdr:cNvCxnSpPr/>
      </xdr:nvCxnSpPr>
      <xdr:spPr bwMode="auto">
        <a:xfrm>
          <a:off x="5562600" y="21915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98977</xdr:rowOff>
    </xdr:from>
    <xdr:to>
      <xdr:col>4</xdr:col>
      <xdr:colOff>1117600</xdr:colOff>
      <xdr:row>18</xdr:row>
      <xdr:rowOff>127343</xdr:rowOff>
    </xdr:to>
    <xdr:cxnSp macro="">
      <xdr:nvCxnSpPr>
        <xdr:cNvPr id="50" name="直線コネクタ 49"/>
        <xdr:cNvCxnSpPr/>
      </xdr:nvCxnSpPr>
      <xdr:spPr bwMode="auto">
        <a:xfrm>
          <a:off x="5003800" y="3232702"/>
          <a:ext cx="647700" cy="283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120178</xdr:rowOff>
    </xdr:from>
    <xdr:ext cx="762000" cy="259045"/>
    <xdr:sp macro="" textlink="">
      <xdr:nvSpPr>
        <xdr:cNvPr id="51" name="人口1人当たり決算額の推移平均値テキスト130"/>
        <xdr:cNvSpPr txBox="1"/>
      </xdr:nvSpPr>
      <xdr:spPr>
        <a:xfrm>
          <a:off x="5740400" y="27395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72,059</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103651</xdr:rowOff>
    </xdr:from>
    <xdr:to>
      <xdr:col>5</xdr:col>
      <xdr:colOff>34925</xdr:colOff>
      <xdr:row>17</xdr:row>
      <xdr:rowOff>33801</xdr:rowOff>
    </xdr:to>
    <xdr:sp macro="" textlink="">
      <xdr:nvSpPr>
        <xdr:cNvPr id="52" name="フローチャート : 判断 51"/>
        <xdr:cNvSpPr/>
      </xdr:nvSpPr>
      <xdr:spPr bwMode="auto">
        <a:xfrm>
          <a:off x="5600700" y="2894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98977</xdr:rowOff>
    </xdr:from>
    <xdr:to>
      <xdr:col>4</xdr:col>
      <xdr:colOff>469900</xdr:colOff>
      <xdr:row>18</xdr:row>
      <xdr:rowOff>122733</xdr:rowOff>
    </xdr:to>
    <xdr:cxnSp macro="">
      <xdr:nvCxnSpPr>
        <xdr:cNvPr id="53" name="直線コネクタ 52"/>
        <xdr:cNvCxnSpPr/>
      </xdr:nvCxnSpPr>
      <xdr:spPr bwMode="auto">
        <a:xfrm flipV="1">
          <a:off x="4305300" y="3232702"/>
          <a:ext cx="698500" cy="237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115176</xdr:rowOff>
    </xdr:from>
    <xdr:to>
      <xdr:col>4</xdr:col>
      <xdr:colOff>520700</xdr:colOff>
      <xdr:row>17</xdr:row>
      <xdr:rowOff>45326</xdr:rowOff>
    </xdr:to>
    <xdr:sp macro="" textlink="">
      <xdr:nvSpPr>
        <xdr:cNvPr id="54" name="フローチャート : 判断 53"/>
        <xdr:cNvSpPr/>
      </xdr:nvSpPr>
      <xdr:spPr bwMode="auto">
        <a:xfrm>
          <a:off x="4953000" y="29060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55503</xdr:rowOff>
    </xdr:from>
    <xdr:ext cx="736600" cy="259045"/>
    <xdr:sp macro="" textlink="">
      <xdr:nvSpPr>
        <xdr:cNvPr id="55" name="テキスト ボックス 54"/>
        <xdr:cNvSpPr txBox="1"/>
      </xdr:nvSpPr>
      <xdr:spPr>
        <a:xfrm>
          <a:off x="4622800" y="26748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71,454</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74479</xdr:rowOff>
    </xdr:from>
    <xdr:to>
      <xdr:col>3</xdr:col>
      <xdr:colOff>904875</xdr:colOff>
      <xdr:row>18</xdr:row>
      <xdr:rowOff>122733</xdr:rowOff>
    </xdr:to>
    <xdr:cxnSp macro="">
      <xdr:nvCxnSpPr>
        <xdr:cNvPr id="56" name="直線コネクタ 55"/>
        <xdr:cNvCxnSpPr/>
      </xdr:nvCxnSpPr>
      <xdr:spPr bwMode="auto">
        <a:xfrm>
          <a:off x="3606800" y="3208204"/>
          <a:ext cx="698500" cy="482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144647</xdr:rowOff>
    </xdr:from>
    <xdr:to>
      <xdr:col>3</xdr:col>
      <xdr:colOff>955675</xdr:colOff>
      <xdr:row>17</xdr:row>
      <xdr:rowOff>74797</xdr:rowOff>
    </xdr:to>
    <xdr:sp macro="" textlink="">
      <xdr:nvSpPr>
        <xdr:cNvPr id="57" name="フローチャート : 判断 56"/>
        <xdr:cNvSpPr/>
      </xdr:nvSpPr>
      <xdr:spPr bwMode="auto">
        <a:xfrm>
          <a:off x="4254500" y="29354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84974</xdr:rowOff>
    </xdr:from>
    <xdr:ext cx="762000" cy="259045"/>
    <xdr:sp macro="" textlink="">
      <xdr:nvSpPr>
        <xdr:cNvPr id="58" name="テキスト ボックス 57"/>
        <xdr:cNvSpPr txBox="1"/>
      </xdr:nvSpPr>
      <xdr:spPr>
        <a:xfrm>
          <a:off x="3924300" y="2704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69,907</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8033</xdr:rowOff>
    </xdr:from>
    <xdr:to>
      <xdr:col>3</xdr:col>
      <xdr:colOff>206375</xdr:colOff>
      <xdr:row>18</xdr:row>
      <xdr:rowOff>74479</xdr:rowOff>
    </xdr:to>
    <xdr:cxnSp macro="">
      <xdr:nvCxnSpPr>
        <xdr:cNvPr id="59" name="直線コネクタ 58"/>
        <xdr:cNvCxnSpPr/>
      </xdr:nvCxnSpPr>
      <xdr:spPr bwMode="auto">
        <a:xfrm>
          <a:off x="2908300" y="3141758"/>
          <a:ext cx="698500" cy="664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114967</xdr:rowOff>
    </xdr:from>
    <xdr:to>
      <xdr:col>3</xdr:col>
      <xdr:colOff>257175</xdr:colOff>
      <xdr:row>17</xdr:row>
      <xdr:rowOff>45117</xdr:rowOff>
    </xdr:to>
    <xdr:sp macro="" textlink="">
      <xdr:nvSpPr>
        <xdr:cNvPr id="60" name="フローチャート : 判断 59"/>
        <xdr:cNvSpPr/>
      </xdr:nvSpPr>
      <xdr:spPr bwMode="auto">
        <a:xfrm>
          <a:off x="3556000" y="29057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55294</xdr:rowOff>
    </xdr:from>
    <xdr:ext cx="762000" cy="259045"/>
    <xdr:sp macro="" textlink="">
      <xdr:nvSpPr>
        <xdr:cNvPr id="61" name="テキスト ボックス 60"/>
        <xdr:cNvSpPr txBox="1"/>
      </xdr:nvSpPr>
      <xdr:spPr>
        <a:xfrm>
          <a:off x="3225800" y="2674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71,465</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64789</xdr:rowOff>
    </xdr:from>
    <xdr:to>
      <xdr:col>2</xdr:col>
      <xdr:colOff>692150</xdr:colOff>
      <xdr:row>16</xdr:row>
      <xdr:rowOff>166389</xdr:rowOff>
    </xdr:to>
    <xdr:sp macro="" textlink="">
      <xdr:nvSpPr>
        <xdr:cNvPr id="62" name="フローチャート : 判断 61"/>
        <xdr:cNvSpPr/>
      </xdr:nvSpPr>
      <xdr:spPr bwMode="auto">
        <a:xfrm>
          <a:off x="2857500" y="28556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5116</xdr:rowOff>
    </xdr:from>
    <xdr:ext cx="762000" cy="259045"/>
    <xdr:sp macro="" textlink="">
      <xdr:nvSpPr>
        <xdr:cNvPr id="63" name="テキスト ボックス 62"/>
        <xdr:cNvSpPr txBox="1"/>
      </xdr:nvSpPr>
      <xdr:spPr>
        <a:xfrm>
          <a:off x="2527300" y="262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74,099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18</xdr:row>
      <xdr:rowOff>76543</xdr:rowOff>
    </xdr:from>
    <xdr:to>
      <xdr:col>5</xdr:col>
      <xdr:colOff>34925</xdr:colOff>
      <xdr:row>19</xdr:row>
      <xdr:rowOff>6693</xdr:rowOff>
    </xdr:to>
    <xdr:sp macro="" textlink="">
      <xdr:nvSpPr>
        <xdr:cNvPr id="69" name="円/楕円 68"/>
        <xdr:cNvSpPr/>
      </xdr:nvSpPr>
      <xdr:spPr bwMode="auto">
        <a:xfrm>
          <a:off x="5600700" y="32102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48620</xdr:rowOff>
    </xdr:from>
    <xdr:ext cx="762000" cy="259045"/>
    <xdr:sp macro="" textlink="">
      <xdr:nvSpPr>
        <xdr:cNvPr id="70" name="人口1人当たり決算額の推移該当値テキスト130"/>
        <xdr:cNvSpPr txBox="1"/>
      </xdr:nvSpPr>
      <xdr:spPr>
        <a:xfrm>
          <a:off x="5740400" y="3182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55,482</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48177</xdr:rowOff>
    </xdr:from>
    <xdr:to>
      <xdr:col>4</xdr:col>
      <xdr:colOff>520700</xdr:colOff>
      <xdr:row>18</xdr:row>
      <xdr:rowOff>149778</xdr:rowOff>
    </xdr:to>
    <xdr:sp macro="" textlink="">
      <xdr:nvSpPr>
        <xdr:cNvPr id="71" name="円/楕円 70"/>
        <xdr:cNvSpPr/>
      </xdr:nvSpPr>
      <xdr:spPr bwMode="auto">
        <a:xfrm>
          <a:off x="4953000" y="3181902"/>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134554</xdr:rowOff>
    </xdr:from>
    <xdr:ext cx="736600" cy="259045"/>
    <xdr:sp macro="" textlink="">
      <xdr:nvSpPr>
        <xdr:cNvPr id="72" name="テキスト ボックス 71"/>
        <xdr:cNvSpPr txBox="1"/>
      </xdr:nvSpPr>
      <xdr:spPr>
        <a:xfrm>
          <a:off x="4622800" y="32682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56,971</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71933</xdr:rowOff>
    </xdr:from>
    <xdr:to>
      <xdr:col>3</xdr:col>
      <xdr:colOff>955675</xdr:colOff>
      <xdr:row>19</xdr:row>
      <xdr:rowOff>2083</xdr:rowOff>
    </xdr:to>
    <xdr:sp macro="" textlink="">
      <xdr:nvSpPr>
        <xdr:cNvPr id="73" name="円/楕円 72"/>
        <xdr:cNvSpPr/>
      </xdr:nvSpPr>
      <xdr:spPr bwMode="auto">
        <a:xfrm>
          <a:off x="4254500" y="32056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158310</xdr:rowOff>
    </xdr:from>
    <xdr:ext cx="762000" cy="259045"/>
    <xdr:sp macro="" textlink="">
      <xdr:nvSpPr>
        <xdr:cNvPr id="74" name="テキスト ボックス 73"/>
        <xdr:cNvSpPr txBox="1"/>
      </xdr:nvSpPr>
      <xdr:spPr>
        <a:xfrm>
          <a:off x="3924300" y="3292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55,724</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23679</xdr:rowOff>
    </xdr:from>
    <xdr:to>
      <xdr:col>3</xdr:col>
      <xdr:colOff>257175</xdr:colOff>
      <xdr:row>18</xdr:row>
      <xdr:rowOff>125279</xdr:rowOff>
    </xdr:to>
    <xdr:sp macro="" textlink="">
      <xdr:nvSpPr>
        <xdr:cNvPr id="75" name="円/楕円 74"/>
        <xdr:cNvSpPr/>
      </xdr:nvSpPr>
      <xdr:spPr bwMode="auto">
        <a:xfrm>
          <a:off x="3556000" y="31574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110056</xdr:rowOff>
    </xdr:from>
    <xdr:ext cx="762000" cy="259045"/>
    <xdr:sp macro="" textlink="">
      <xdr:nvSpPr>
        <xdr:cNvPr id="76" name="テキスト ボックス 75"/>
        <xdr:cNvSpPr txBox="1"/>
      </xdr:nvSpPr>
      <xdr:spPr>
        <a:xfrm>
          <a:off x="3225800" y="3243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58,257</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128683</xdr:rowOff>
    </xdr:from>
    <xdr:to>
      <xdr:col>2</xdr:col>
      <xdr:colOff>692150</xdr:colOff>
      <xdr:row>18</xdr:row>
      <xdr:rowOff>58833</xdr:rowOff>
    </xdr:to>
    <xdr:sp macro="" textlink="">
      <xdr:nvSpPr>
        <xdr:cNvPr id="77" name="円/楕円 76"/>
        <xdr:cNvSpPr/>
      </xdr:nvSpPr>
      <xdr:spPr bwMode="auto">
        <a:xfrm>
          <a:off x="2857500" y="30909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43610</xdr:rowOff>
    </xdr:from>
    <xdr:ext cx="762000" cy="259045"/>
    <xdr:sp macro="" textlink="">
      <xdr:nvSpPr>
        <xdr:cNvPr id="78" name="テキスト ボックス 77"/>
        <xdr:cNvSpPr txBox="1"/>
      </xdr:nvSpPr>
      <xdr:spPr>
        <a:xfrm>
          <a:off x="2527300" y="3177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61,745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6" name="テキスト ボックス 95"/>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8" name="テキスト ボックス 97"/>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0" name="テキスト ボックス 99"/>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2" name="テキスト ボックス 101"/>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4" name="テキスト ボックス 103"/>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273990</xdr:rowOff>
    </xdr:from>
    <xdr:to>
      <xdr:col>4</xdr:col>
      <xdr:colOff>1117600</xdr:colOff>
      <xdr:row>37</xdr:row>
      <xdr:rowOff>325555</xdr:rowOff>
    </xdr:to>
    <xdr:cxnSp macro="">
      <xdr:nvCxnSpPr>
        <xdr:cNvPr id="108" name="直線コネクタ 107"/>
        <xdr:cNvCxnSpPr/>
      </xdr:nvCxnSpPr>
      <xdr:spPr bwMode="auto">
        <a:xfrm flipV="1">
          <a:off x="5651500" y="6198540"/>
          <a:ext cx="0" cy="12517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297632</xdr:rowOff>
    </xdr:from>
    <xdr:ext cx="762000" cy="259045"/>
    <xdr:sp macro="" textlink="">
      <xdr:nvSpPr>
        <xdr:cNvPr id="109" name="人口1人当たり決算額の推移最小値テキスト445"/>
        <xdr:cNvSpPr txBox="1"/>
      </xdr:nvSpPr>
      <xdr:spPr>
        <a:xfrm>
          <a:off x="5740400" y="7422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-5,080</a:t>
          </a:r>
          <a:endParaRPr kumimoji="1" lang="ja-JP" altLang="en-US" sz="1000" b="1">
            <a:latin typeface="ＭＳ Ｐゴシック"/>
          </a:endParaRPr>
        </a:p>
      </xdr:txBody>
    </xdr:sp>
    <xdr:clientData/>
  </xdr:oneCellAnchor>
  <xdr:twoCellAnchor>
    <xdr:from>
      <xdr:col>4</xdr:col>
      <xdr:colOff>1028700</xdr:colOff>
      <xdr:row>37</xdr:row>
      <xdr:rowOff>325555</xdr:rowOff>
    </xdr:from>
    <xdr:to>
      <xdr:col>5</xdr:col>
      <xdr:colOff>73025</xdr:colOff>
      <xdr:row>37</xdr:row>
      <xdr:rowOff>325555</xdr:rowOff>
    </xdr:to>
    <xdr:cxnSp macro="">
      <xdr:nvCxnSpPr>
        <xdr:cNvPr id="110" name="直線コネクタ 109"/>
        <xdr:cNvCxnSpPr/>
      </xdr:nvCxnSpPr>
      <xdr:spPr bwMode="auto">
        <a:xfrm>
          <a:off x="5562600" y="74502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17467</xdr:rowOff>
    </xdr:from>
    <xdr:ext cx="762000" cy="259045"/>
    <xdr:sp macro="" textlink="">
      <xdr:nvSpPr>
        <xdr:cNvPr id="111" name="人口1人当たり決算額の推移最大値テキスト445"/>
        <xdr:cNvSpPr txBox="1"/>
      </xdr:nvSpPr>
      <xdr:spPr>
        <a:xfrm>
          <a:off x="5740400" y="59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33,249</a:t>
          </a:r>
          <a:endParaRPr kumimoji="1" lang="ja-JP" altLang="en-US" sz="1000" b="1">
            <a:latin typeface="ＭＳ Ｐゴシック"/>
          </a:endParaRPr>
        </a:p>
      </xdr:txBody>
    </xdr:sp>
    <xdr:clientData/>
  </xdr:oneCellAnchor>
  <xdr:twoCellAnchor>
    <xdr:from>
      <xdr:col>4</xdr:col>
      <xdr:colOff>1028700</xdr:colOff>
      <xdr:row>33</xdr:row>
      <xdr:rowOff>273990</xdr:rowOff>
    </xdr:from>
    <xdr:to>
      <xdr:col>5</xdr:col>
      <xdr:colOff>73025</xdr:colOff>
      <xdr:row>33</xdr:row>
      <xdr:rowOff>273990</xdr:rowOff>
    </xdr:to>
    <xdr:cxnSp macro="">
      <xdr:nvCxnSpPr>
        <xdr:cNvPr id="112" name="直線コネクタ 111"/>
        <xdr:cNvCxnSpPr/>
      </xdr:nvCxnSpPr>
      <xdr:spPr bwMode="auto">
        <a:xfrm>
          <a:off x="5562600" y="61985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283983</xdr:rowOff>
    </xdr:from>
    <xdr:to>
      <xdr:col>4</xdr:col>
      <xdr:colOff>1117600</xdr:colOff>
      <xdr:row>34</xdr:row>
      <xdr:rowOff>321767</xdr:rowOff>
    </xdr:to>
    <xdr:cxnSp macro="">
      <xdr:nvCxnSpPr>
        <xdr:cNvPr id="113" name="直線コネクタ 112"/>
        <xdr:cNvCxnSpPr/>
      </xdr:nvCxnSpPr>
      <xdr:spPr bwMode="auto">
        <a:xfrm flipV="1">
          <a:off x="5003800" y="6551433"/>
          <a:ext cx="647700" cy="377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106994</xdr:rowOff>
    </xdr:from>
    <xdr:ext cx="762000" cy="259045"/>
    <xdr:sp macro="" textlink="">
      <xdr:nvSpPr>
        <xdr:cNvPr id="114" name="人口1人当たり決算額の推移平均値テキスト445"/>
        <xdr:cNvSpPr txBox="1"/>
      </xdr:nvSpPr>
      <xdr:spPr>
        <a:xfrm>
          <a:off x="5740400" y="67173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14,952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134917</xdr:rowOff>
    </xdr:from>
    <xdr:to>
      <xdr:col>5</xdr:col>
      <xdr:colOff>34925</xdr:colOff>
      <xdr:row>35</xdr:row>
      <xdr:rowOff>236517</xdr:rowOff>
    </xdr:to>
    <xdr:sp macro="" textlink="">
      <xdr:nvSpPr>
        <xdr:cNvPr id="115" name="フローチャート : 判断 114"/>
        <xdr:cNvSpPr/>
      </xdr:nvSpPr>
      <xdr:spPr bwMode="auto">
        <a:xfrm>
          <a:off x="56007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102409</xdr:rowOff>
    </xdr:from>
    <xdr:to>
      <xdr:col>4</xdr:col>
      <xdr:colOff>469900</xdr:colOff>
      <xdr:row>34</xdr:row>
      <xdr:rowOff>321767</xdr:rowOff>
    </xdr:to>
    <xdr:cxnSp macro="">
      <xdr:nvCxnSpPr>
        <xdr:cNvPr id="116" name="直線コネクタ 115"/>
        <xdr:cNvCxnSpPr/>
      </xdr:nvCxnSpPr>
      <xdr:spPr bwMode="auto">
        <a:xfrm>
          <a:off x="4305300" y="6369859"/>
          <a:ext cx="698500" cy="2193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87467</xdr:rowOff>
    </xdr:from>
    <xdr:to>
      <xdr:col>4</xdr:col>
      <xdr:colOff>520700</xdr:colOff>
      <xdr:row>35</xdr:row>
      <xdr:rowOff>189067</xdr:rowOff>
    </xdr:to>
    <xdr:sp macro="" textlink="">
      <xdr:nvSpPr>
        <xdr:cNvPr id="117" name="フローチャート : 判断 116"/>
        <xdr:cNvSpPr/>
      </xdr:nvSpPr>
      <xdr:spPr bwMode="auto">
        <a:xfrm>
          <a:off x="4953000" y="66978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173844</xdr:rowOff>
    </xdr:from>
    <xdr:ext cx="736600" cy="259045"/>
    <xdr:sp macro="" textlink="">
      <xdr:nvSpPr>
        <xdr:cNvPr id="118" name="テキスト ボックス 117"/>
        <xdr:cNvSpPr txBox="1"/>
      </xdr:nvSpPr>
      <xdr:spPr>
        <a:xfrm>
          <a:off x="4622800" y="67841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16,405</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56461</xdr:rowOff>
    </xdr:from>
    <xdr:to>
      <xdr:col>3</xdr:col>
      <xdr:colOff>904875</xdr:colOff>
      <xdr:row>34</xdr:row>
      <xdr:rowOff>102409</xdr:rowOff>
    </xdr:to>
    <xdr:cxnSp macro="">
      <xdr:nvCxnSpPr>
        <xdr:cNvPr id="119" name="直線コネクタ 118"/>
        <xdr:cNvCxnSpPr/>
      </xdr:nvCxnSpPr>
      <xdr:spPr bwMode="auto">
        <a:xfrm>
          <a:off x="3606800" y="6323911"/>
          <a:ext cx="698500" cy="459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20617</xdr:rowOff>
    </xdr:from>
    <xdr:to>
      <xdr:col>3</xdr:col>
      <xdr:colOff>955675</xdr:colOff>
      <xdr:row>35</xdr:row>
      <xdr:rowOff>122217</xdr:rowOff>
    </xdr:to>
    <xdr:sp macro="" textlink="">
      <xdr:nvSpPr>
        <xdr:cNvPr id="120" name="フローチャート : 判断 119"/>
        <xdr:cNvSpPr/>
      </xdr:nvSpPr>
      <xdr:spPr bwMode="auto">
        <a:xfrm>
          <a:off x="4254500" y="6630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106994</xdr:rowOff>
    </xdr:from>
    <xdr:ext cx="762000" cy="259045"/>
    <xdr:sp macro="" textlink="">
      <xdr:nvSpPr>
        <xdr:cNvPr id="121" name="テキスト ボックス 120"/>
        <xdr:cNvSpPr txBox="1"/>
      </xdr:nvSpPr>
      <xdr:spPr>
        <a:xfrm>
          <a:off x="3924300" y="6717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18,452</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273337</xdr:rowOff>
    </xdr:from>
    <xdr:to>
      <xdr:col>3</xdr:col>
      <xdr:colOff>206375</xdr:colOff>
      <xdr:row>34</xdr:row>
      <xdr:rowOff>56461</xdr:rowOff>
    </xdr:to>
    <xdr:cxnSp macro="">
      <xdr:nvCxnSpPr>
        <xdr:cNvPr id="122" name="直線コネクタ 121"/>
        <xdr:cNvCxnSpPr/>
      </xdr:nvCxnSpPr>
      <xdr:spPr bwMode="auto">
        <a:xfrm>
          <a:off x="2908300" y="6197887"/>
          <a:ext cx="698500" cy="1260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307772</xdr:rowOff>
    </xdr:from>
    <xdr:to>
      <xdr:col>3</xdr:col>
      <xdr:colOff>257175</xdr:colOff>
      <xdr:row>35</xdr:row>
      <xdr:rowOff>66472</xdr:rowOff>
    </xdr:to>
    <xdr:sp macro="" textlink="">
      <xdr:nvSpPr>
        <xdr:cNvPr id="123" name="フローチャート : 判断 122"/>
        <xdr:cNvSpPr/>
      </xdr:nvSpPr>
      <xdr:spPr bwMode="auto">
        <a:xfrm>
          <a:off x="3556000" y="65752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51249</xdr:rowOff>
    </xdr:from>
    <xdr:ext cx="762000" cy="259045"/>
    <xdr:sp macro="" textlink="">
      <xdr:nvSpPr>
        <xdr:cNvPr id="124" name="テキスト ボックス 123"/>
        <xdr:cNvSpPr txBox="1"/>
      </xdr:nvSpPr>
      <xdr:spPr>
        <a:xfrm>
          <a:off x="3225800" y="6661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20,159</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225051</xdr:rowOff>
    </xdr:from>
    <xdr:to>
      <xdr:col>2</xdr:col>
      <xdr:colOff>692150</xdr:colOff>
      <xdr:row>34</xdr:row>
      <xdr:rowOff>326651</xdr:rowOff>
    </xdr:to>
    <xdr:sp macro="" textlink="">
      <xdr:nvSpPr>
        <xdr:cNvPr id="125" name="フローチャート : 判断 124"/>
        <xdr:cNvSpPr/>
      </xdr:nvSpPr>
      <xdr:spPr bwMode="auto">
        <a:xfrm>
          <a:off x="2857500" y="6492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311428</xdr:rowOff>
    </xdr:from>
    <xdr:ext cx="762000" cy="259045"/>
    <xdr:sp macro="" textlink="">
      <xdr:nvSpPr>
        <xdr:cNvPr id="126" name="テキスト ボックス 125"/>
        <xdr:cNvSpPr txBox="1"/>
      </xdr:nvSpPr>
      <xdr:spPr>
        <a:xfrm>
          <a:off x="2527300" y="6578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22,692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34</xdr:row>
      <xdr:rowOff>233183</xdr:rowOff>
    </xdr:from>
    <xdr:to>
      <xdr:col>5</xdr:col>
      <xdr:colOff>34925</xdr:colOff>
      <xdr:row>34</xdr:row>
      <xdr:rowOff>334783</xdr:rowOff>
    </xdr:to>
    <xdr:sp macro="" textlink="">
      <xdr:nvSpPr>
        <xdr:cNvPr id="132" name="円/楕円 131"/>
        <xdr:cNvSpPr/>
      </xdr:nvSpPr>
      <xdr:spPr bwMode="auto">
        <a:xfrm>
          <a:off x="5600700" y="65006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78260</xdr:rowOff>
    </xdr:from>
    <xdr:ext cx="762000" cy="259045"/>
    <xdr:sp macro="" textlink="">
      <xdr:nvSpPr>
        <xdr:cNvPr id="133" name="人口1人当たり決算額の推移該当値テキスト445"/>
        <xdr:cNvSpPr txBox="1"/>
      </xdr:nvSpPr>
      <xdr:spPr>
        <a:xfrm>
          <a:off x="5740400" y="6345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22,443</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270967</xdr:rowOff>
    </xdr:from>
    <xdr:to>
      <xdr:col>4</xdr:col>
      <xdr:colOff>520700</xdr:colOff>
      <xdr:row>35</xdr:row>
      <xdr:rowOff>29667</xdr:rowOff>
    </xdr:to>
    <xdr:sp macro="" textlink="">
      <xdr:nvSpPr>
        <xdr:cNvPr id="134" name="円/楕円 133"/>
        <xdr:cNvSpPr/>
      </xdr:nvSpPr>
      <xdr:spPr bwMode="auto">
        <a:xfrm>
          <a:off x="4953000" y="65384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39844</xdr:rowOff>
    </xdr:from>
    <xdr:ext cx="736600" cy="259045"/>
    <xdr:sp macro="" textlink="">
      <xdr:nvSpPr>
        <xdr:cNvPr id="135" name="テキスト ボックス 134"/>
        <xdr:cNvSpPr txBox="1"/>
      </xdr:nvSpPr>
      <xdr:spPr>
        <a:xfrm>
          <a:off x="4622800" y="6307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21,286</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51609</xdr:rowOff>
    </xdr:from>
    <xdr:to>
      <xdr:col>3</xdr:col>
      <xdr:colOff>955675</xdr:colOff>
      <xdr:row>34</xdr:row>
      <xdr:rowOff>153209</xdr:rowOff>
    </xdr:to>
    <xdr:sp macro="" textlink="">
      <xdr:nvSpPr>
        <xdr:cNvPr id="136" name="円/楕円 135"/>
        <xdr:cNvSpPr/>
      </xdr:nvSpPr>
      <xdr:spPr bwMode="auto">
        <a:xfrm>
          <a:off x="4254500" y="63190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163386</xdr:rowOff>
    </xdr:from>
    <xdr:ext cx="762000" cy="259045"/>
    <xdr:sp macro="" textlink="">
      <xdr:nvSpPr>
        <xdr:cNvPr id="137" name="テキスト ボックス 136"/>
        <xdr:cNvSpPr txBox="1"/>
      </xdr:nvSpPr>
      <xdr:spPr>
        <a:xfrm>
          <a:off x="3924300" y="6087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28,003</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5661</xdr:rowOff>
    </xdr:from>
    <xdr:to>
      <xdr:col>3</xdr:col>
      <xdr:colOff>257175</xdr:colOff>
      <xdr:row>34</xdr:row>
      <xdr:rowOff>107261</xdr:rowOff>
    </xdr:to>
    <xdr:sp macro="" textlink="">
      <xdr:nvSpPr>
        <xdr:cNvPr id="138" name="円/楕円 137"/>
        <xdr:cNvSpPr/>
      </xdr:nvSpPr>
      <xdr:spPr bwMode="auto">
        <a:xfrm>
          <a:off x="3556000" y="62731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117438</xdr:rowOff>
    </xdr:from>
    <xdr:ext cx="762000" cy="259045"/>
    <xdr:sp macro="" textlink="">
      <xdr:nvSpPr>
        <xdr:cNvPr id="139" name="テキスト ボックス 138"/>
        <xdr:cNvSpPr txBox="1"/>
      </xdr:nvSpPr>
      <xdr:spPr>
        <a:xfrm>
          <a:off x="3225800" y="6041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29,410</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222537</xdr:rowOff>
    </xdr:from>
    <xdr:to>
      <xdr:col>2</xdr:col>
      <xdr:colOff>692150</xdr:colOff>
      <xdr:row>33</xdr:row>
      <xdr:rowOff>324137</xdr:rowOff>
    </xdr:to>
    <xdr:sp macro="" textlink="">
      <xdr:nvSpPr>
        <xdr:cNvPr id="140" name="円/楕円 139"/>
        <xdr:cNvSpPr/>
      </xdr:nvSpPr>
      <xdr:spPr bwMode="auto">
        <a:xfrm>
          <a:off x="2857500" y="61470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32</xdr:row>
      <xdr:rowOff>162864</xdr:rowOff>
    </xdr:from>
    <xdr:ext cx="762000" cy="259045"/>
    <xdr:sp macro="" textlink="">
      <xdr:nvSpPr>
        <xdr:cNvPr id="141" name="テキスト ボックス 140"/>
        <xdr:cNvSpPr txBox="1"/>
      </xdr:nvSpPr>
      <xdr:spPr>
        <a:xfrm>
          <a:off x="2527300" y="5915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33,269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富山県射水市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94,301
92,408
109.43
43,180,976
41,409,840
1,090,370
24,734,025
59,668,398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11.8
104.7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61,681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71417</xdr:rowOff>
    </xdr:from>
    <xdr:to>
      <xdr:col>6</xdr:col>
      <xdr:colOff>510540</xdr:colOff>
      <xdr:row>39</xdr:row>
      <xdr:rowOff>597</xdr:rowOff>
    </xdr:to>
    <xdr:cxnSp macro="">
      <xdr:nvCxnSpPr>
        <xdr:cNvPr id="54" name="直線コネクタ 53"/>
        <xdr:cNvCxnSpPr/>
      </xdr:nvCxnSpPr>
      <xdr:spPr>
        <a:xfrm flipV="1">
          <a:off x="4633595" y="5386367"/>
          <a:ext cx="1270" cy="1300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4424</xdr:rowOff>
    </xdr:from>
    <xdr:ext cx="534377" cy="259045"/>
    <xdr:sp macro="" textlink="">
      <xdr:nvSpPr>
        <xdr:cNvPr id="55" name="人件費最小値テキスト"/>
        <xdr:cNvSpPr txBox="1"/>
      </xdr:nvSpPr>
      <xdr:spPr>
        <a:xfrm>
          <a:off x="4686300" y="6690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38,585</a:t>
          </a:r>
          <a:endParaRPr kumimoji="1" lang="ja-JP" altLang="en-US" sz="1000" b="1">
            <a:latin typeface="ＭＳ Ｐゴシック"/>
          </a:endParaRPr>
        </a:p>
      </xdr:txBody>
    </xdr:sp>
    <xdr:clientData/>
  </xdr:oneCellAnchor>
  <xdr:twoCellAnchor>
    <xdr:from>
      <xdr:col>6</xdr:col>
      <xdr:colOff>422275</xdr:colOff>
      <xdr:row>39</xdr:row>
      <xdr:rowOff>597</xdr:rowOff>
    </xdr:from>
    <xdr:to>
      <xdr:col>6</xdr:col>
      <xdr:colOff>600075</xdr:colOff>
      <xdr:row>39</xdr:row>
      <xdr:rowOff>597</xdr:rowOff>
    </xdr:to>
    <xdr:cxnSp macro="">
      <xdr:nvCxnSpPr>
        <xdr:cNvPr id="56" name="直線コネクタ 55"/>
        <xdr:cNvCxnSpPr/>
      </xdr:nvCxnSpPr>
      <xdr:spPr>
        <a:xfrm>
          <a:off x="4546600" y="6687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18094</xdr:rowOff>
    </xdr:from>
    <xdr:ext cx="534377" cy="259045"/>
    <xdr:sp macro="" textlink="">
      <xdr:nvSpPr>
        <xdr:cNvPr id="57" name="人件費最大値テキスト"/>
        <xdr:cNvSpPr txBox="1"/>
      </xdr:nvSpPr>
      <xdr:spPr>
        <a:xfrm>
          <a:off x="4686300" y="5161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95,487</a:t>
          </a:r>
          <a:endParaRPr kumimoji="1" lang="ja-JP" altLang="en-US" sz="1000" b="1">
            <a:latin typeface="ＭＳ Ｐゴシック"/>
          </a:endParaRPr>
        </a:p>
      </xdr:txBody>
    </xdr:sp>
    <xdr:clientData/>
  </xdr:oneCellAnchor>
  <xdr:twoCellAnchor>
    <xdr:from>
      <xdr:col>6</xdr:col>
      <xdr:colOff>422275</xdr:colOff>
      <xdr:row>31</xdr:row>
      <xdr:rowOff>71417</xdr:rowOff>
    </xdr:from>
    <xdr:to>
      <xdr:col>6</xdr:col>
      <xdr:colOff>600075</xdr:colOff>
      <xdr:row>31</xdr:row>
      <xdr:rowOff>71417</xdr:rowOff>
    </xdr:to>
    <xdr:cxnSp macro="">
      <xdr:nvCxnSpPr>
        <xdr:cNvPr id="58" name="直線コネクタ 57"/>
        <xdr:cNvCxnSpPr/>
      </xdr:nvCxnSpPr>
      <xdr:spPr>
        <a:xfrm>
          <a:off x="4546600" y="5386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79281</xdr:rowOff>
    </xdr:from>
    <xdr:to>
      <xdr:col>6</xdr:col>
      <xdr:colOff>511175</xdr:colOff>
      <xdr:row>36</xdr:row>
      <xdr:rowOff>87899</xdr:rowOff>
    </xdr:to>
    <xdr:cxnSp macro="">
      <xdr:nvCxnSpPr>
        <xdr:cNvPr id="59" name="直線コネクタ 58"/>
        <xdr:cNvCxnSpPr/>
      </xdr:nvCxnSpPr>
      <xdr:spPr>
        <a:xfrm>
          <a:off x="3797300" y="6251481"/>
          <a:ext cx="8382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113697</xdr:rowOff>
    </xdr:from>
    <xdr:ext cx="534377" cy="259045"/>
    <xdr:sp macro="" textlink="">
      <xdr:nvSpPr>
        <xdr:cNvPr id="60" name="人件費平均値テキスト"/>
        <xdr:cNvSpPr txBox="1"/>
      </xdr:nvSpPr>
      <xdr:spPr>
        <a:xfrm>
          <a:off x="4686300" y="59429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62,416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90820</xdr:rowOff>
    </xdr:from>
    <xdr:to>
      <xdr:col>6</xdr:col>
      <xdr:colOff>561975</xdr:colOff>
      <xdr:row>36</xdr:row>
      <xdr:rowOff>20970</xdr:rowOff>
    </xdr:to>
    <xdr:sp macro="" textlink="">
      <xdr:nvSpPr>
        <xdr:cNvPr id="61" name="フローチャート : 判断 60"/>
        <xdr:cNvSpPr/>
      </xdr:nvSpPr>
      <xdr:spPr>
        <a:xfrm>
          <a:off x="45847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79281</xdr:rowOff>
    </xdr:from>
    <xdr:to>
      <xdr:col>5</xdr:col>
      <xdr:colOff>358775</xdr:colOff>
      <xdr:row>36</xdr:row>
      <xdr:rowOff>108062</xdr:rowOff>
    </xdr:to>
    <xdr:cxnSp macro="">
      <xdr:nvCxnSpPr>
        <xdr:cNvPr id="62" name="直線コネクタ 61"/>
        <xdr:cNvCxnSpPr/>
      </xdr:nvCxnSpPr>
      <xdr:spPr>
        <a:xfrm flipV="1">
          <a:off x="2908300" y="6251481"/>
          <a:ext cx="889000" cy="28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141021</xdr:rowOff>
    </xdr:from>
    <xdr:to>
      <xdr:col>5</xdr:col>
      <xdr:colOff>409575</xdr:colOff>
      <xdr:row>36</xdr:row>
      <xdr:rowOff>71171</xdr:rowOff>
    </xdr:to>
    <xdr:sp macro="" textlink="">
      <xdr:nvSpPr>
        <xdr:cNvPr id="63" name="フローチャート : 判断 62"/>
        <xdr:cNvSpPr/>
      </xdr:nvSpPr>
      <xdr:spPr>
        <a:xfrm>
          <a:off x="3746500" y="6141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87698</xdr:rowOff>
    </xdr:from>
    <xdr:ext cx="534377" cy="259045"/>
    <xdr:sp macro="" textlink="">
      <xdr:nvSpPr>
        <xdr:cNvPr id="64" name="テキスト ボックス 63"/>
        <xdr:cNvSpPr txBox="1"/>
      </xdr:nvSpPr>
      <xdr:spPr>
        <a:xfrm>
          <a:off x="3530111" y="5916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60,220</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23571</xdr:rowOff>
    </xdr:from>
    <xdr:to>
      <xdr:col>4</xdr:col>
      <xdr:colOff>155575</xdr:colOff>
      <xdr:row>36</xdr:row>
      <xdr:rowOff>108062</xdr:rowOff>
    </xdr:to>
    <xdr:cxnSp macro="">
      <xdr:nvCxnSpPr>
        <xdr:cNvPr id="65" name="直線コネクタ 64"/>
        <xdr:cNvCxnSpPr/>
      </xdr:nvCxnSpPr>
      <xdr:spPr>
        <a:xfrm>
          <a:off x="2019300" y="6195771"/>
          <a:ext cx="889000" cy="84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155720</xdr:rowOff>
    </xdr:from>
    <xdr:to>
      <xdr:col>4</xdr:col>
      <xdr:colOff>206375</xdr:colOff>
      <xdr:row>36</xdr:row>
      <xdr:rowOff>85870</xdr:rowOff>
    </xdr:to>
    <xdr:sp macro="" textlink="">
      <xdr:nvSpPr>
        <xdr:cNvPr id="66" name="フローチャート : 判断 65"/>
        <xdr:cNvSpPr/>
      </xdr:nvSpPr>
      <xdr:spPr>
        <a:xfrm>
          <a:off x="2857500" y="615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102397</xdr:rowOff>
    </xdr:from>
    <xdr:ext cx="534377" cy="259045"/>
    <xdr:sp macro="" textlink="">
      <xdr:nvSpPr>
        <xdr:cNvPr id="67" name="テキスト ボックス 66"/>
        <xdr:cNvSpPr txBox="1"/>
      </xdr:nvSpPr>
      <xdr:spPr>
        <a:xfrm>
          <a:off x="2641111" y="5931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59,577</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119629</xdr:rowOff>
    </xdr:from>
    <xdr:to>
      <xdr:col>2</xdr:col>
      <xdr:colOff>638175</xdr:colOff>
      <xdr:row>36</xdr:row>
      <xdr:rowOff>23571</xdr:rowOff>
    </xdr:to>
    <xdr:cxnSp macro="">
      <xdr:nvCxnSpPr>
        <xdr:cNvPr id="68" name="直線コネクタ 67"/>
        <xdr:cNvCxnSpPr/>
      </xdr:nvCxnSpPr>
      <xdr:spPr>
        <a:xfrm>
          <a:off x="1130300" y="6120379"/>
          <a:ext cx="889000" cy="75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84488</xdr:rowOff>
    </xdr:from>
    <xdr:to>
      <xdr:col>3</xdr:col>
      <xdr:colOff>3175</xdr:colOff>
      <xdr:row>36</xdr:row>
      <xdr:rowOff>14638</xdr:rowOff>
    </xdr:to>
    <xdr:sp macro="" textlink="">
      <xdr:nvSpPr>
        <xdr:cNvPr id="69" name="フローチャート : 判断 68"/>
        <xdr:cNvSpPr/>
      </xdr:nvSpPr>
      <xdr:spPr>
        <a:xfrm>
          <a:off x="1968500" y="608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31165</xdr:rowOff>
    </xdr:from>
    <xdr:ext cx="534377" cy="259045"/>
    <xdr:sp macro="" textlink="">
      <xdr:nvSpPr>
        <xdr:cNvPr id="70" name="テキスト ボックス 69"/>
        <xdr:cNvSpPr txBox="1"/>
      </xdr:nvSpPr>
      <xdr:spPr>
        <a:xfrm>
          <a:off x="1752111" y="586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62,693</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5644</xdr:rowOff>
    </xdr:from>
    <xdr:to>
      <xdr:col>1</xdr:col>
      <xdr:colOff>485775</xdr:colOff>
      <xdr:row>35</xdr:row>
      <xdr:rowOff>107244</xdr:rowOff>
    </xdr:to>
    <xdr:sp macro="" textlink="">
      <xdr:nvSpPr>
        <xdr:cNvPr id="71" name="フローチャート : 判断 70"/>
        <xdr:cNvSpPr/>
      </xdr:nvSpPr>
      <xdr:spPr>
        <a:xfrm>
          <a:off x="1079500" y="6006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123771</xdr:rowOff>
    </xdr:from>
    <xdr:ext cx="534377" cy="259045"/>
    <xdr:sp macro="" textlink="">
      <xdr:nvSpPr>
        <xdr:cNvPr id="72" name="テキスト ボックス 71"/>
        <xdr:cNvSpPr txBox="1"/>
      </xdr:nvSpPr>
      <xdr:spPr>
        <a:xfrm>
          <a:off x="863111" y="5781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66,142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37099</xdr:rowOff>
    </xdr:from>
    <xdr:to>
      <xdr:col>6</xdr:col>
      <xdr:colOff>561975</xdr:colOff>
      <xdr:row>36</xdr:row>
      <xdr:rowOff>138699</xdr:rowOff>
    </xdr:to>
    <xdr:sp macro="" textlink="">
      <xdr:nvSpPr>
        <xdr:cNvPr id="78" name="円/楕円 77"/>
        <xdr:cNvSpPr/>
      </xdr:nvSpPr>
      <xdr:spPr>
        <a:xfrm>
          <a:off x="4584700" y="6209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15526</xdr:rowOff>
    </xdr:from>
    <xdr:ext cx="534377" cy="259045"/>
    <xdr:sp macro="" textlink="">
      <xdr:nvSpPr>
        <xdr:cNvPr id="79" name="人件費該当値テキスト"/>
        <xdr:cNvSpPr txBox="1"/>
      </xdr:nvSpPr>
      <xdr:spPr>
        <a:xfrm>
          <a:off x="4686300" y="6187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57,266</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28481</xdr:rowOff>
    </xdr:from>
    <xdr:to>
      <xdr:col>5</xdr:col>
      <xdr:colOff>409575</xdr:colOff>
      <xdr:row>36</xdr:row>
      <xdr:rowOff>130081</xdr:rowOff>
    </xdr:to>
    <xdr:sp macro="" textlink="">
      <xdr:nvSpPr>
        <xdr:cNvPr id="80" name="円/楕円 79"/>
        <xdr:cNvSpPr/>
      </xdr:nvSpPr>
      <xdr:spPr>
        <a:xfrm>
          <a:off x="3746500" y="6200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121208</xdr:rowOff>
    </xdr:from>
    <xdr:ext cx="534377" cy="259045"/>
    <xdr:sp macro="" textlink="">
      <xdr:nvSpPr>
        <xdr:cNvPr id="81" name="テキスト ボックス 80"/>
        <xdr:cNvSpPr txBox="1"/>
      </xdr:nvSpPr>
      <xdr:spPr>
        <a:xfrm>
          <a:off x="3530111" y="629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57,643</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57262</xdr:rowOff>
    </xdr:from>
    <xdr:to>
      <xdr:col>4</xdr:col>
      <xdr:colOff>206375</xdr:colOff>
      <xdr:row>36</xdr:row>
      <xdr:rowOff>158862</xdr:rowOff>
    </xdr:to>
    <xdr:sp macro="" textlink="">
      <xdr:nvSpPr>
        <xdr:cNvPr id="82" name="円/楕円 81"/>
        <xdr:cNvSpPr/>
      </xdr:nvSpPr>
      <xdr:spPr>
        <a:xfrm>
          <a:off x="2857500" y="6229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149989</xdr:rowOff>
    </xdr:from>
    <xdr:ext cx="534377" cy="259045"/>
    <xdr:sp macro="" textlink="">
      <xdr:nvSpPr>
        <xdr:cNvPr id="83" name="テキスト ボックス 82"/>
        <xdr:cNvSpPr txBox="1"/>
      </xdr:nvSpPr>
      <xdr:spPr>
        <a:xfrm>
          <a:off x="2641111" y="6322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56,384</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144221</xdr:rowOff>
    </xdr:from>
    <xdr:to>
      <xdr:col>3</xdr:col>
      <xdr:colOff>3175</xdr:colOff>
      <xdr:row>36</xdr:row>
      <xdr:rowOff>74371</xdr:rowOff>
    </xdr:to>
    <xdr:sp macro="" textlink="">
      <xdr:nvSpPr>
        <xdr:cNvPr id="84" name="円/楕円 83"/>
        <xdr:cNvSpPr/>
      </xdr:nvSpPr>
      <xdr:spPr>
        <a:xfrm>
          <a:off x="1968500" y="6144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65498</xdr:rowOff>
    </xdr:from>
    <xdr:ext cx="534377" cy="259045"/>
    <xdr:sp macro="" textlink="">
      <xdr:nvSpPr>
        <xdr:cNvPr id="85" name="テキスト ボックス 84"/>
        <xdr:cNvSpPr txBox="1"/>
      </xdr:nvSpPr>
      <xdr:spPr>
        <a:xfrm>
          <a:off x="1752111" y="6237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60,080</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68829</xdr:rowOff>
    </xdr:from>
    <xdr:to>
      <xdr:col>1</xdr:col>
      <xdr:colOff>485775</xdr:colOff>
      <xdr:row>35</xdr:row>
      <xdr:rowOff>170429</xdr:rowOff>
    </xdr:to>
    <xdr:sp macro="" textlink="">
      <xdr:nvSpPr>
        <xdr:cNvPr id="86" name="円/楕円 85"/>
        <xdr:cNvSpPr/>
      </xdr:nvSpPr>
      <xdr:spPr>
        <a:xfrm>
          <a:off x="1079500" y="6069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161556</xdr:rowOff>
    </xdr:from>
    <xdr:ext cx="534377" cy="259045"/>
    <xdr:sp macro="" textlink="">
      <xdr:nvSpPr>
        <xdr:cNvPr id="87" name="テキスト ボックス 86"/>
        <xdr:cNvSpPr txBox="1"/>
      </xdr:nvSpPr>
      <xdr:spPr>
        <a:xfrm>
          <a:off x="863111" y="616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63,378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36/90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53,253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6" name="テキスト ボックス 105"/>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20580</xdr:rowOff>
    </xdr:from>
    <xdr:to>
      <xdr:col>6</xdr:col>
      <xdr:colOff>510540</xdr:colOff>
      <xdr:row>57</xdr:row>
      <xdr:rowOff>145700</xdr:rowOff>
    </xdr:to>
    <xdr:cxnSp macro="">
      <xdr:nvCxnSpPr>
        <xdr:cNvPr id="112" name="直線コネクタ 111"/>
        <xdr:cNvCxnSpPr/>
      </xdr:nvCxnSpPr>
      <xdr:spPr>
        <a:xfrm flipV="1">
          <a:off x="4633595" y="8593080"/>
          <a:ext cx="1270" cy="1325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149527</xdr:rowOff>
    </xdr:from>
    <xdr:ext cx="534377" cy="259045"/>
    <xdr:sp macro="" textlink="">
      <xdr:nvSpPr>
        <xdr:cNvPr id="113" name="物件費最小値テキスト"/>
        <xdr:cNvSpPr txBox="1"/>
      </xdr:nvSpPr>
      <xdr:spPr>
        <a:xfrm>
          <a:off x="4686300" y="992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32,685</a:t>
          </a:r>
          <a:endParaRPr kumimoji="1" lang="ja-JP" altLang="en-US" sz="1000" b="1">
            <a:latin typeface="ＭＳ Ｐゴシック"/>
          </a:endParaRPr>
        </a:p>
      </xdr:txBody>
    </xdr:sp>
    <xdr:clientData/>
  </xdr:oneCellAnchor>
  <xdr:twoCellAnchor>
    <xdr:from>
      <xdr:col>6</xdr:col>
      <xdr:colOff>422275</xdr:colOff>
      <xdr:row>57</xdr:row>
      <xdr:rowOff>145700</xdr:rowOff>
    </xdr:from>
    <xdr:to>
      <xdr:col>6</xdr:col>
      <xdr:colOff>600075</xdr:colOff>
      <xdr:row>57</xdr:row>
      <xdr:rowOff>145700</xdr:rowOff>
    </xdr:to>
    <xdr:cxnSp macro="">
      <xdr:nvCxnSpPr>
        <xdr:cNvPr id="114" name="直線コネクタ 113"/>
        <xdr:cNvCxnSpPr/>
      </xdr:nvCxnSpPr>
      <xdr:spPr>
        <a:xfrm>
          <a:off x="4546600" y="991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138707</xdr:rowOff>
    </xdr:from>
    <xdr:ext cx="599010" cy="259045"/>
    <xdr:sp macro="" textlink="">
      <xdr:nvSpPr>
        <xdr:cNvPr id="115" name="物件費最大値テキスト"/>
        <xdr:cNvSpPr txBox="1"/>
      </xdr:nvSpPr>
      <xdr:spPr>
        <a:xfrm>
          <a:off x="4686300" y="8368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102,253</a:t>
          </a:r>
          <a:endParaRPr kumimoji="1" lang="ja-JP" altLang="en-US" sz="1000" b="1">
            <a:latin typeface="ＭＳ Ｐゴシック"/>
          </a:endParaRPr>
        </a:p>
      </xdr:txBody>
    </xdr:sp>
    <xdr:clientData/>
  </xdr:oneCellAnchor>
  <xdr:twoCellAnchor>
    <xdr:from>
      <xdr:col>6</xdr:col>
      <xdr:colOff>422275</xdr:colOff>
      <xdr:row>50</xdr:row>
      <xdr:rowOff>20580</xdr:rowOff>
    </xdr:from>
    <xdr:to>
      <xdr:col>6</xdr:col>
      <xdr:colOff>600075</xdr:colOff>
      <xdr:row>50</xdr:row>
      <xdr:rowOff>20580</xdr:rowOff>
    </xdr:to>
    <xdr:cxnSp macro="">
      <xdr:nvCxnSpPr>
        <xdr:cNvPr id="116" name="直線コネクタ 115"/>
        <xdr:cNvCxnSpPr/>
      </xdr:nvCxnSpPr>
      <xdr:spPr>
        <a:xfrm>
          <a:off x="4546600" y="8593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170714</xdr:rowOff>
    </xdr:from>
    <xdr:to>
      <xdr:col>6</xdr:col>
      <xdr:colOff>511175</xdr:colOff>
      <xdr:row>55</xdr:row>
      <xdr:rowOff>5397</xdr:rowOff>
    </xdr:to>
    <xdr:cxnSp macro="">
      <xdr:nvCxnSpPr>
        <xdr:cNvPr id="117" name="直線コネクタ 116"/>
        <xdr:cNvCxnSpPr/>
      </xdr:nvCxnSpPr>
      <xdr:spPr>
        <a:xfrm flipV="1">
          <a:off x="3797300" y="9429014"/>
          <a:ext cx="838200" cy="6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124992</xdr:rowOff>
    </xdr:from>
    <xdr:ext cx="534377" cy="259045"/>
    <xdr:sp macro="" textlink="">
      <xdr:nvSpPr>
        <xdr:cNvPr id="118" name="物件費平均値テキスト"/>
        <xdr:cNvSpPr txBox="1"/>
      </xdr:nvSpPr>
      <xdr:spPr>
        <a:xfrm>
          <a:off x="4686300" y="9383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56,973</a:t>
          </a:r>
          <a:endParaRPr kumimoji="1" lang="ja-JP" altLang="en-US" sz="1000" b="1">
            <a:solidFill>
              <a:srgbClr val="000080"/>
            </a:solidFill>
            <a:latin typeface="ＭＳ Ｐゴシック"/>
          </a:endParaRPr>
        </a:p>
      </xdr:txBody>
    </xdr:sp>
    <xdr:clientData/>
  </xdr:oneCellAnchor>
  <xdr:twoCellAnchor>
    <xdr:from>
      <xdr:col>6</xdr:col>
      <xdr:colOff>460375</xdr:colOff>
      <xdr:row>54</xdr:row>
      <xdr:rowOff>146565</xdr:rowOff>
    </xdr:from>
    <xdr:to>
      <xdr:col>6</xdr:col>
      <xdr:colOff>561975</xdr:colOff>
      <xdr:row>55</xdr:row>
      <xdr:rowOff>76715</xdr:rowOff>
    </xdr:to>
    <xdr:sp macro="" textlink="">
      <xdr:nvSpPr>
        <xdr:cNvPr id="119" name="フローチャート : 判断 118"/>
        <xdr:cNvSpPr/>
      </xdr:nvSpPr>
      <xdr:spPr>
        <a:xfrm>
          <a:off x="4584700" y="9404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5397</xdr:rowOff>
    </xdr:from>
    <xdr:to>
      <xdr:col>5</xdr:col>
      <xdr:colOff>358775</xdr:colOff>
      <xdr:row>55</xdr:row>
      <xdr:rowOff>89922</xdr:rowOff>
    </xdr:to>
    <xdr:cxnSp macro="">
      <xdr:nvCxnSpPr>
        <xdr:cNvPr id="120" name="直線コネクタ 119"/>
        <xdr:cNvCxnSpPr/>
      </xdr:nvCxnSpPr>
      <xdr:spPr>
        <a:xfrm flipV="1">
          <a:off x="2908300" y="9435147"/>
          <a:ext cx="889000" cy="84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81052</xdr:rowOff>
    </xdr:from>
    <xdr:to>
      <xdr:col>5</xdr:col>
      <xdr:colOff>409575</xdr:colOff>
      <xdr:row>56</xdr:row>
      <xdr:rowOff>11202</xdr:rowOff>
    </xdr:to>
    <xdr:sp macro="" textlink="">
      <xdr:nvSpPr>
        <xdr:cNvPr id="121" name="フローチャート : 判断 120"/>
        <xdr:cNvSpPr/>
      </xdr:nvSpPr>
      <xdr:spPr>
        <a:xfrm>
          <a:off x="3746500" y="951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2329</xdr:rowOff>
    </xdr:from>
    <xdr:ext cx="534377" cy="259045"/>
    <xdr:sp macro="" textlink="">
      <xdr:nvSpPr>
        <xdr:cNvPr id="122" name="テキスト ボックス 121"/>
        <xdr:cNvSpPr txBox="1"/>
      </xdr:nvSpPr>
      <xdr:spPr>
        <a:xfrm>
          <a:off x="3530111" y="9603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51,412</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61005</xdr:rowOff>
    </xdr:from>
    <xdr:to>
      <xdr:col>4</xdr:col>
      <xdr:colOff>155575</xdr:colOff>
      <xdr:row>55</xdr:row>
      <xdr:rowOff>89922</xdr:rowOff>
    </xdr:to>
    <xdr:cxnSp macro="">
      <xdr:nvCxnSpPr>
        <xdr:cNvPr id="123" name="直線コネクタ 122"/>
        <xdr:cNvCxnSpPr/>
      </xdr:nvCxnSpPr>
      <xdr:spPr>
        <a:xfrm>
          <a:off x="2019300" y="9490755"/>
          <a:ext cx="889000" cy="28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116504</xdr:rowOff>
    </xdr:from>
    <xdr:to>
      <xdr:col>4</xdr:col>
      <xdr:colOff>206375</xdr:colOff>
      <xdr:row>56</xdr:row>
      <xdr:rowOff>46654</xdr:rowOff>
    </xdr:to>
    <xdr:sp macro="" textlink="">
      <xdr:nvSpPr>
        <xdr:cNvPr id="124" name="フローチャート : 判断 123"/>
        <xdr:cNvSpPr/>
      </xdr:nvSpPr>
      <xdr:spPr>
        <a:xfrm>
          <a:off x="2857500" y="954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37781</xdr:rowOff>
    </xdr:from>
    <xdr:ext cx="534377" cy="259045"/>
    <xdr:sp macro="" textlink="">
      <xdr:nvSpPr>
        <xdr:cNvPr id="125" name="テキスト ボックス 124"/>
        <xdr:cNvSpPr txBox="1"/>
      </xdr:nvSpPr>
      <xdr:spPr>
        <a:xfrm>
          <a:off x="2641111" y="9638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49,551</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61005</xdr:rowOff>
    </xdr:from>
    <xdr:to>
      <xdr:col>2</xdr:col>
      <xdr:colOff>638175</xdr:colOff>
      <xdr:row>55</xdr:row>
      <xdr:rowOff>67005</xdr:rowOff>
    </xdr:to>
    <xdr:cxnSp macro="">
      <xdr:nvCxnSpPr>
        <xdr:cNvPr id="126" name="直線コネクタ 125"/>
        <xdr:cNvCxnSpPr/>
      </xdr:nvCxnSpPr>
      <xdr:spPr>
        <a:xfrm flipV="1">
          <a:off x="1130300" y="9490755"/>
          <a:ext cx="889000" cy="6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142392</xdr:rowOff>
    </xdr:from>
    <xdr:to>
      <xdr:col>3</xdr:col>
      <xdr:colOff>3175</xdr:colOff>
      <xdr:row>56</xdr:row>
      <xdr:rowOff>72542</xdr:rowOff>
    </xdr:to>
    <xdr:sp macro="" textlink="">
      <xdr:nvSpPr>
        <xdr:cNvPr id="127" name="フローチャート : 判断 126"/>
        <xdr:cNvSpPr/>
      </xdr:nvSpPr>
      <xdr:spPr>
        <a:xfrm>
          <a:off x="1968500" y="957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63669</xdr:rowOff>
    </xdr:from>
    <xdr:ext cx="534377" cy="259045"/>
    <xdr:sp macro="" textlink="">
      <xdr:nvSpPr>
        <xdr:cNvPr id="128" name="テキスト ボックス 127"/>
        <xdr:cNvSpPr txBox="1"/>
      </xdr:nvSpPr>
      <xdr:spPr>
        <a:xfrm>
          <a:off x="1752111" y="9664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48,192</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112388</xdr:rowOff>
    </xdr:from>
    <xdr:to>
      <xdr:col>1</xdr:col>
      <xdr:colOff>485775</xdr:colOff>
      <xdr:row>56</xdr:row>
      <xdr:rowOff>42538</xdr:rowOff>
    </xdr:to>
    <xdr:sp macro="" textlink="">
      <xdr:nvSpPr>
        <xdr:cNvPr id="129" name="フローチャート : 判断 128"/>
        <xdr:cNvSpPr/>
      </xdr:nvSpPr>
      <xdr:spPr>
        <a:xfrm>
          <a:off x="1079500" y="9542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33665</xdr:rowOff>
    </xdr:from>
    <xdr:ext cx="534377" cy="259045"/>
    <xdr:sp macro="" textlink="">
      <xdr:nvSpPr>
        <xdr:cNvPr id="130" name="テキスト ボックス 129"/>
        <xdr:cNvSpPr txBox="1"/>
      </xdr:nvSpPr>
      <xdr:spPr>
        <a:xfrm>
          <a:off x="863111" y="9634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49,767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54</xdr:row>
      <xdr:rowOff>119914</xdr:rowOff>
    </xdr:from>
    <xdr:to>
      <xdr:col>6</xdr:col>
      <xdr:colOff>561975</xdr:colOff>
      <xdr:row>55</xdr:row>
      <xdr:rowOff>50064</xdr:rowOff>
    </xdr:to>
    <xdr:sp macro="" textlink="">
      <xdr:nvSpPr>
        <xdr:cNvPr id="136" name="円/楕円 135"/>
        <xdr:cNvSpPr/>
      </xdr:nvSpPr>
      <xdr:spPr>
        <a:xfrm>
          <a:off x="4584700" y="937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142791</xdr:rowOff>
    </xdr:from>
    <xdr:ext cx="534377" cy="259045"/>
    <xdr:sp macro="" textlink="">
      <xdr:nvSpPr>
        <xdr:cNvPr id="137" name="物件費該当値テキスト"/>
        <xdr:cNvSpPr txBox="1"/>
      </xdr:nvSpPr>
      <xdr:spPr>
        <a:xfrm>
          <a:off x="4686300" y="9229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58,372</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126047</xdr:rowOff>
    </xdr:from>
    <xdr:to>
      <xdr:col>5</xdr:col>
      <xdr:colOff>409575</xdr:colOff>
      <xdr:row>55</xdr:row>
      <xdr:rowOff>56197</xdr:rowOff>
    </xdr:to>
    <xdr:sp macro="" textlink="">
      <xdr:nvSpPr>
        <xdr:cNvPr id="138" name="円/楕円 137"/>
        <xdr:cNvSpPr/>
      </xdr:nvSpPr>
      <xdr:spPr>
        <a:xfrm>
          <a:off x="3746500" y="9384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72724</xdr:rowOff>
    </xdr:from>
    <xdr:ext cx="534377" cy="259045"/>
    <xdr:sp macro="" textlink="">
      <xdr:nvSpPr>
        <xdr:cNvPr id="139" name="テキスト ボックス 138"/>
        <xdr:cNvSpPr txBox="1"/>
      </xdr:nvSpPr>
      <xdr:spPr>
        <a:xfrm>
          <a:off x="3530111" y="9159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58,050</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39122</xdr:rowOff>
    </xdr:from>
    <xdr:to>
      <xdr:col>4</xdr:col>
      <xdr:colOff>206375</xdr:colOff>
      <xdr:row>55</xdr:row>
      <xdr:rowOff>140722</xdr:rowOff>
    </xdr:to>
    <xdr:sp macro="" textlink="">
      <xdr:nvSpPr>
        <xdr:cNvPr id="140" name="円/楕円 139"/>
        <xdr:cNvSpPr/>
      </xdr:nvSpPr>
      <xdr:spPr>
        <a:xfrm>
          <a:off x="2857500" y="9468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157249</xdr:rowOff>
    </xdr:from>
    <xdr:ext cx="534377" cy="259045"/>
    <xdr:sp macro="" textlink="">
      <xdr:nvSpPr>
        <xdr:cNvPr id="141" name="テキスト ボックス 140"/>
        <xdr:cNvSpPr txBox="1"/>
      </xdr:nvSpPr>
      <xdr:spPr>
        <a:xfrm>
          <a:off x="2641111" y="9244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53,613</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10205</xdr:rowOff>
    </xdr:from>
    <xdr:to>
      <xdr:col>3</xdr:col>
      <xdr:colOff>3175</xdr:colOff>
      <xdr:row>55</xdr:row>
      <xdr:rowOff>111805</xdr:rowOff>
    </xdr:to>
    <xdr:sp macro="" textlink="">
      <xdr:nvSpPr>
        <xdr:cNvPr id="142" name="円/楕円 141"/>
        <xdr:cNvSpPr/>
      </xdr:nvSpPr>
      <xdr:spPr>
        <a:xfrm>
          <a:off x="1968500" y="943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128332</xdr:rowOff>
    </xdr:from>
    <xdr:ext cx="534377" cy="259045"/>
    <xdr:sp macro="" textlink="">
      <xdr:nvSpPr>
        <xdr:cNvPr id="143" name="テキスト ボックス 142"/>
        <xdr:cNvSpPr txBox="1"/>
      </xdr:nvSpPr>
      <xdr:spPr>
        <a:xfrm>
          <a:off x="1752111" y="9215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55,131</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16205</xdr:rowOff>
    </xdr:from>
    <xdr:to>
      <xdr:col>1</xdr:col>
      <xdr:colOff>485775</xdr:colOff>
      <xdr:row>55</xdr:row>
      <xdr:rowOff>117805</xdr:rowOff>
    </xdr:to>
    <xdr:sp macro="" textlink="">
      <xdr:nvSpPr>
        <xdr:cNvPr id="144" name="円/楕円 143"/>
        <xdr:cNvSpPr/>
      </xdr:nvSpPr>
      <xdr:spPr>
        <a:xfrm>
          <a:off x="1079500" y="9445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134332</xdr:rowOff>
    </xdr:from>
    <xdr:ext cx="534377" cy="259045"/>
    <xdr:sp macro="" textlink="">
      <xdr:nvSpPr>
        <xdr:cNvPr id="145" name="テキスト ボックス 144"/>
        <xdr:cNvSpPr txBox="1"/>
      </xdr:nvSpPr>
      <xdr:spPr>
        <a:xfrm>
          <a:off x="863111" y="9221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54,816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7" name="テキスト ボックス 156"/>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59" name="テキスト ボックス 158"/>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1" name="テキスト ボックス 160"/>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3" name="テキスト ボックス 162"/>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21970</xdr:rowOff>
    </xdr:from>
    <xdr:ext cx="467179" cy="259045"/>
    <xdr:sp macro="" textlink="">
      <xdr:nvSpPr>
        <xdr:cNvPr id="165" name="テキスト ボックス 164"/>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7" name="テキスト ボックス 166"/>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137904</xdr:rowOff>
    </xdr:from>
    <xdr:to>
      <xdr:col>6</xdr:col>
      <xdr:colOff>510540</xdr:colOff>
      <xdr:row>79</xdr:row>
      <xdr:rowOff>28829</xdr:rowOff>
    </xdr:to>
    <xdr:cxnSp macro="">
      <xdr:nvCxnSpPr>
        <xdr:cNvPr id="171" name="直線コネクタ 170"/>
        <xdr:cNvCxnSpPr/>
      </xdr:nvCxnSpPr>
      <xdr:spPr>
        <a:xfrm flipV="1">
          <a:off x="4633595" y="11967954"/>
          <a:ext cx="1270" cy="160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32656</xdr:rowOff>
    </xdr:from>
    <xdr:ext cx="378565" cy="259045"/>
    <xdr:sp macro="" textlink="">
      <xdr:nvSpPr>
        <xdr:cNvPr id="172" name="維持補修費最小値テキスト"/>
        <xdr:cNvSpPr txBox="1"/>
      </xdr:nvSpPr>
      <xdr:spPr>
        <a:xfrm>
          <a:off x="4686300" y="13577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a:t>
          </a:r>
          <a:endParaRPr kumimoji="1" lang="ja-JP" altLang="en-US" sz="1000" b="1">
            <a:latin typeface="ＭＳ Ｐゴシック"/>
          </a:endParaRPr>
        </a:p>
      </xdr:txBody>
    </xdr:sp>
    <xdr:clientData/>
  </xdr:oneCellAnchor>
  <xdr:twoCellAnchor>
    <xdr:from>
      <xdr:col>6</xdr:col>
      <xdr:colOff>422275</xdr:colOff>
      <xdr:row>79</xdr:row>
      <xdr:rowOff>28829</xdr:rowOff>
    </xdr:from>
    <xdr:to>
      <xdr:col>6</xdr:col>
      <xdr:colOff>600075</xdr:colOff>
      <xdr:row>79</xdr:row>
      <xdr:rowOff>28829</xdr:rowOff>
    </xdr:to>
    <xdr:cxnSp macro="">
      <xdr:nvCxnSpPr>
        <xdr:cNvPr id="173" name="直線コネクタ 172"/>
        <xdr:cNvCxnSpPr/>
      </xdr:nvCxnSpPr>
      <xdr:spPr>
        <a:xfrm>
          <a:off x="4546600" y="13573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84581</xdr:rowOff>
    </xdr:from>
    <xdr:ext cx="534377" cy="259045"/>
    <xdr:sp macro="" textlink="">
      <xdr:nvSpPr>
        <xdr:cNvPr id="174" name="維持補修費最大値テキスト"/>
        <xdr:cNvSpPr txBox="1"/>
      </xdr:nvSpPr>
      <xdr:spPr>
        <a:xfrm>
          <a:off x="4686300" y="11743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10,261</a:t>
          </a:r>
          <a:endParaRPr kumimoji="1" lang="ja-JP" altLang="en-US" sz="1000" b="1">
            <a:latin typeface="ＭＳ Ｐゴシック"/>
          </a:endParaRPr>
        </a:p>
      </xdr:txBody>
    </xdr:sp>
    <xdr:clientData/>
  </xdr:oneCellAnchor>
  <xdr:twoCellAnchor>
    <xdr:from>
      <xdr:col>6</xdr:col>
      <xdr:colOff>422275</xdr:colOff>
      <xdr:row>69</xdr:row>
      <xdr:rowOff>137904</xdr:rowOff>
    </xdr:from>
    <xdr:to>
      <xdr:col>6</xdr:col>
      <xdr:colOff>600075</xdr:colOff>
      <xdr:row>69</xdr:row>
      <xdr:rowOff>137904</xdr:rowOff>
    </xdr:to>
    <xdr:cxnSp macro="">
      <xdr:nvCxnSpPr>
        <xdr:cNvPr id="175" name="直線コネクタ 174"/>
        <xdr:cNvCxnSpPr/>
      </xdr:nvCxnSpPr>
      <xdr:spPr>
        <a:xfrm>
          <a:off x="4546600" y="11967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72</xdr:row>
      <xdr:rowOff>89571</xdr:rowOff>
    </xdr:from>
    <xdr:to>
      <xdr:col>6</xdr:col>
      <xdr:colOff>511175</xdr:colOff>
      <xdr:row>73</xdr:row>
      <xdr:rowOff>27849</xdr:rowOff>
    </xdr:to>
    <xdr:cxnSp macro="">
      <xdr:nvCxnSpPr>
        <xdr:cNvPr id="176" name="直線コネクタ 175"/>
        <xdr:cNvCxnSpPr/>
      </xdr:nvCxnSpPr>
      <xdr:spPr>
        <a:xfrm flipV="1">
          <a:off x="3797300" y="12433971"/>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87737</xdr:rowOff>
    </xdr:from>
    <xdr:ext cx="469744" cy="259045"/>
    <xdr:sp macro="" textlink="">
      <xdr:nvSpPr>
        <xdr:cNvPr id="177" name="維持補修費平均値テキスト"/>
        <xdr:cNvSpPr txBox="1"/>
      </xdr:nvSpPr>
      <xdr:spPr>
        <a:xfrm>
          <a:off x="4686300" y="129464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3,825</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109310</xdr:rowOff>
    </xdr:from>
    <xdr:to>
      <xdr:col>6</xdr:col>
      <xdr:colOff>561975</xdr:colOff>
      <xdr:row>76</xdr:row>
      <xdr:rowOff>39461</xdr:rowOff>
    </xdr:to>
    <xdr:sp macro="" textlink="">
      <xdr:nvSpPr>
        <xdr:cNvPr id="178" name="フローチャート : 判断 177"/>
        <xdr:cNvSpPr/>
      </xdr:nvSpPr>
      <xdr:spPr>
        <a:xfrm>
          <a:off x="4584700" y="129680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73</xdr:row>
      <xdr:rowOff>27849</xdr:rowOff>
    </xdr:from>
    <xdr:to>
      <xdr:col>5</xdr:col>
      <xdr:colOff>358775</xdr:colOff>
      <xdr:row>74</xdr:row>
      <xdr:rowOff>111941</xdr:rowOff>
    </xdr:to>
    <xdr:cxnSp macro="">
      <xdr:nvCxnSpPr>
        <xdr:cNvPr id="179" name="直線コネクタ 178"/>
        <xdr:cNvCxnSpPr/>
      </xdr:nvCxnSpPr>
      <xdr:spPr>
        <a:xfrm flipV="1">
          <a:off x="2908300" y="12543699"/>
          <a:ext cx="889000" cy="255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142948</xdr:rowOff>
    </xdr:from>
    <xdr:to>
      <xdr:col>5</xdr:col>
      <xdr:colOff>409575</xdr:colOff>
      <xdr:row>76</xdr:row>
      <xdr:rowOff>73098</xdr:rowOff>
    </xdr:to>
    <xdr:sp macro="" textlink="">
      <xdr:nvSpPr>
        <xdr:cNvPr id="180" name="フローチャート : 判断 179"/>
        <xdr:cNvSpPr/>
      </xdr:nvSpPr>
      <xdr:spPr>
        <a:xfrm>
          <a:off x="3746500" y="13001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64225</xdr:rowOff>
    </xdr:from>
    <xdr:ext cx="469744" cy="259045"/>
    <xdr:sp macro="" textlink="">
      <xdr:nvSpPr>
        <xdr:cNvPr id="181" name="テキスト ボックス 180"/>
        <xdr:cNvSpPr txBox="1"/>
      </xdr:nvSpPr>
      <xdr:spPr>
        <a:xfrm>
          <a:off x="3562427" y="13094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a:t>
          </a:r>
          <a:endParaRPr kumimoji="1" lang="ja-JP" altLang="en-US" sz="1000" b="1">
            <a:solidFill>
              <a:srgbClr val="000080"/>
            </a:solidFill>
            <a:latin typeface="ＭＳ Ｐゴシック"/>
          </a:endParaRPr>
        </a:p>
      </xdr:txBody>
    </xdr:sp>
    <xdr:clientData/>
  </xdr:oneCellAnchor>
  <xdr:twoCellAnchor>
    <xdr:from>
      <xdr:col>2</xdr:col>
      <xdr:colOff>638175</xdr:colOff>
      <xdr:row>74</xdr:row>
      <xdr:rowOff>60016</xdr:rowOff>
    </xdr:from>
    <xdr:to>
      <xdr:col>4</xdr:col>
      <xdr:colOff>155575</xdr:colOff>
      <xdr:row>74</xdr:row>
      <xdr:rowOff>111941</xdr:rowOff>
    </xdr:to>
    <xdr:cxnSp macro="">
      <xdr:nvCxnSpPr>
        <xdr:cNvPr id="182" name="直線コネクタ 181"/>
        <xdr:cNvCxnSpPr/>
      </xdr:nvCxnSpPr>
      <xdr:spPr>
        <a:xfrm>
          <a:off x="2019300" y="12747316"/>
          <a:ext cx="889000" cy="5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124823</xdr:rowOff>
    </xdr:from>
    <xdr:to>
      <xdr:col>4</xdr:col>
      <xdr:colOff>206375</xdr:colOff>
      <xdr:row>76</xdr:row>
      <xdr:rowOff>54973</xdr:rowOff>
    </xdr:to>
    <xdr:sp macro="" textlink="">
      <xdr:nvSpPr>
        <xdr:cNvPr id="183" name="フローチャート : 判断 182"/>
        <xdr:cNvSpPr/>
      </xdr:nvSpPr>
      <xdr:spPr>
        <a:xfrm>
          <a:off x="2857500" y="1298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46100</xdr:rowOff>
    </xdr:from>
    <xdr:ext cx="469744" cy="259045"/>
    <xdr:sp macro="" textlink="">
      <xdr:nvSpPr>
        <xdr:cNvPr id="184" name="テキスト ボックス 183"/>
        <xdr:cNvSpPr txBox="1"/>
      </xdr:nvSpPr>
      <xdr:spPr>
        <a:xfrm>
          <a:off x="2673427" y="13076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3,730</a:t>
          </a:r>
          <a:endParaRPr kumimoji="1" lang="ja-JP" altLang="en-US" sz="1000" b="1">
            <a:solidFill>
              <a:srgbClr val="000080"/>
            </a:solidFill>
            <a:latin typeface="ＭＳ Ｐゴシック"/>
          </a:endParaRPr>
        </a:p>
      </xdr:txBody>
    </xdr:sp>
    <xdr:clientData/>
  </xdr:oneCellAnchor>
  <xdr:twoCellAnchor>
    <xdr:from>
      <xdr:col>1</xdr:col>
      <xdr:colOff>434975</xdr:colOff>
      <xdr:row>72</xdr:row>
      <xdr:rowOff>149007</xdr:rowOff>
    </xdr:from>
    <xdr:to>
      <xdr:col>2</xdr:col>
      <xdr:colOff>638175</xdr:colOff>
      <xdr:row>74</xdr:row>
      <xdr:rowOff>60016</xdr:rowOff>
    </xdr:to>
    <xdr:cxnSp macro="">
      <xdr:nvCxnSpPr>
        <xdr:cNvPr id="185" name="直線コネクタ 184"/>
        <xdr:cNvCxnSpPr/>
      </xdr:nvCxnSpPr>
      <xdr:spPr>
        <a:xfrm>
          <a:off x="1130300" y="12493407"/>
          <a:ext cx="889000" cy="25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55263</xdr:rowOff>
    </xdr:from>
    <xdr:to>
      <xdr:col>3</xdr:col>
      <xdr:colOff>3175</xdr:colOff>
      <xdr:row>75</xdr:row>
      <xdr:rowOff>156863</xdr:rowOff>
    </xdr:to>
    <xdr:sp macro="" textlink="">
      <xdr:nvSpPr>
        <xdr:cNvPr id="186" name="フローチャート : 判断 185"/>
        <xdr:cNvSpPr/>
      </xdr:nvSpPr>
      <xdr:spPr>
        <a:xfrm>
          <a:off x="1968500" y="12914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147990</xdr:rowOff>
    </xdr:from>
    <xdr:ext cx="469744" cy="259045"/>
    <xdr:sp macro="" textlink="">
      <xdr:nvSpPr>
        <xdr:cNvPr id="187" name="テキスト ボックス 186"/>
        <xdr:cNvSpPr txBox="1"/>
      </xdr:nvSpPr>
      <xdr:spPr>
        <a:xfrm>
          <a:off x="1784427" y="13006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4,156</a:t>
          </a:r>
          <a:endParaRPr kumimoji="1" lang="ja-JP" altLang="en-US" sz="1000" b="1">
            <a:solidFill>
              <a:srgbClr val="000080"/>
            </a:solidFill>
            <a:latin typeface="ＭＳ Ｐゴシック"/>
          </a:endParaRPr>
        </a:p>
      </xdr:txBody>
    </xdr:sp>
    <xdr:clientData/>
  </xdr:oneCellAnchor>
  <xdr:twoCellAnchor>
    <xdr:from>
      <xdr:col>1</xdr:col>
      <xdr:colOff>384175</xdr:colOff>
      <xdr:row>74</xdr:row>
      <xdr:rowOff>124660</xdr:rowOff>
    </xdr:from>
    <xdr:to>
      <xdr:col>1</xdr:col>
      <xdr:colOff>485775</xdr:colOff>
      <xdr:row>75</xdr:row>
      <xdr:rowOff>54810</xdr:rowOff>
    </xdr:to>
    <xdr:sp macro="" textlink="">
      <xdr:nvSpPr>
        <xdr:cNvPr id="188" name="フローチャート : 判断 187"/>
        <xdr:cNvSpPr/>
      </xdr:nvSpPr>
      <xdr:spPr>
        <a:xfrm>
          <a:off x="1079500" y="1281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45937</xdr:rowOff>
    </xdr:from>
    <xdr:ext cx="469744" cy="259045"/>
    <xdr:sp macro="" textlink="">
      <xdr:nvSpPr>
        <xdr:cNvPr id="189" name="テキスト ボックス 188"/>
        <xdr:cNvSpPr txBox="1"/>
      </xdr:nvSpPr>
      <xdr:spPr>
        <a:xfrm>
          <a:off x="895427" y="1290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4,781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72</xdr:row>
      <xdr:rowOff>38771</xdr:rowOff>
    </xdr:from>
    <xdr:to>
      <xdr:col>6</xdr:col>
      <xdr:colOff>561975</xdr:colOff>
      <xdr:row>72</xdr:row>
      <xdr:rowOff>140371</xdr:rowOff>
    </xdr:to>
    <xdr:sp macro="" textlink="">
      <xdr:nvSpPr>
        <xdr:cNvPr id="195" name="円/楕円 194"/>
        <xdr:cNvSpPr/>
      </xdr:nvSpPr>
      <xdr:spPr>
        <a:xfrm>
          <a:off x="4584700" y="1238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71</xdr:row>
      <xdr:rowOff>61648</xdr:rowOff>
    </xdr:from>
    <xdr:ext cx="469744" cy="259045"/>
    <xdr:sp macro="" textlink="">
      <xdr:nvSpPr>
        <xdr:cNvPr id="196" name="維持補修費該当値テキスト"/>
        <xdr:cNvSpPr txBox="1"/>
      </xdr:nvSpPr>
      <xdr:spPr>
        <a:xfrm>
          <a:off x="4686300" y="1223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7,407</a:t>
          </a:r>
          <a:endParaRPr kumimoji="1" lang="ja-JP" altLang="en-US" sz="1000" b="1">
            <a:solidFill>
              <a:srgbClr val="FF0000"/>
            </a:solidFill>
            <a:latin typeface="ＭＳ Ｐゴシック"/>
          </a:endParaRPr>
        </a:p>
      </xdr:txBody>
    </xdr:sp>
    <xdr:clientData/>
  </xdr:oneCellAnchor>
  <xdr:twoCellAnchor>
    <xdr:from>
      <xdr:col>5</xdr:col>
      <xdr:colOff>307975</xdr:colOff>
      <xdr:row>72</xdr:row>
      <xdr:rowOff>148499</xdr:rowOff>
    </xdr:from>
    <xdr:to>
      <xdr:col>5</xdr:col>
      <xdr:colOff>409575</xdr:colOff>
      <xdr:row>73</xdr:row>
      <xdr:rowOff>78649</xdr:rowOff>
    </xdr:to>
    <xdr:sp macro="" textlink="">
      <xdr:nvSpPr>
        <xdr:cNvPr id="197" name="円/楕円 196"/>
        <xdr:cNvSpPr/>
      </xdr:nvSpPr>
      <xdr:spPr>
        <a:xfrm>
          <a:off x="3746500" y="12492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71</xdr:row>
      <xdr:rowOff>95176</xdr:rowOff>
    </xdr:from>
    <xdr:ext cx="469744" cy="259045"/>
    <xdr:sp macro="" textlink="">
      <xdr:nvSpPr>
        <xdr:cNvPr id="198" name="テキスト ボックス 197"/>
        <xdr:cNvSpPr txBox="1"/>
      </xdr:nvSpPr>
      <xdr:spPr>
        <a:xfrm>
          <a:off x="3562427" y="12268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6,735</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61141</xdr:rowOff>
    </xdr:from>
    <xdr:to>
      <xdr:col>4</xdr:col>
      <xdr:colOff>206375</xdr:colOff>
      <xdr:row>74</xdr:row>
      <xdr:rowOff>162741</xdr:rowOff>
    </xdr:to>
    <xdr:sp macro="" textlink="">
      <xdr:nvSpPr>
        <xdr:cNvPr id="199" name="円/楕円 198"/>
        <xdr:cNvSpPr/>
      </xdr:nvSpPr>
      <xdr:spPr>
        <a:xfrm>
          <a:off x="2857500" y="12748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73</xdr:row>
      <xdr:rowOff>7818</xdr:rowOff>
    </xdr:from>
    <xdr:ext cx="469744" cy="259045"/>
    <xdr:sp macro="" textlink="">
      <xdr:nvSpPr>
        <xdr:cNvPr id="200" name="テキスト ボックス 199"/>
        <xdr:cNvSpPr txBox="1"/>
      </xdr:nvSpPr>
      <xdr:spPr>
        <a:xfrm>
          <a:off x="2673427" y="12523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5,170</a:t>
          </a:r>
          <a:endParaRPr kumimoji="1" lang="ja-JP" altLang="en-US" sz="1000" b="1">
            <a:solidFill>
              <a:srgbClr val="FF0000"/>
            </a:solidFill>
            <a:latin typeface="ＭＳ Ｐゴシック"/>
          </a:endParaRPr>
        </a:p>
      </xdr:txBody>
    </xdr:sp>
    <xdr:clientData/>
  </xdr:oneCellAnchor>
  <xdr:twoCellAnchor>
    <xdr:from>
      <xdr:col>2</xdr:col>
      <xdr:colOff>587375</xdr:colOff>
      <xdr:row>74</xdr:row>
      <xdr:rowOff>9216</xdr:rowOff>
    </xdr:from>
    <xdr:to>
      <xdr:col>3</xdr:col>
      <xdr:colOff>3175</xdr:colOff>
      <xdr:row>74</xdr:row>
      <xdr:rowOff>110816</xdr:rowOff>
    </xdr:to>
    <xdr:sp macro="" textlink="">
      <xdr:nvSpPr>
        <xdr:cNvPr id="201" name="円/楕円 200"/>
        <xdr:cNvSpPr/>
      </xdr:nvSpPr>
      <xdr:spPr>
        <a:xfrm>
          <a:off x="1968500" y="12696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72</xdr:row>
      <xdr:rowOff>127343</xdr:rowOff>
    </xdr:from>
    <xdr:ext cx="469744" cy="259045"/>
    <xdr:sp macro="" textlink="">
      <xdr:nvSpPr>
        <xdr:cNvPr id="202" name="テキスト ボックス 201"/>
        <xdr:cNvSpPr txBox="1"/>
      </xdr:nvSpPr>
      <xdr:spPr>
        <a:xfrm>
          <a:off x="1784427" y="12471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5,488</a:t>
          </a:r>
          <a:endParaRPr kumimoji="1" lang="ja-JP" altLang="en-US" sz="1000" b="1">
            <a:solidFill>
              <a:srgbClr val="FF0000"/>
            </a:solidFill>
            <a:latin typeface="ＭＳ Ｐゴシック"/>
          </a:endParaRPr>
        </a:p>
      </xdr:txBody>
    </xdr:sp>
    <xdr:clientData/>
  </xdr:oneCellAnchor>
  <xdr:twoCellAnchor>
    <xdr:from>
      <xdr:col>1</xdr:col>
      <xdr:colOff>384175</xdr:colOff>
      <xdr:row>72</xdr:row>
      <xdr:rowOff>98207</xdr:rowOff>
    </xdr:from>
    <xdr:to>
      <xdr:col>1</xdr:col>
      <xdr:colOff>485775</xdr:colOff>
      <xdr:row>73</xdr:row>
      <xdr:rowOff>28357</xdr:rowOff>
    </xdr:to>
    <xdr:sp macro="" textlink="">
      <xdr:nvSpPr>
        <xdr:cNvPr id="203" name="円/楕円 202"/>
        <xdr:cNvSpPr/>
      </xdr:nvSpPr>
      <xdr:spPr>
        <a:xfrm>
          <a:off x="1079500" y="12442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71</xdr:row>
      <xdr:rowOff>44884</xdr:rowOff>
    </xdr:from>
    <xdr:ext cx="469744" cy="259045"/>
    <xdr:sp macro="" textlink="">
      <xdr:nvSpPr>
        <xdr:cNvPr id="204" name="テキスト ボックス 203"/>
        <xdr:cNvSpPr txBox="1"/>
      </xdr:nvSpPr>
      <xdr:spPr>
        <a:xfrm>
          <a:off x="895427" y="12217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7,043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68,509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1512</xdr:rowOff>
    </xdr:from>
    <xdr:to>
      <xdr:col>6</xdr:col>
      <xdr:colOff>510540</xdr:colOff>
      <xdr:row>98</xdr:row>
      <xdr:rowOff>35497</xdr:rowOff>
    </xdr:to>
    <xdr:cxnSp macro="">
      <xdr:nvCxnSpPr>
        <xdr:cNvPr id="229" name="直線コネクタ 228"/>
        <xdr:cNvCxnSpPr/>
      </xdr:nvCxnSpPr>
      <xdr:spPr>
        <a:xfrm flipV="1">
          <a:off x="4633595" y="15432012"/>
          <a:ext cx="1270" cy="1405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39324</xdr:rowOff>
    </xdr:from>
    <xdr:ext cx="534377" cy="259045"/>
    <xdr:sp macro="" textlink="">
      <xdr:nvSpPr>
        <xdr:cNvPr id="230" name="扶助費最小値テキスト"/>
        <xdr:cNvSpPr txBox="1"/>
      </xdr:nvSpPr>
      <xdr:spPr>
        <a:xfrm>
          <a:off x="4686300" y="1684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49,470</a:t>
          </a:r>
          <a:endParaRPr kumimoji="1" lang="ja-JP" altLang="en-US" sz="1000" b="1">
            <a:latin typeface="ＭＳ Ｐゴシック"/>
          </a:endParaRPr>
        </a:p>
      </xdr:txBody>
    </xdr:sp>
    <xdr:clientData/>
  </xdr:oneCellAnchor>
  <xdr:twoCellAnchor>
    <xdr:from>
      <xdr:col>6</xdr:col>
      <xdr:colOff>422275</xdr:colOff>
      <xdr:row>98</xdr:row>
      <xdr:rowOff>35497</xdr:rowOff>
    </xdr:from>
    <xdr:to>
      <xdr:col>6</xdr:col>
      <xdr:colOff>600075</xdr:colOff>
      <xdr:row>98</xdr:row>
      <xdr:rowOff>35497</xdr:rowOff>
    </xdr:to>
    <xdr:cxnSp macro="">
      <xdr:nvCxnSpPr>
        <xdr:cNvPr id="231" name="直線コネクタ 230"/>
        <xdr:cNvCxnSpPr/>
      </xdr:nvCxnSpPr>
      <xdr:spPr>
        <a:xfrm>
          <a:off x="4546600" y="16837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119639</xdr:rowOff>
    </xdr:from>
    <xdr:ext cx="599010" cy="259045"/>
    <xdr:sp macro="" textlink="">
      <xdr:nvSpPr>
        <xdr:cNvPr id="232" name="扶助費最大値テキスト"/>
        <xdr:cNvSpPr txBox="1"/>
      </xdr:nvSpPr>
      <xdr:spPr>
        <a:xfrm>
          <a:off x="4686300" y="15207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123,254</a:t>
          </a:r>
          <a:endParaRPr kumimoji="1" lang="ja-JP" altLang="en-US" sz="1000" b="1">
            <a:latin typeface="ＭＳ Ｐゴシック"/>
          </a:endParaRPr>
        </a:p>
      </xdr:txBody>
    </xdr:sp>
    <xdr:clientData/>
  </xdr:oneCellAnchor>
  <xdr:twoCellAnchor>
    <xdr:from>
      <xdr:col>6</xdr:col>
      <xdr:colOff>422275</xdr:colOff>
      <xdr:row>90</xdr:row>
      <xdr:rowOff>1512</xdr:rowOff>
    </xdr:from>
    <xdr:to>
      <xdr:col>6</xdr:col>
      <xdr:colOff>600075</xdr:colOff>
      <xdr:row>90</xdr:row>
      <xdr:rowOff>1512</xdr:rowOff>
    </xdr:to>
    <xdr:cxnSp macro="">
      <xdr:nvCxnSpPr>
        <xdr:cNvPr id="233" name="直線コネクタ 232"/>
        <xdr:cNvCxnSpPr/>
      </xdr:nvCxnSpPr>
      <xdr:spPr>
        <a:xfrm>
          <a:off x="4546600" y="15432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158845</xdr:rowOff>
    </xdr:from>
    <xdr:to>
      <xdr:col>6</xdr:col>
      <xdr:colOff>511175</xdr:colOff>
      <xdr:row>96</xdr:row>
      <xdr:rowOff>32162</xdr:rowOff>
    </xdr:to>
    <xdr:cxnSp macro="">
      <xdr:nvCxnSpPr>
        <xdr:cNvPr id="234" name="直線コネクタ 233"/>
        <xdr:cNvCxnSpPr/>
      </xdr:nvCxnSpPr>
      <xdr:spPr>
        <a:xfrm flipV="1">
          <a:off x="3797300" y="16446595"/>
          <a:ext cx="838200" cy="44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49903</xdr:rowOff>
    </xdr:from>
    <xdr:ext cx="534377" cy="259045"/>
    <xdr:sp macro="" textlink="">
      <xdr:nvSpPr>
        <xdr:cNvPr id="235" name="扶助費平均値テキスト"/>
        <xdr:cNvSpPr txBox="1"/>
      </xdr:nvSpPr>
      <xdr:spPr>
        <a:xfrm>
          <a:off x="4686300" y="161662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74,248</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27026</xdr:rowOff>
    </xdr:from>
    <xdr:to>
      <xdr:col>6</xdr:col>
      <xdr:colOff>561975</xdr:colOff>
      <xdr:row>95</xdr:row>
      <xdr:rowOff>128626</xdr:rowOff>
    </xdr:to>
    <xdr:sp macro="" textlink="">
      <xdr:nvSpPr>
        <xdr:cNvPr id="236" name="フローチャート : 判断 235"/>
        <xdr:cNvSpPr/>
      </xdr:nvSpPr>
      <xdr:spPr>
        <a:xfrm>
          <a:off x="4584700" y="16314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32162</xdr:rowOff>
    </xdr:from>
    <xdr:to>
      <xdr:col>5</xdr:col>
      <xdr:colOff>358775</xdr:colOff>
      <xdr:row>96</xdr:row>
      <xdr:rowOff>104133</xdr:rowOff>
    </xdr:to>
    <xdr:cxnSp macro="">
      <xdr:nvCxnSpPr>
        <xdr:cNvPr id="237" name="直線コネクタ 236"/>
        <xdr:cNvCxnSpPr/>
      </xdr:nvCxnSpPr>
      <xdr:spPr>
        <a:xfrm flipV="1">
          <a:off x="2908300" y="16491362"/>
          <a:ext cx="889000" cy="71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68631</xdr:rowOff>
    </xdr:from>
    <xdr:to>
      <xdr:col>5</xdr:col>
      <xdr:colOff>409575</xdr:colOff>
      <xdr:row>95</xdr:row>
      <xdr:rowOff>170231</xdr:rowOff>
    </xdr:to>
    <xdr:sp macro="" textlink="">
      <xdr:nvSpPr>
        <xdr:cNvPr id="238" name="フローチャート : 判断 237"/>
        <xdr:cNvSpPr/>
      </xdr:nvSpPr>
      <xdr:spPr>
        <a:xfrm>
          <a:off x="3746500" y="16356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15308</xdr:rowOff>
    </xdr:from>
    <xdr:ext cx="534377" cy="259045"/>
    <xdr:sp macro="" textlink="">
      <xdr:nvSpPr>
        <xdr:cNvPr id="239" name="テキスト ボックス 238"/>
        <xdr:cNvSpPr txBox="1"/>
      </xdr:nvSpPr>
      <xdr:spPr>
        <a:xfrm>
          <a:off x="3530111" y="16131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72,064</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104133</xdr:rowOff>
    </xdr:from>
    <xdr:to>
      <xdr:col>4</xdr:col>
      <xdr:colOff>155575</xdr:colOff>
      <xdr:row>96</xdr:row>
      <xdr:rowOff>126098</xdr:rowOff>
    </xdr:to>
    <xdr:cxnSp macro="">
      <xdr:nvCxnSpPr>
        <xdr:cNvPr id="240" name="直線コネクタ 239"/>
        <xdr:cNvCxnSpPr/>
      </xdr:nvCxnSpPr>
      <xdr:spPr>
        <a:xfrm flipV="1">
          <a:off x="2019300" y="16563333"/>
          <a:ext cx="889000" cy="21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1936</xdr:rowOff>
    </xdr:from>
    <xdr:to>
      <xdr:col>4</xdr:col>
      <xdr:colOff>206375</xdr:colOff>
      <xdr:row>96</xdr:row>
      <xdr:rowOff>103536</xdr:rowOff>
    </xdr:to>
    <xdr:sp macro="" textlink="">
      <xdr:nvSpPr>
        <xdr:cNvPr id="241" name="フローチャート : 判断 240"/>
        <xdr:cNvSpPr/>
      </xdr:nvSpPr>
      <xdr:spPr>
        <a:xfrm>
          <a:off x="2857500" y="16461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120063</xdr:rowOff>
    </xdr:from>
    <xdr:ext cx="534377" cy="259045"/>
    <xdr:sp macro="" textlink="">
      <xdr:nvSpPr>
        <xdr:cNvPr id="242" name="テキスト ボックス 241"/>
        <xdr:cNvSpPr txBox="1"/>
      </xdr:nvSpPr>
      <xdr:spPr>
        <a:xfrm>
          <a:off x="2641111" y="16236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66,565</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123203</xdr:rowOff>
    </xdr:from>
    <xdr:to>
      <xdr:col>2</xdr:col>
      <xdr:colOff>638175</xdr:colOff>
      <xdr:row>96</xdr:row>
      <xdr:rowOff>126098</xdr:rowOff>
    </xdr:to>
    <xdr:cxnSp macro="">
      <xdr:nvCxnSpPr>
        <xdr:cNvPr id="243" name="直線コネクタ 242"/>
        <xdr:cNvCxnSpPr/>
      </xdr:nvCxnSpPr>
      <xdr:spPr>
        <a:xfrm>
          <a:off x="1130300" y="16582403"/>
          <a:ext cx="889000" cy="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15633</xdr:rowOff>
    </xdr:from>
    <xdr:to>
      <xdr:col>3</xdr:col>
      <xdr:colOff>3175</xdr:colOff>
      <xdr:row>96</xdr:row>
      <xdr:rowOff>117233</xdr:rowOff>
    </xdr:to>
    <xdr:sp macro="" textlink="">
      <xdr:nvSpPr>
        <xdr:cNvPr id="244" name="フローチャート : 判断 243"/>
        <xdr:cNvSpPr/>
      </xdr:nvSpPr>
      <xdr:spPr>
        <a:xfrm>
          <a:off x="1968500" y="1647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133760</xdr:rowOff>
    </xdr:from>
    <xdr:ext cx="534377" cy="259045"/>
    <xdr:sp macro="" textlink="">
      <xdr:nvSpPr>
        <xdr:cNvPr id="245" name="テキスト ボックス 244"/>
        <xdr:cNvSpPr txBox="1"/>
      </xdr:nvSpPr>
      <xdr:spPr>
        <a:xfrm>
          <a:off x="1752111" y="16250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65,846</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8165</xdr:rowOff>
    </xdr:from>
    <xdr:to>
      <xdr:col>1</xdr:col>
      <xdr:colOff>485775</xdr:colOff>
      <xdr:row>96</xdr:row>
      <xdr:rowOff>109765</xdr:rowOff>
    </xdr:to>
    <xdr:sp macro="" textlink="">
      <xdr:nvSpPr>
        <xdr:cNvPr id="246" name="フローチャート : 判断 245"/>
        <xdr:cNvSpPr/>
      </xdr:nvSpPr>
      <xdr:spPr>
        <a:xfrm>
          <a:off x="1079500" y="1646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126292</xdr:rowOff>
    </xdr:from>
    <xdr:ext cx="534377" cy="259045"/>
    <xdr:sp macro="" textlink="">
      <xdr:nvSpPr>
        <xdr:cNvPr id="247" name="テキスト ボックス 246"/>
        <xdr:cNvSpPr txBox="1"/>
      </xdr:nvSpPr>
      <xdr:spPr>
        <a:xfrm>
          <a:off x="863111" y="16242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66,238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108045</xdr:rowOff>
    </xdr:from>
    <xdr:to>
      <xdr:col>6</xdr:col>
      <xdr:colOff>561975</xdr:colOff>
      <xdr:row>96</xdr:row>
      <xdr:rowOff>38195</xdr:rowOff>
    </xdr:to>
    <xdr:sp macro="" textlink="">
      <xdr:nvSpPr>
        <xdr:cNvPr id="253" name="円/楕円 252"/>
        <xdr:cNvSpPr/>
      </xdr:nvSpPr>
      <xdr:spPr>
        <a:xfrm>
          <a:off x="4584700" y="1639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86472</xdr:rowOff>
    </xdr:from>
    <xdr:ext cx="534377" cy="259045"/>
    <xdr:sp macro="" textlink="">
      <xdr:nvSpPr>
        <xdr:cNvPr id="254" name="扶助費該当値テキスト"/>
        <xdr:cNvSpPr txBox="1"/>
      </xdr:nvSpPr>
      <xdr:spPr>
        <a:xfrm>
          <a:off x="4686300" y="16374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69,995</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152812</xdr:rowOff>
    </xdr:from>
    <xdr:to>
      <xdr:col>5</xdr:col>
      <xdr:colOff>409575</xdr:colOff>
      <xdr:row>96</xdr:row>
      <xdr:rowOff>82962</xdr:rowOff>
    </xdr:to>
    <xdr:sp macro="" textlink="">
      <xdr:nvSpPr>
        <xdr:cNvPr id="255" name="円/楕円 254"/>
        <xdr:cNvSpPr/>
      </xdr:nvSpPr>
      <xdr:spPr>
        <a:xfrm>
          <a:off x="3746500" y="16440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74089</xdr:rowOff>
    </xdr:from>
    <xdr:ext cx="534377" cy="259045"/>
    <xdr:sp macro="" textlink="">
      <xdr:nvSpPr>
        <xdr:cNvPr id="256" name="テキスト ボックス 255"/>
        <xdr:cNvSpPr txBox="1"/>
      </xdr:nvSpPr>
      <xdr:spPr>
        <a:xfrm>
          <a:off x="3530111" y="16533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67,645</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53333</xdr:rowOff>
    </xdr:from>
    <xdr:to>
      <xdr:col>4</xdr:col>
      <xdr:colOff>206375</xdr:colOff>
      <xdr:row>96</xdr:row>
      <xdr:rowOff>154933</xdr:rowOff>
    </xdr:to>
    <xdr:sp macro="" textlink="">
      <xdr:nvSpPr>
        <xdr:cNvPr id="257" name="円/楕円 256"/>
        <xdr:cNvSpPr/>
      </xdr:nvSpPr>
      <xdr:spPr>
        <a:xfrm>
          <a:off x="2857500" y="16512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146060</xdr:rowOff>
    </xdr:from>
    <xdr:ext cx="534377" cy="259045"/>
    <xdr:sp macro="" textlink="">
      <xdr:nvSpPr>
        <xdr:cNvPr id="258" name="テキスト ボックス 257"/>
        <xdr:cNvSpPr txBox="1"/>
      </xdr:nvSpPr>
      <xdr:spPr>
        <a:xfrm>
          <a:off x="2641111" y="16605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63,867</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75298</xdr:rowOff>
    </xdr:from>
    <xdr:to>
      <xdr:col>3</xdr:col>
      <xdr:colOff>3175</xdr:colOff>
      <xdr:row>97</xdr:row>
      <xdr:rowOff>5448</xdr:rowOff>
    </xdr:to>
    <xdr:sp macro="" textlink="">
      <xdr:nvSpPr>
        <xdr:cNvPr id="259" name="円/楕円 258"/>
        <xdr:cNvSpPr/>
      </xdr:nvSpPr>
      <xdr:spPr>
        <a:xfrm>
          <a:off x="1968500" y="1653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168025</xdr:rowOff>
    </xdr:from>
    <xdr:ext cx="534377" cy="259045"/>
    <xdr:sp macro="" textlink="">
      <xdr:nvSpPr>
        <xdr:cNvPr id="260" name="テキスト ボックス 259"/>
        <xdr:cNvSpPr txBox="1"/>
      </xdr:nvSpPr>
      <xdr:spPr>
        <a:xfrm>
          <a:off x="1752111" y="16627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62,714</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72403</xdr:rowOff>
    </xdr:from>
    <xdr:to>
      <xdr:col>1</xdr:col>
      <xdr:colOff>485775</xdr:colOff>
      <xdr:row>97</xdr:row>
      <xdr:rowOff>2553</xdr:rowOff>
    </xdr:to>
    <xdr:sp macro="" textlink="">
      <xdr:nvSpPr>
        <xdr:cNvPr id="261" name="円/楕円 260"/>
        <xdr:cNvSpPr/>
      </xdr:nvSpPr>
      <xdr:spPr>
        <a:xfrm>
          <a:off x="1079500" y="16531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165130</xdr:rowOff>
    </xdr:from>
    <xdr:ext cx="534377" cy="259045"/>
    <xdr:sp macro="" textlink="">
      <xdr:nvSpPr>
        <xdr:cNvPr id="262" name="テキスト ボックス 261"/>
        <xdr:cNvSpPr txBox="1"/>
      </xdr:nvSpPr>
      <xdr:spPr>
        <a:xfrm>
          <a:off x="863111" y="16624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62,866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28/90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51,417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135890</xdr:rowOff>
    </xdr:from>
    <xdr:to>
      <xdr:col>15</xdr:col>
      <xdr:colOff>180340</xdr:colOff>
      <xdr:row>38</xdr:row>
      <xdr:rowOff>19786</xdr:rowOff>
    </xdr:to>
    <xdr:cxnSp macro="">
      <xdr:nvCxnSpPr>
        <xdr:cNvPr id="286" name="直線コネクタ 285"/>
        <xdr:cNvCxnSpPr/>
      </xdr:nvCxnSpPr>
      <xdr:spPr>
        <a:xfrm flipV="1">
          <a:off x="10475595" y="5107940"/>
          <a:ext cx="1270" cy="1426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23613</xdr:rowOff>
    </xdr:from>
    <xdr:ext cx="534377" cy="259045"/>
    <xdr:sp macro="" textlink="">
      <xdr:nvSpPr>
        <xdr:cNvPr id="287" name="補助費等最小値テキスト"/>
        <xdr:cNvSpPr txBox="1"/>
      </xdr:nvSpPr>
      <xdr:spPr>
        <a:xfrm>
          <a:off x="10528300" y="653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15,442</a:t>
          </a:r>
          <a:endParaRPr kumimoji="1" lang="ja-JP" altLang="en-US" sz="1000" b="1">
            <a:latin typeface="ＭＳ Ｐゴシック"/>
          </a:endParaRPr>
        </a:p>
      </xdr:txBody>
    </xdr:sp>
    <xdr:clientData/>
  </xdr:oneCellAnchor>
  <xdr:twoCellAnchor>
    <xdr:from>
      <xdr:col>15</xdr:col>
      <xdr:colOff>92075</xdr:colOff>
      <xdr:row>38</xdr:row>
      <xdr:rowOff>19786</xdr:rowOff>
    </xdr:from>
    <xdr:to>
      <xdr:col>15</xdr:col>
      <xdr:colOff>269875</xdr:colOff>
      <xdr:row>38</xdr:row>
      <xdr:rowOff>19786</xdr:rowOff>
    </xdr:to>
    <xdr:cxnSp macro="">
      <xdr:nvCxnSpPr>
        <xdr:cNvPr id="288" name="直線コネクタ 287"/>
        <xdr:cNvCxnSpPr/>
      </xdr:nvCxnSpPr>
      <xdr:spPr>
        <a:xfrm>
          <a:off x="10388600" y="6534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82567</xdr:rowOff>
    </xdr:from>
    <xdr:ext cx="599010" cy="259045"/>
    <xdr:sp macro="" textlink="">
      <xdr:nvSpPr>
        <xdr:cNvPr id="289" name="補助費等最大値テキスト"/>
        <xdr:cNvSpPr txBox="1"/>
      </xdr:nvSpPr>
      <xdr:spPr>
        <a:xfrm>
          <a:off x="10528300" y="4883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127,800</a:t>
          </a:r>
          <a:endParaRPr kumimoji="1" lang="ja-JP" altLang="en-US" sz="1000" b="1">
            <a:latin typeface="ＭＳ Ｐゴシック"/>
          </a:endParaRPr>
        </a:p>
      </xdr:txBody>
    </xdr:sp>
    <xdr:clientData/>
  </xdr:oneCellAnchor>
  <xdr:twoCellAnchor>
    <xdr:from>
      <xdr:col>15</xdr:col>
      <xdr:colOff>92075</xdr:colOff>
      <xdr:row>29</xdr:row>
      <xdr:rowOff>135890</xdr:rowOff>
    </xdr:from>
    <xdr:to>
      <xdr:col>15</xdr:col>
      <xdr:colOff>269875</xdr:colOff>
      <xdr:row>29</xdr:row>
      <xdr:rowOff>135890</xdr:rowOff>
    </xdr:to>
    <xdr:cxnSp macro="">
      <xdr:nvCxnSpPr>
        <xdr:cNvPr id="290" name="直線コネクタ 289"/>
        <xdr:cNvCxnSpPr/>
      </xdr:nvCxnSpPr>
      <xdr:spPr>
        <a:xfrm>
          <a:off x="10388600" y="510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88557</xdr:rowOff>
    </xdr:from>
    <xdr:to>
      <xdr:col>15</xdr:col>
      <xdr:colOff>180975</xdr:colOff>
      <xdr:row>36</xdr:row>
      <xdr:rowOff>13043</xdr:rowOff>
    </xdr:to>
    <xdr:cxnSp macro="">
      <xdr:nvCxnSpPr>
        <xdr:cNvPr id="291" name="直線コネクタ 290"/>
        <xdr:cNvCxnSpPr/>
      </xdr:nvCxnSpPr>
      <xdr:spPr>
        <a:xfrm flipV="1">
          <a:off x="9639300" y="6089307"/>
          <a:ext cx="838200" cy="95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100893</xdr:rowOff>
    </xdr:from>
    <xdr:ext cx="534377" cy="259045"/>
    <xdr:sp macro="" textlink="">
      <xdr:nvSpPr>
        <xdr:cNvPr id="292" name="補助費等平均値テキスト"/>
        <xdr:cNvSpPr txBox="1"/>
      </xdr:nvSpPr>
      <xdr:spPr>
        <a:xfrm>
          <a:off x="10528300" y="61016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43,857</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122466</xdr:rowOff>
    </xdr:from>
    <xdr:to>
      <xdr:col>15</xdr:col>
      <xdr:colOff>231775</xdr:colOff>
      <xdr:row>36</xdr:row>
      <xdr:rowOff>52616</xdr:rowOff>
    </xdr:to>
    <xdr:sp macro="" textlink="">
      <xdr:nvSpPr>
        <xdr:cNvPr id="293" name="フローチャート : 判断 292"/>
        <xdr:cNvSpPr/>
      </xdr:nvSpPr>
      <xdr:spPr>
        <a:xfrm>
          <a:off x="10426700" y="612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13043</xdr:rowOff>
    </xdr:from>
    <xdr:to>
      <xdr:col>14</xdr:col>
      <xdr:colOff>28575</xdr:colOff>
      <xdr:row>36</xdr:row>
      <xdr:rowOff>18631</xdr:rowOff>
    </xdr:to>
    <xdr:cxnSp macro="">
      <xdr:nvCxnSpPr>
        <xdr:cNvPr id="294" name="直線コネクタ 293"/>
        <xdr:cNvCxnSpPr/>
      </xdr:nvCxnSpPr>
      <xdr:spPr>
        <a:xfrm flipV="1">
          <a:off x="8750300" y="6185243"/>
          <a:ext cx="889000" cy="5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129845</xdr:rowOff>
    </xdr:from>
    <xdr:to>
      <xdr:col>14</xdr:col>
      <xdr:colOff>79375</xdr:colOff>
      <xdr:row>36</xdr:row>
      <xdr:rowOff>59995</xdr:rowOff>
    </xdr:to>
    <xdr:sp macro="" textlink="">
      <xdr:nvSpPr>
        <xdr:cNvPr id="295" name="フローチャート : 判断 294"/>
        <xdr:cNvSpPr/>
      </xdr:nvSpPr>
      <xdr:spPr>
        <a:xfrm>
          <a:off x="9588500" y="613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76522</xdr:rowOff>
    </xdr:from>
    <xdr:ext cx="534377" cy="259045"/>
    <xdr:sp macro="" textlink="">
      <xdr:nvSpPr>
        <xdr:cNvPr id="296" name="テキスト ボックス 295"/>
        <xdr:cNvSpPr txBox="1"/>
      </xdr:nvSpPr>
      <xdr:spPr>
        <a:xfrm>
          <a:off x="9372111" y="5905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43,276</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18631</xdr:rowOff>
    </xdr:from>
    <xdr:to>
      <xdr:col>12</xdr:col>
      <xdr:colOff>511175</xdr:colOff>
      <xdr:row>36</xdr:row>
      <xdr:rowOff>28384</xdr:rowOff>
    </xdr:to>
    <xdr:cxnSp macro="">
      <xdr:nvCxnSpPr>
        <xdr:cNvPr id="297" name="直線コネクタ 296"/>
        <xdr:cNvCxnSpPr/>
      </xdr:nvCxnSpPr>
      <xdr:spPr>
        <a:xfrm flipV="1">
          <a:off x="7861300" y="6190831"/>
          <a:ext cx="889000" cy="9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31979</xdr:rowOff>
    </xdr:from>
    <xdr:to>
      <xdr:col>12</xdr:col>
      <xdr:colOff>561975</xdr:colOff>
      <xdr:row>35</xdr:row>
      <xdr:rowOff>133579</xdr:rowOff>
    </xdr:to>
    <xdr:sp macro="" textlink="">
      <xdr:nvSpPr>
        <xdr:cNvPr id="298" name="フローチャート : 判断 297"/>
        <xdr:cNvSpPr/>
      </xdr:nvSpPr>
      <xdr:spPr>
        <a:xfrm>
          <a:off x="8699500" y="603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150106</xdr:rowOff>
    </xdr:from>
    <xdr:ext cx="534377" cy="259045"/>
    <xdr:sp macro="" textlink="">
      <xdr:nvSpPr>
        <xdr:cNvPr id="299" name="テキスト ボックス 298"/>
        <xdr:cNvSpPr txBox="1"/>
      </xdr:nvSpPr>
      <xdr:spPr>
        <a:xfrm>
          <a:off x="8483111" y="5807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50,982</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28384</xdr:rowOff>
    </xdr:from>
    <xdr:to>
      <xdr:col>11</xdr:col>
      <xdr:colOff>307975</xdr:colOff>
      <xdr:row>36</xdr:row>
      <xdr:rowOff>120091</xdr:rowOff>
    </xdr:to>
    <xdr:cxnSp macro="">
      <xdr:nvCxnSpPr>
        <xdr:cNvPr id="300" name="直線コネクタ 299"/>
        <xdr:cNvCxnSpPr/>
      </xdr:nvCxnSpPr>
      <xdr:spPr>
        <a:xfrm flipV="1">
          <a:off x="6972300" y="6200584"/>
          <a:ext cx="889000" cy="9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158877</xdr:rowOff>
    </xdr:from>
    <xdr:to>
      <xdr:col>11</xdr:col>
      <xdr:colOff>358775</xdr:colOff>
      <xdr:row>36</xdr:row>
      <xdr:rowOff>89027</xdr:rowOff>
    </xdr:to>
    <xdr:sp macro="" textlink="">
      <xdr:nvSpPr>
        <xdr:cNvPr id="301" name="フローチャート : 判断 300"/>
        <xdr:cNvSpPr/>
      </xdr:nvSpPr>
      <xdr:spPr>
        <a:xfrm>
          <a:off x="7810500" y="615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80154</xdr:rowOff>
    </xdr:from>
    <xdr:ext cx="534377" cy="259045"/>
    <xdr:sp macro="" textlink="">
      <xdr:nvSpPr>
        <xdr:cNvPr id="302" name="テキスト ボックス 301"/>
        <xdr:cNvSpPr txBox="1"/>
      </xdr:nvSpPr>
      <xdr:spPr>
        <a:xfrm>
          <a:off x="7594111" y="6252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40,990</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164173</xdr:rowOff>
    </xdr:from>
    <xdr:to>
      <xdr:col>10</xdr:col>
      <xdr:colOff>155575</xdr:colOff>
      <xdr:row>36</xdr:row>
      <xdr:rowOff>94323</xdr:rowOff>
    </xdr:to>
    <xdr:sp macro="" textlink="">
      <xdr:nvSpPr>
        <xdr:cNvPr id="303" name="フローチャート : 判断 302"/>
        <xdr:cNvSpPr/>
      </xdr:nvSpPr>
      <xdr:spPr>
        <a:xfrm>
          <a:off x="6921500" y="6164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110850</xdr:rowOff>
    </xdr:from>
    <xdr:ext cx="534377" cy="259045"/>
    <xdr:sp macro="" textlink="">
      <xdr:nvSpPr>
        <xdr:cNvPr id="304" name="テキスト ボックス 303"/>
        <xdr:cNvSpPr txBox="1"/>
      </xdr:nvSpPr>
      <xdr:spPr>
        <a:xfrm>
          <a:off x="6705111" y="5940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40,573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37757</xdr:rowOff>
    </xdr:from>
    <xdr:to>
      <xdr:col>15</xdr:col>
      <xdr:colOff>231775</xdr:colOff>
      <xdr:row>35</xdr:row>
      <xdr:rowOff>139357</xdr:rowOff>
    </xdr:to>
    <xdr:sp macro="" textlink="">
      <xdr:nvSpPr>
        <xdr:cNvPr id="310" name="円/楕円 309"/>
        <xdr:cNvSpPr/>
      </xdr:nvSpPr>
      <xdr:spPr>
        <a:xfrm>
          <a:off x="10426700" y="603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60634</xdr:rowOff>
    </xdr:from>
    <xdr:ext cx="534377" cy="259045"/>
    <xdr:sp macro="" textlink="">
      <xdr:nvSpPr>
        <xdr:cNvPr id="311" name="補助費等該当値テキスト"/>
        <xdr:cNvSpPr txBox="1"/>
      </xdr:nvSpPr>
      <xdr:spPr>
        <a:xfrm>
          <a:off x="10528300" y="588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50,527</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133693</xdr:rowOff>
    </xdr:from>
    <xdr:to>
      <xdr:col>14</xdr:col>
      <xdr:colOff>79375</xdr:colOff>
      <xdr:row>36</xdr:row>
      <xdr:rowOff>63843</xdr:rowOff>
    </xdr:to>
    <xdr:sp macro="" textlink="">
      <xdr:nvSpPr>
        <xdr:cNvPr id="312" name="円/楕円 311"/>
        <xdr:cNvSpPr/>
      </xdr:nvSpPr>
      <xdr:spPr>
        <a:xfrm>
          <a:off x="9588500" y="613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54970</xdr:rowOff>
    </xdr:from>
    <xdr:ext cx="534377" cy="259045"/>
    <xdr:sp macro="" textlink="">
      <xdr:nvSpPr>
        <xdr:cNvPr id="313" name="テキスト ボックス 312"/>
        <xdr:cNvSpPr txBox="1"/>
      </xdr:nvSpPr>
      <xdr:spPr>
        <a:xfrm>
          <a:off x="9372111" y="6227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42,973</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139281</xdr:rowOff>
    </xdr:from>
    <xdr:to>
      <xdr:col>12</xdr:col>
      <xdr:colOff>561975</xdr:colOff>
      <xdr:row>36</xdr:row>
      <xdr:rowOff>69431</xdr:rowOff>
    </xdr:to>
    <xdr:sp macro="" textlink="">
      <xdr:nvSpPr>
        <xdr:cNvPr id="314" name="円/楕円 313"/>
        <xdr:cNvSpPr/>
      </xdr:nvSpPr>
      <xdr:spPr>
        <a:xfrm>
          <a:off x="8699500" y="6140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60558</xdr:rowOff>
    </xdr:from>
    <xdr:ext cx="534377" cy="259045"/>
    <xdr:sp macro="" textlink="">
      <xdr:nvSpPr>
        <xdr:cNvPr id="315" name="テキスト ボックス 314"/>
        <xdr:cNvSpPr txBox="1"/>
      </xdr:nvSpPr>
      <xdr:spPr>
        <a:xfrm>
          <a:off x="8483111" y="6232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42,533</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149034</xdr:rowOff>
    </xdr:from>
    <xdr:to>
      <xdr:col>11</xdr:col>
      <xdr:colOff>358775</xdr:colOff>
      <xdr:row>36</xdr:row>
      <xdr:rowOff>79184</xdr:rowOff>
    </xdr:to>
    <xdr:sp macro="" textlink="">
      <xdr:nvSpPr>
        <xdr:cNvPr id="316" name="円/楕円 315"/>
        <xdr:cNvSpPr/>
      </xdr:nvSpPr>
      <xdr:spPr>
        <a:xfrm>
          <a:off x="7810500" y="6149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95711</xdr:rowOff>
    </xdr:from>
    <xdr:ext cx="534377" cy="259045"/>
    <xdr:sp macro="" textlink="">
      <xdr:nvSpPr>
        <xdr:cNvPr id="317" name="テキスト ボックス 316"/>
        <xdr:cNvSpPr txBox="1"/>
      </xdr:nvSpPr>
      <xdr:spPr>
        <a:xfrm>
          <a:off x="7594111" y="5925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41,765</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69291</xdr:rowOff>
    </xdr:from>
    <xdr:to>
      <xdr:col>10</xdr:col>
      <xdr:colOff>155575</xdr:colOff>
      <xdr:row>36</xdr:row>
      <xdr:rowOff>170891</xdr:rowOff>
    </xdr:to>
    <xdr:sp macro="" textlink="">
      <xdr:nvSpPr>
        <xdr:cNvPr id="318" name="円/楕円 317"/>
        <xdr:cNvSpPr/>
      </xdr:nvSpPr>
      <xdr:spPr>
        <a:xfrm>
          <a:off x="6921500" y="6241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162018</xdr:rowOff>
    </xdr:from>
    <xdr:ext cx="534377" cy="259045"/>
    <xdr:sp macro="" textlink="">
      <xdr:nvSpPr>
        <xdr:cNvPr id="319" name="テキスト ボックス 318"/>
        <xdr:cNvSpPr txBox="1"/>
      </xdr:nvSpPr>
      <xdr:spPr>
        <a:xfrm>
          <a:off x="6705111" y="6334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34,544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68,658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3" name="テキスト ボックス 332"/>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5" name="テキスト ボックス 334"/>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7" name="テキスト ボックス 336"/>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1" name="テキスト ボックス 34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157716</xdr:rowOff>
    </xdr:from>
    <xdr:to>
      <xdr:col>15</xdr:col>
      <xdr:colOff>180340</xdr:colOff>
      <xdr:row>58</xdr:row>
      <xdr:rowOff>148627</xdr:rowOff>
    </xdr:to>
    <xdr:cxnSp macro="">
      <xdr:nvCxnSpPr>
        <xdr:cNvPr id="345" name="直線コネクタ 344"/>
        <xdr:cNvCxnSpPr/>
      </xdr:nvCxnSpPr>
      <xdr:spPr>
        <a:xfrm flipV="1">
          <a:off x="10475595" y="8730216"/>
          <a:ext cx="1270" cy="1362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152454</xdr:rowOff>
    </xdr:from>
    <xdr:ext cx="534377" cy="259045"/>
    <xdr:sp macro="" textlink="">
      <xdr:nvSpPr>
        <xdr:cNvPr id="346" name="普通建設事業費最小値テキスト"/>
        <xdr:cNvSpPr txBox="1"/>
      </xdr:nvSpPr>
      <xdr:spPr>
        <a:xfrm>
          <a:off x="10528300" y="10096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11,180</a:t>
          </a:r>
          <a:endParaRPr kumimoji="1" lang="ja-JP" altLang="en-US" sz="1000" b="1">
            <a:latin typeface="ＭＳ Ｐゴシック"/>
          </a:endParaRPr>
        </a:p>
      </xdr:txBody>
    </xdr:sp>
    <xdr:clientData/>
  </xdr:oneCellAnchor>
  <xdr:twoCellAnchor>
    <xdr:from>
      <xdr:col>15</xdr:col>
      <xdr:colOff>92075</xdr:colOff>
      <xdr:row>58</xdr:row>
      <xdr:rowOff>148627</xdr:rowOff>
    </xdr:from>
    <xdr:to>
      <xdr:col>15</xdr:col>
      <xdr:colOff>269875</xdr:colOff>
      <xdr:row>58</xdr:row>
      <xdr:rowOff>148627</xdr:rowOff>
    </xdr:to>
    <xdr:cxnSp macro="">
      <xdr:nvCxnSpPr>
        <xdr:cNvPr id="347" name="直線コネクタ 346"/>
        <xdr:cNvCxnSpPr/>
      </xdr:nvCxnSpPr>
      <xdr:spPr>
        <a:xfrm>
          <a:off x="10388600" y="1009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104393</xdr:rowOff>
    </xdr:from>
    <xdr:ext cx="599010" cy="259045"/>
    <xdr:sp macro="" textlink="">
      <xdr:nvSpPr>
        <xdr:cNvPr id="348" name="普通建設事業費最大値テキスト"/>
        <xdr:cNvSpPr txBox="1"/>
      </xdr:nvSpPr>
      <xdr:spPr>
        <a:xfrm>
          <a:off x="10528300" y="8505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136,345</a:t>
          </a:r>
          <a:endParaRPr kumimoji="1" lang="ja-JP" altLang="en-US" sz="1000" b="1">
            <a:latin typeface="ＭＳ Ｐゴシック"/>
          </a:endParaRPr>
        </a:p>
      </xdr:txBody>
    </xdr:sp>
    <xdr:clientData/>
  </xdr:oneCellAnchor>
  <xdr:twoCellAnchor>
    <xdr:from>
      <xdr:col>15</xdr:col>
      <xdr:colOff>92075</xdr:colOff>
      <xdr:row>50</xdr:row>
      <xdr:rowOff>157716</xdr:rowOff>
    </xdr:from>
    <xdr:to>
      <xdr:col>15</xdr:col>
      <xdr:colOff>269875</xdr:colOff>
      <xdr:row>50</xdr:row>
      <xdr:rowOff>157716</xdr:rowOff>
    </xdr:to>
    <xdr:cxnSp macro="">
      <xdr:nvCxnSpPr>
        <xdr:cNvPr id="349" name="直線コネクタ 348"/>
        <xdr:cNvCxnSpPr/>
      </xdr:nvCxnSpPr>
      <xdr:spPr>
        <a:xfrm>
          <a:off x="10388600" y="8730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53</xdr:row>
      <xdr:rowOff>136489</xdr:rowOff>
    </xdr:from>
    <xdr:to>
      <xdr:col>15</xdr:col>
      <xdr:colOff>180975</xdr:colOff>
      <xdr:row>55</xdr:row>
      <xdr:rowOff>40923</xdr:rowOff>
    </xdr:to>
    <xdr:cxnSp macro="">
      <xdr:nvCxnSpPr>
        <xdr:cNvPr id="350" name="直線コネクタ 349"/>
        <xdr:cNvCxnSpPr/>
      </xdr:nvCxnSpPr>
      <xdr:spPr>
        <a:xfrm>
          <a:off x="9639300" y="9223339"/>
          <a:ext cx="838200" cy="247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122006</xdr:rowOff>
    </xdr:from>
    <xdr:ext cx="534377" cy="259045"/>
    <xdr:sp macro="" textlink="">
      <xdr:nvSpPr>
        <xdr:cNvPr id="351" name="普通建設事業費平均値テキスト"/>
        <xdr:cNvSpPr txBox="1"/>
      </xdr:nvSpPr>
      <xdr:spPr>
        <a:xfrm>
          <a:off x="10528300" y="95517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54,227</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143579</xdr:rowOff>
    </xdr:from>
    <xdr:to>
      <xdr:col>15</xdr:col>
      <xdr:colOff>231775</xdr:colOff>
      <xdr:row>56</xdr:row>
      <xdr:rowOff>73729</xdr:rowOff>
    </xdr:to>
    <xdr:sp macro="" textlink="">
      <xdr:nvSpPr>
        <xdr:cNvPr id="352" name="フローチャート : 判断 351"/>
        <xdr:cNvSpPr/>
      </xdr:nvSpPr>
      <xdr:spPr>
        <a:xfrm>
          <a:off x="10426700" y="957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53</xdr:row>
      <xdr:rowOff>100305</xdr:rowOff>
    </xdr:from>
    <xdr:to>
      <xdr:col>14</xdr:col>
      <xdr:colOff>28575</xdr:colOff>
      <xdr:row>53</xdr:row>
      <xdr:rowOff>136489</xdr:rowOff>
    </xdr:to>
    <xdr:cxnSp macro="">
      <xdr:nvCxnSpPr>
        <xdr:cNvPr id="353" name="直線コネクタ 352"/>
        <xdr:cNvCxnSpPr/>
      </xdr:nvCxnSpPr>
      <xdr:spPr>
        <a:xfrm>
          <a:off x="8750300" y="9187155"/>
          <a:ext cx="889000" cy="36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103117</xdr:rowOff>
    </xdr:from>
    <xdr:to>
      <xdr:col>14</xdr:col>
      <xdr:colOff>79375</xdr:colOff>
      <xdr:row>56</xdr:row>
      <xdr:rowOff>33267</xdr:rowOff>
    </xdr:to>
    <xdr:sp macro="" textlink="">
      <xdr:nvSpPr>
        <xdr:cNvPr id="354" name="フローチャート : 判断 353"/>
        <xdr:cNvSpPr/>
      </xdr:nvSpPr>
      <xdr:spPr>
        <a:xfrm>
          <a:off x="9588500" y="95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24394</xdr:rowOff>
    </xdr:from>
    <xdr:ext cx="534377" cy="259045"/>
    <xdr:sp macro="" textlink="">
      <xdr:nvSpPr>
        <xdr:cNvPr id="355" name="テキスト ボックス 354"/>
        <xdr:cNvSpPr txBox="1"/>
      </xdr:nvSpPr>
      <xdr:spPr>
        <a:xfrm>
          <a:off x="9372111" y="9625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57,944</a:t>
          </a:r>
          <a:endParaRPr kumimoji="1" lang="ja-JP" altLang="en-US" sz="1000" b="1">
            <a:solidFill>
              <a:srgbClr val="000080"/>
            </a:solidFill>
            <a:latin typeface="ＭＳ Ｐゴシック"/>
          </a:endParaRPr>
        </a:p>
      </xdr:txBody>
    </xdr:sp>
    <xdr:clientData/>
  </xdr:oneCellAnchor>
  <xdr:twoCellAnchor>
    <xdr:from>
      <xdr:col>11</xdr:col>
      <xdr:colOff>307975</xdr:colOff>
      <xdr:row>53</xdr:row>
      <xdr:rowOff>100305</xdr:rowOff>
    </xdr:from>
    <xdr:to>
      <xdr:col>12</xdr:col>
      <xdr:colOff>511175</xdr:colOff>
      <xdr:row>55</xdr:row>
      <xdr:rowOff>70042</xdr:rowOff>
    </xdr:to>
    <xdr:cxnSp macro="">
      <xdr:nvCxnSpPr>
        <xdr:cNvPr id="356" name="直線コネクタ 355"/>
        <xdr:cNvCxnSpPr/>
      </xdr:nvCxnSpPr>
      <xdr:spPr>
        <a:xfrm flipV="1">
          <a:off x="7861300" y="9187155"/>
          <a:ext cx="889000" cy="312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121503</xdr:rowOff>
    </xdr:from>
    <xdr:to>
      <xdr:col>12</xdr:col>
      <xdr:colOff>561975</xdr:colOff>
      <xdr:row>56</xdr:row>
      <xdr:rowOff>51653</xdr:rowOff>
    </xdr:to>
    <xdr:sp macro="" textlink="">
      <xdr:nvSpPr>
        <xdr:cNvPr id="357" name="フローチャート : 判断 356"/>
        <xdr:cNvSpPr/>
      </xdr:nvSpPr>
      <xdr:spPr>
        <a:xfrm>
          <a:off x="8699500" y="955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42780</xdr:rowOff>
    </xdr:from>
    <xdr:ext cx="534377" cy="259045"/>
    <xdr:sp macro="" textlink="">
      <xdr:nvSpPr>
        <xdr:cNvPr id="358" name="テキスト ボックス 357"/>
        <xdr:cNvSpPr txBox="1"/>
      </xdr:nvSpPr>
      <xdr:spPr>
        <a:xfrm>
          <a:off x="8483111" y="964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56,255</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70042</xdr:rowOff>
    </xdr:from>
    <xdr:to>
      <xdr:col>11</xdr:col>
      <xdr:colOff>307975</xdr:colOff>
      <xdr:row>56</xdr:row>
      <xdr:rowOff>73003</xdr:rowOff>
    </xdr:to>
    <xdr:cxnSp macro="">
      <xdr:nvCxnSpPr>
        <xdr:cNvPr id="359" name="直線コネクタ 358"/>
        <xdr:cNvCxnSpPr/>
      </xdr:nvCxnSpPr>
      <xdr:spPr>
        <a:xfrm flipV="1">
          <a:off x="6972300" y="9499792"/>
          <a:ext cx="889000" cy="174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64288</xdr:rowOff>
    </xdr:from>
    <xdr:to>
      <xdr:col>11</xdr:col>
      <xdr:colOff>358775</xdr:colOff>
      <xdr:row>56</xdr:row>
      <xdr:rowOff>165888</xdr:rowOff>
    </xdr:to>
    <xdr:sp macro="" textlink="">
      <xdr:nvSpPr>
        <xdr:cNvPr id="360" name="フローチャート : 判断 359"/>
        <xdr:cNvSpPr/>
      </xdr:nvSpPr>
      <xdr:spPr>
        <a:xfrm>
          <a:off x="7810500" y="9665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157015</xdr:rowOff>
    </xdr:from>
    <xdr:ext cx="534377" cy="259045"/>
    <xdr:sp macro="" textlink="">
      <xdr:nvSpPr>
        <xdr:cNvPr id="361" name="テキスト ボックス 360"/>
        <xdr:cNvSpPr txBox="1"/>
      </xdr:nvSpPr>
      <xdr:spPr>
        <a:xfrm>
          <a:off x="7594111" y="9758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45,761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38793</xdr:rowOff>
    </xdr:from>
    <xdr:to>
      <xdr:col>10</xdr:col>
      <xdr:colOff>155575</xdr:colOff>
      <xdr:row>56</xdr:row>
      <xdr:rowOff>140393</xdr:rowOff>
    </xdr:to>
    <xdr:sp macro="" textlink="">
      <xdr:nvSpPr>
        <xdr:cNvPr id="362" name="フローチャート : 判断 361"/>
        <xdr:cNvSpPr/>
      </xdr:nvSpPr>
      <xdr:spPr>
        <a:xfrm>
          <a:off x="6921500" y="9639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131520</xdr:rowOff>
    </xdr:from>
    <xdr:ext cx="534377" cy="259045"/>
    <xdr:sp macro="" textlink="">
      <xdr:nvSpPr>
        <xdr:cNvPr id="363" name="テキスト ボックス 362"/>
        <xdr:cNvSpPr txBox="1"/>
      </xdr:nvSpPr>
      <xdr:spPr>
        <a:xfrm>
          <a:off x="6705111" y="9732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48,103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54</xdr:row>
      <xdr:rowOff>161573</xdr:rowOff>
    </xdr:from>
    <xdr:to>
      <xdr:col>15</xdr:col>
      <xdr:colOff>231775</xdr:colOff>
      <xdr:row>55</xdr:row>
      <xdr:rowOff>91723</xdr:rowOff>
    </xdr:to>
    <xdr:sp macro="" textlink="">
      <xdr:nvSpPr>
        <xdr:cNvPr id="369" name="円/楕円 368"/>
        <xdr:cNvSpPr/>
      </xdr:nvSpPr>
      <xdr:spPr>
        <a:xfrm>
          <a:off x="10426700" y="9419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13000</xdr:rowOff>
    </xdr:from>
    <xdr:ext cx="534377" cy="259045"/>
    <xdr:sp macro="" textlink="">
      <xdr:nvSpPr>
        <xdr:cNvPr id="370" name="普通建設事業費該当値テキスト"/>
        <xdr:cNvSpPr txBox="1"/>
      </xdr:nvSpPr>
      <xdr:spPr>
        <a:xfrm>
          <a:off x="10528300" y="9271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68,324</a:t>
          </a:r>
          <a:endParaRPr kumimoji="1" lang="ja-JP" altLang="en-US" sz="1000" b="1">
            <a:solidFill>
              <a:srgbClr val="FF0000"/>
            </a:solidFill>
            <a:latin typeface="ＭＳ Ｐゴシック"/>
          </a:endParaRPr>
        </a:p>
      </xdr:txBody>
    </xdr:sp>
    <xdr:clientData/>
  </xdr:oneCellAnchor>
  <xdr:twoCellAnchor>
    <xdr:from>
      <xdr:col>13</xdr:col>
      <xdr:colOff>663575</xdr:colOff>
      <xdr:row>53</xdr:row>
      <xdr:rowOff>85689</xdr:rowOff>
    </xdr:from>
    <xdr:to>
      <xdr:col>14</xdr:col>
      <xdr:colOff>79375</xdr:colOff>
      <xdr:row>54</xdr:row>
      <xdr:rowOff>15839</xdr:rowOff>
    </xdr:to>
    <xdr:sp macro="" textlink="">
      <xdr:nvSpPr>
        <xdr:cNvPr id="371" name="円/楕円 370"/>
        <xdr:cNvSpPr/>
      </xdr:nvSpPr>
      <xdr:spPr>
        <a:xfrm>
          <a:off x="9588500" y="9172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52</xdr:row>
      <xdr:rowOff>32366</xdr:rowOff>
    </xdr:from>
    <xdr:ext cx="534377" cy="259045"/>
    <xdr:sp macro="" textlink="">
      <xdr:nvSpPr>
        <xdr:cNvPr id="372" name="テキスト ボックス 371"/>
        <xdr:cNvSpPr txBox="1"/>
      </xdr:nvSpPr>
      <xdr:spPr>
        <a:xfrm>
          <a:off x="9372111" y="8947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91,045</a:t>
          </a:r>
          <a:endParaRPr kumimoji="1" lang="ja-JP" altLang="en-US" sz="1000" b="1">
            <a:solidFill>
              <a:srgbClr val="FF0000"/>
            </a:solidFill>
            <a:latin typeface="ＭＳ Ｐゴシック"/>
          </a:endParaRPr>
        </a:p>
      </xdr:txBody>
    </xdr:sp>
    <xdr:clientData/>
  </xdr:oneCellAnchor>
  <xdr:twoCellAnchor>
    <xdr:from>
      <xdr:col>12</xdr:col>
      <xdr:colOff>460375</xdr:colOff>
      <xdr:row>53</xdr:row>
      <xdr:rowOff>49505</xdr:rowOff>
    </xdr:from>
    <xdr:to>
      <xdr:col>12</xdr:col>
      <xdr:colOff>561975</xdr:colOff>
      <xdr:row>53</xdr:row>
      <xdr:rowOff>151105</xdr:rowOff>
    </xdr:to>
    <xdr:sp macro="" textlink="">
      <xdr:nvSpPr>
        <xdr:cNvPr id="373" name="円/楕円 372"/>
        <xdr:cNvSpPr/>
      </xdr:nvSpPr>
      <xdr:spPr>
        <a:xfrm>
          <a:off x="8699500" y="913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51</xdr:row>
      <xdr:rowOff>167632</xdr:rowOff>
    </xdr:from>
    <xdr:ext cx="534377" cy="259045"/>
    <xdr:sp macro="" textlink="">
      <xdr:nvSpPr>
        <xdr:cNvPr id="374" name="テキスト ボックス 373"/>
        <xdr:cNvSpPr txBox="1"/>
      </xdr:nvSpPr>
      <xdr:spPr>
        <a:xfrm>
          <a:off x="8483111" y="891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94,369</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19242</xdr:rowOff>
    </xdr:from>
    <xdr:to>
      <xdr:col>11</xdr:col>
      <xdr:colOff>358775</xdr:colOff>
      <xdr:row>55</xdr:row>
      <xdr:rowOff>120842</xdr:rowOff>
    </xdr:to>
    <xdr:sp macro="" textlink="">
      <xdr:nvSpPr>
        <xdr:cNvPr id="375" name="円/楕円 374"/>
        <xdr:cNvSpPr/>
      </xdr:nvSpPr>
      <xdr:spPr>
        <a:xfrm>
          <a:off x="7810500" y="9448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53</xdr:row>
      <xdr:rowOff>137369</xdr:rowOff>
    </xdr:from>
    <xdr:ext cx="534377" cy="259045"/>
    <xdr:sp macro="" textlink="">
      <xdr:nvSpPr>
        <xdr:cNvPr id="376" name="テキスト ボックス 375"/>
        <xdr:cNvSpPr txBox="1"/>
      </xdr:nvSpPr>
      <xdr:spPr>
        <a:xfrm>
          <a:off x="7594111" y="922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65,649</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22203</xdr:rowOff>
    </xdr:from>
    <xdr:to>
      <xdr:col>10</xdr:col>
      <xdr:colOff>155575</xdr:colOff>
      <xdr:row>56</xdr:row>
      <xdr:rowOff>123803</xdr:rowOff>
    </xdr:to>
    <xdr:sp macro="" textlink="">
      <xdr:nvSpPr>
        <xdr:cNvPr id="377" name="円/楕円 376"/>
        <xdr:cNvSpPr/>
      </xdr:nvSpPr>
      <xdr:spPr>
        <a:xfrm>
          <a:off x="6921500" y="9623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140330</xdr:rowOff>
    </xdr:from>
    <xdr:ext cx="534377" cy="259045"/>
    <xdr:sp macro="" textlink="">
      <xdr:nvSpPr>
        <xdr:cNvPr id="378" name="テキスト ボックス 377"/>
        <xdr:cNvSpPr txBox="1"/>
      </xdr:nvSpPr>
      <xdr:spPr>
        <a:xfrm>
          <a:off x="6705111" y="9398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49,627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30,674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0" name="テキスト ボックス 399"/>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50317</xdr:rowOff>
    </xdr:from>
    <xdr:to>
      <xdr:col>15</xdr:col>
      <xdr:colOff>180340</xdr:colOff>
      <xdr:row>79</xdr:row>
      <xdr:rowOff>98879</xdr:rowOff>
    </xdr:to>
    <xdr:cxnSp macro="">
      <xdr:nvCxnSpPr>
        <xdr:cNvPr id="404" name="直線コネクタ 403"/>
        <xdr:cNvCxnSpPr/>
      </xdr:nvCxnSpPr>
      <xdr:spPr>
        <a:xfrm flipV="1">
          <a:off x="10475595" y="12051817"/>
          <a:ext cx="1270" cy="1591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5"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6" name="直線コネクタ 405"/>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168444</xdr:rowOff>
    </xdr:from>
    <xdr:ext cx="534377" cy="259045"/>
    <xdr:sp macro="" textlink="">
      <xdr:nvSpPr>
        <xdr:cNvPr id="407" name="普通建設事業費 （ うち新規整備　）最大値テキスト"/>
        <xdr:cNvSpPr txBox="1"/>
      </xdr:nvSpPr>
      <xdr:spPr>
        <a:xfrm>
          <a:off x="10528300" y="11827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97,474</a:t>
          </a:r>
          <a:endParaRPr kumimoji="1" lang="ja-JP" altLang="en-US" sz="1000" b="1">
            <a:latin typeface="ＭＳ Ｐゴシック"/>
          </a:endParaRPr>
        </a:p>
      </xdr:txBody>
    </xdr:sp>
    <xdr:clientData/>
  </xdr:oneCellAnchor>
  <xdr:twoCellAnchor>
    <xdr:from>
      <xdr:col>15</xdr:col>
      <xdr:colOff>92075</xdr:colOff>
      <xdr:row>70</xdr:row>
      <xdr:rowOff>50317</xdr:rowOff>
    </xdr:from>
    <xdr:to>
      <xdr:col>15</xdr:col>
      <xdr:colOff>269875</xdr:colOff>
      <xdr:row>70</xdr:row>
      <xdr:rowOff>50317</xdr:rowOff>
    </xdr:to>
    <xdr:cxnSp macro="">
      <xdr:nvCxnSpPr>
        <xdr:cNvPr id="408" name="直線コネクタ 407"/>
        <xdr:cNvCxnSpPr/>
      </xdr:nvCxnSpPr>
      <xdr:spPr>
        <a:xfrm>
          <a:off x="10388600" y="12051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74</xdr:row>
      <xdr:rowOff>160861</xdr:rowOff>
    </xdr:from>
    <xdr:to>
      <xdr:col>15</xdr:col>
      <xdr:colOff>180975</xdr:colOff>
      <xdr:row>75</xdr:row>
      <xdr:rowOff>36046</xdr:rowOff>
    </xdr:to>
    <xdr:cxnSp macro="">
      <xdr:nvCxnSpPr>
        <xdr:cNvPr id="409" name="直線コネクタ 408"/>
        <xdr:cNvCxnSpPr/>
      </xdr:nvCxnSpPr>
      <xdr:spPr>
        <a:xfrm flipV="1">
          <a:off x="9639300" y="12848161"/>
          <a:ext cx="838200" cy="46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25607</xdr:rowOff>
    </xdr:from>
    <xdr:ext cx="534377" cy="259045"/>
    <xdr:sp macro="" textlink="">
      <xdr:nvSpPr>
        <xdr:cNvPr id="410" name="普通建設事業費 （ うち新規整備　）平均値テキスト"/>
        <xdr:cNvSpPr txBox="1"/>
      </xdr:nvSpPr>
      <xdr:spPr>
        <a:xfrm>
          <a:off x="10528300" y="13227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21,055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47180</xdr:rowOff>
    </xdr:from>
    <xdr:to>
      <xdr:col>15</xdr:col>
      <xdr:colOff>231775</xdr:colOff>
      <xdr:row>77</xdr:row>
      <xdr:rowOff>148780</xdr:rowOff>
    </xdr:to>
    <xdr:sp macro="" textlink="">
      <xdr:nvSpPr>
        <xdr:cNvPr id="411" name="フローチャート : 判断 410"/>
        <xdr:cNvSpPr/>
      </xdr:nvSpPr>
      <xdr:spPr>
        <a:xfrm>
          <a:off x="10426700" y="1324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51801</xdr:rowOff>
    </xdr:from>
    <xdr:to>
      <xdr:col>14</xdr:col>
      <xdr:colOff>79375</xdr:colOff>
      <xdr:row>77</xdr:row>
      <xdr:rowOff>153401</xdr:rowOff>
    </xdr:to>
    <xdr:sp macro="" textlink="">
      <xdr:nvSpPr>
        <xdr:cNvPr id="412" name="フローチャート : 判断 411"/>
        <xdr:cNvSpPr/>
      </xdr:nvSpPr>
      <xdr:spPr>
        <a:xfrm>
          <a:off x="9588500" y="13253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144528</xdr:rowOff>
    </xdr:from>
    <xdr:ext cx="534377" cy="259045"/>
    <xdr:sp macro="" textlink="">
      <xdr:nvSpPr>
        <xdr:cNvPr id="413" name="テキスト ボックス 412"/>
        <xdr:cNvSpPr txBox="1"/>
      </xdr:nvSpPr>
      <xdr:spPr>
        <a:xfrm>
          <a:off x="9372111" y="13346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20,772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74</xdr:row>
      <xdr:rowOff>110061</xdr:rowOff>
    </xdr:from>
    <xdr:to>
      <xdr:col>15</xdr:col>
      <xdr:colOff>231775</xdr:colOff>
      <xdr:row>75</xdr:row>
      <xdr:rowOff>40211</xdr:rowOff>
    </xdr:to>
    <xdr:sp macro="" textlink="">
      <xdr:nvSpPr>
        <xdr:cNvPr id="419" name="円/楕円 418"/>
        <xdr:cNvSpPr/>
      </xdr:nvSpPr>
      <xdr:spPr>
        <a:xfrm>
          <a:off x="10426700" y="1279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73</xdr:row>
      <xdr:rowOff>132938</xdr:rowOff>
    </xdr:from>
    <xdr:ext cx="534377" cy="259045"/>
    <xdr:sp macro="" textlink="">
      <xdr:nvSpPr>
        <xdr:cNvPr id="420" name="普通建設事業費 （ うち新規整備　）該当値テキスト"/>
        <xdr:cNvSpPr txBox="1"/>
      </xdr:nvSpPr>
      <xdr:spPr>
        <a:xfrm>
          <a:off x="10528300" y="12648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48,704</a:t>
          </a:r>
          <a:endParaRPr kumimoji="1" lang="ja-JP" altLang="en-US" sz="1000" b="1">
            <a:solidFill>
              <a:srgbClr val="FF0000"/>
            </a:solidFill>
            <a:latin typeface="ＭＳ Ｐゴシック"/>
          </a:endParaRPr>
        </a:p>
      </xdr:txBody>
    </xdr:sp>
    <xdr:clientData/>
  </xdr:oneCellAnchor>
  <xdr:twoCellAnchor>
    <xdr:from>
      <xdr:col>13</xdr:col>
      <xdr:colOff>663575</xdr:colOff>
      <xdr:row>74</xdr:row>
      <xdr:rowOff>156696</xdr:rowOff>
    </xdr:from>
    <xdr:to>
      <xdr:col>14</xdr:col>
      <xdr:colOff>79375</xdr:colOff>
      <xdr:row>75</xdr:row>
      <xdr:rowOff>86846</xdr:rowOff>
    </xdr:to>
    <xdr:sp macro="" textlink="">
      <xdr:nvSpPr>
        <xdr:cNvPr id="421" name="円/楕円 420"/>
        <xdr:cNvSpPr/>
      </xdr:nvSpPr>
      <xdr:spPr>
        <a:xfrm>
          <a:off x="9588500" y="12843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103373</xdr:rowOff>
    </xdr:from>
    <xdr:ext cx="534377" cy="259045"/>
    <xdr:sp macro="" textlink="">
      <xdr:nvSpPr>
        <xdr:cNvPr id="422" name="テキスト ボックス 421"/>
        <xdr:cNvSpPr txBox="1"/>
      </xdr:nvSpPr>
      <xdr:spPr>
        <a:xfrm>
          <a:off x="9372111" y="12619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45,848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78/90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24,491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3" name="直線コネクタ 43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4" name="テキスト ボックス 43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5" name="直線コネクタ 43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6" name="テキスト ボックス 43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7" name="直線コネクタ 43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8" name="テキスト ボックス 437"/>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9" name="直線コネクタ 43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40" name="テキスト ボックス 439"/>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1" name="直線コネクタ 44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42" name="テキスト ボックス 441"/>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3" name="直線コネクタ 44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44" name="テキスト ボックス 44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68540</xdr:rowOff>
    </xdr:from>
    <xdr:to>
      <xdr:col>15</xdr:col>
      <xdr:colOff>180340</xdr:colOff>
      <xdr:row>99</xdr:row>
      <xdr:rowOff>98879</xdr:rowOff>
    </xdr:to>
    <xdr:cxnSp macro="">
      <xdr:nvCxnSpPr>
        <xdr:cNvPr id="448" name="直線コネクタ 447"/>
        <xdr:cNvCxnSpPr/>
      </xdr:nvCxnSpPr>
      <xdr:spPr>
        <a:xfrm flipV="1">
          <a:off x="10475595" y="15499040"/>
          <a:ext cx="1270" cy="1573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102706</xdr:rowOff>
    </xdr:from>
    <xdr:ext cx="249299" cy="259045"/>
    <xdr:sp macro="" textlink="">
      <xdr:nvSpPr>
        <xdr:cNvPr id="449" name="普通建設事業費 （ うち更新整備　）最小値テキスト"/>
        <xdr:cNvSpPr txBox="1"/>
      </xdr:nvSpPr>
      <xdr:spPr>
        <a:xfrm>
          <a:off x="10528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98879</xdr:rowOff>
    </xdr:from>
    <xdr:to>
      <xdr:col>15</xdr:col>
      <xdr:colOff>269875</xdr:colOff>
      <xdr:row>99</xdr:row>
      <xdr:rowOff>98879</xdr:rowOff>
    </xdr:to>
    <xdr:cxnSp macro="">
      <xdr:nvCxnSpPr>
        <xdr:cNvPr id="450" name="直線コネクタ 449"/>
        <xdr:cNvCxnSpPr/>
      </xdr:nvCxnSpPr>
      <xdr:spPr>
        <a:xfrm>
          <a:off x="10388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15217</xdr:rowOff>
    </xdr:from>
    <xdr:ext cx="534377" cy="259045"/>
    <xdr:sp macro="" textlink="">
      <xdr:nvSpPr>
        <xdr:cNvPr id="451" name="普通建設事業費 （ うち更新整備　）最大値テキスト"/>
        <xdr:cNvSpPr txBox="1"/>
      </xdr:nvSpPr>
      <xdr:spPr>
        <a:xfrm>
          <a:off x="10528300" y="15274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96,358</a:t>
          </a:r>
          <a:endParaRPr kumimoji="1" lang="ja-JP" altLang="en-US" sz="1000" b="1">
            <a:latin typeface="ＭＳ Ｐゴシック"/>
          </a:endParaRPr>
        </a:p>
      </xdr:txBody>
    </xdr:sp>
    <xdr:clientData/>
  </xdr:oneCellAnchor>
  <xdr:twoCellAnchor>
    <xdr:from>
      <xdr:col>15</xdr:col>
      <xdr:colOff>92075</xdr:colOff>
      <xdr:row>90</xdr:row>
      <xdr:rowOff>68540</xdr:rowOff>
    </xdr:from>
    <xdr:to>
      <xdr:col>15</xdr:col>
      <xdr:colOff>269875</xdr:colOff>
      <xdr:row>90</xdr:row>
      <xdr:rowOff>68540</xdr:rowOff>
    </xdr:to>
    <xdr:cxnSp macro="">
      <xdr:nvCxnSpPr>
        <xdr:cNvPr id="452" name="直線コネクタ 451"/>
        <xdr:cNvCxnSpPr/>
      </xdr:nvCxnSpPr>
      <xdr:spPr>
        <a:xfrm>
          <a:off x="10388600" y="15499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162201</xdr:rowOff>
    </xdr:from>
    <xdr:to>
      <xdr:col>15</xdr:col>
      <xdr:colOff>180975</xdr:colOff>
      <xdr:row>98</xdr:row>
      <xdr:rowOff>124727</xdr:rowOff>
    </xdr:to>
    <xdr:cxnSp macro="">
      <xdr:nvCxnSpPr>
        <xdr:cNvPr id="453" name="直線コネクタ 452"/>
        <xdr:cNvCxnSpPr/>
      </xdr:nvCxnSpPr>
      <xdr:spPr>
        <a:xfrm>
          <a:off x="9639300" y="16449951"/>
          <a:ext cx="838200" cy="476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22803</xdr:rowOff>
    </xdr:from>
    <xdr:ext cx="534377" cy="259045"/>
    <xdr:sp macro="" textlink="">
      <xdr:nvSpPr>
        <xdr:cNvPr id="454" name="普通建設事業費 （ うち更新整備　）平均値テキスト"/>
        <xdr:cNvSpPr txBox="1"/>
      </xdr:nvSpPr>
      <xdr:spPr>
        <a:xfrm>
          <a:off x="10528300" y="16482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23,949</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171376</xdr:rowOff>
    </xdr:from>
    <xdr:to>
      <xdr:col>15</xdr:col>
      <xdr:colOff>231775</xdr:colOff>
      <xdr:row>97</xdr:row>
      <xdr:rowOff>101526</xdr:rowOff>
    </xdr:to>
    <xdr:sp macro="" textlink="">
      <xdr:nvSpPr>
        <xdr:cNvPr id="455" name="フローチャート : 判断 454"/>
        <xdr:cNvSpPr/>
      </xdr:nvSpPr>
      <xdr:spPr>
        <a:xfrm>
          <a:off x="10426700" y="166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91497</xdr:rowOff>
    </xdr:from>
    <xdr:to>
      <xdr:col>14</xdr:col>
      <xdr:colOff>79375</xdr:colOff>
      <xdr:row>97</xdr:row>
      <xdr:rowOff>21647</xdr:rowOff>
    </xdr:to>
    <xdr:sp macro="" textlink="">
      <xdr:nvSpPr>
        <xdr:cNvPr id="456" name="フローチャート : 判断 455"/>
        <xdr:cNvSpPr/>
      </xdr:nvSpPr>
      <xdr:spPr>
        <a:xfrm>
          <a:off x="9588500" y="16550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12774</xdr:rowOff>
    </xdr:from>
    <xdr:ext cx="534377" cy="259045"/>
    <xdr:sp macro="" textlink="">
      <xdr:nvSpPr>
        <xdr:cNvPr id="457" name="テキスト ボックス 456"/>
        <xdr:cNvSpPr txBox="1"/>
      </xdr:nvSpPr>
      <xdr:spPr>
        <a:xfrm>
          <a:off x="9372111" y="1664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28,841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73927</xdr:rowOff>
    </xdr:from>
    <xdr:to>
      <xdr:col>15</xdr:col>
      <xdr:colOff>231775</xdr:colOff>
      <xdr:row>99</xdr:row>
      <xdr:rowOff>4077</xdr:rowOff>
    </xdr:to>
    <xdr:sp macro="" textlink="">
      <xdr:nvSpPr>
        <xdr:cNvPr id="463" name="円/楕円 462"/>
        <xdr:cNvSpPr/>
      </xdr:nvSpPr>
      <xdr:spPr>
        <a:xfrm>
          <a:off x="10426700" y="1687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52354</xdr:rowOff>
    </xdr:from>
    <xdr:ext cx="469744" cy="259045"/>
    <xdr:sp macro="" textlink="">
      <xdr:nvSpPr>
        <xdr:cNvPr id="464" name="普通建設事業費 （ うち更新整備　）該当値テキスト"/>
        <xdr:cNvSpPr txBox="1"/>
      </xdr:nvSpPr>
      <xdr:spPr>
        <a:xfrm>
          <a:off x="10528300" y="16854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8,917</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111401</xdr:rowOff>
    </xdr:from>
    <xdr:to>
      <xdr:col>14</xdr:col>
      <xdr:colOff>79375</xdr:colOff>
      <xdr:row>96</xdr:row>
      <xdr:rowOff>41551</xdr:rowOff>
    </xdr:to>
    <xdr:sp macro="" textlink="">
      <xdr:nvSpPr>
        <xdr:cNvPr id="465" name="円/楕円 464"/>
        <xdr:cNvSpPr/>
      </xdr:nvSpPr>
      <xdr:spPr>
        <a:xfrm>
          <a:off x="9588500" y="16399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58078</xdr:rowOff>
    </xdr:from>
    <xdr:ext cx="534377" cy="259045"/>
    <xdr:sp macro="" textlink="">
      <xdr:nvSpPr>
        <xdr:cNvPr id="466" name="テキスト ボックス 465"/>
        <xdr:cNvSpPr txBox="1"/>
      </xdr:nvSpPr>
      <xdr:spPr>
        <a:xfrm>
          <a:off x="9372111" y="16174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38,122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7" name="直線コネクタ 47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8" name="テキスト ボックス 47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9" name="直線コネクタ 47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0" name="テキスト ボックス 47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1" name="直線コネクタ 48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2" name="テキスト ボックス 48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3" name="直線コネクタ 48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4" name="テキスト ボックス 48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5" name="直線コネクタ 48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6" name="テキスト ボックス 48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7" name="直線コネクタ 48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8" name="テキスト ボックス 48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69405</xdr:rowOff>
    </xdr:from>
    <xdr:to>
      <xdr:col>23</xdr:col>
      <xdr:colOff>516889</xdr:colOff>
      <xdr:row>39</xdr:row>
      <xdr:rowOff>44450</xdr:rowOff>
    </xdr:to>
    <xdr:cxnSp macro="">
      <xdr:nvCxnSpPr>
        <xdr:cNvPr id="490" name="直線コネクタ 489"/>
        <xdr:cNvCxnSpPr/>
      </xdr:nvCxnSpPr>
      <xdr:spPr>
        <a:xfrm flipV="1">
          <a:off x="16317595" y="5384355"/>
          <a:ext cx="1269" cy="1346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2" name="直線コネクタ 49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16082</xdr:rowOff>
    </xdr:from>
    <xdr:ext cx="534377" cy="259045"/>
    <xdr:sp macro="" textlink="">
      <xdr:nvSpPr>
        <xdr:cNvPr id="493" name="災害復旧事業費最大値テキスト"/>
        <xdr:cNvSpPr txBox="1"/>
      </xdr:nvSpPr>
      <xdr:spPr>
        <a:xfrm>
          <a:off x="16370300" y="515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35,345</a:t>
          </a:r>
          <a:endParaRPr kumimoji="1" lang="ja-JP" altLang="en-US" sz="1000" b="1">
            <a:latin typeface="ＭＳ Ｐゴシック"/>
          </a:endParaRPr>
        </a:p>
      </xdr:txBody>
    </xdr:sp>
    <xdr:clientData/>
  </xdr:oneCellAnchor>
  <xdr:twoCellAnchor>
    <xdr:from>
      <xdr:col>23</xdr:col>
      <xdr:colOff>428625</xdr:colOff>
      <xdr:row>31</xdr:row>
      <xdr:rowOff>69405</xdr:rowOff>
    </xdr:from>
    <xdr:to>
      <xdr:col>23</xdr:col>
      <xdr:colOff>606425</xdr:colOff>
      <xdr:row>31</xdr:row>
      <xdr:rowOff>69405</xdr:rowOff>
    </xdr:to>
    <xdr:cxnSp macro="">
      <xdr:nvCxnSpPr>
        <xdr:cNvPr id="494" name="直線コネクタ 493"/>
        <xdr:cNvCxnSpPr/>
      </xdr:nvCxnSpPr>
      <xdr:spPr>
        <a:xfrm>
          <a:off x="16230600" y="5384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37020</xdr:rowOff>
    </xdr:from>
    <xdr:to>
      <xdr:col>23</xdr:col>
      <xdr:colOff>517525</xdr:colOff>
      <xdr:row>39</xdr:row>
      <xdr:rowOff>41135</xdr:rowOff>
    </xdr:to>
    <xdr:cxnSp macro="">
      <xdr:nvCxnSpPr>
        <xdr:cNvPr id="495" name="直線コネクタ 494"/>
        <xdr:cNvCxnSpPr/>
      </xdr:nvCxnSpPr>
      <xdr:spPr>
        <a:xfrm>
          <a:off x="15481300" y="6723570"/>
          <a:ext cx="8382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132999</xdr:rowOff>
    </xdr:from>
    <xdr:ext cx="469744" cy="259045"/>
    <xdr:sp macro="" textlink="">
      <xdr:nvSpPr>
        <xdr:cNvPr id="496" name="災害復旧事業費平均値テキスト"/>
        <xdr:cNvSpPr txBox="1"/>
      </xdr:nvSpPr>
      <xdr:spPr>
        <a:xfrm>
          <a:off x="16370300" y="64766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110122</xdr:rowOff>
    </xdr:from>
    <xdr:to>
      <xdr:col>23</xdr:col>
      <xdr:colOff>568325</xdr:colOff>
      <xdr:row>39</xdr:row>
      <xdr:rowOff>40272</xdr:rowOff>
    </xdr:to>
    <xdr:sp macro="" textlink="">
      <xdr:nvSpPr>
        <xdr:cNvPr id="497" name="フローチャート : 判断 496"/>
        <xdr:cNvSpPr/>
      </xdr:nvSpPr>
      <xdr:spPr>
        <a:xfrm>
          <a:off x="16268700" y="662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37020</xdr:rowOff>
    </xdr:from>
    <xdr:to>
      <xdr:col>22</xdr:col>
      <xdr:colOff>365125</xdr:colOff>
      <xdr:row>39</xdr:row>
      <xdr:rowOff>39268</xdr:rowOff>
    </xdr:to>
    <xdr:cxnSp macro="">
      <xdr:nvCxnSpPr>
        <xdr:cNvPr id="498" name="直線コネクタ 497"/>
        <xdr:cNvCxnSpPr/>
      </xdr:nvCxnSpPr>
      <xdr:spPr>
        <a:xfrm flipV="1">
          <a:off x="14592300" y="6723570"/>
          <a:ext cx="889000" cy="2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157137</xdr:rowOff>
    </xdr:from>
    <xdr:to>
      <xdr:col>22</xdr:col>
      <xdr:colOff>415925</xdr:colOff>
      <xdr:row>39</xdr:row>
      <xdr:rowOff>87287</xdr:rowOff>
    </xdr:to>
    <xdr:sp macro="" textlink="">
      <xdr:nvSpPr>
        <xdr:cNvPr id="499" name="フローチャート : 判断 498"/>
        <xdr:cNvSpPr/>
      </xdr:nvSpPr>
      <xdr:spPr>
        <a:xfrm>
          <a:off x="15430500" y="667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103814</xdr:rowOff>
    </xdr:from>
    <xdr:ext cx="378565" cy="259045"/>
    <xdr:sp macro="" textlink="">
      <xdr:nvSpPr>
        <xdr:cNvPr id="500" name="テキスト ボックス 499"/>
        <xdr:cNvSpPr txBox="1"/>
      </xdr:nvSpPr>
      <xdr:spPr>
        <a:xfrm>
          <a:off x="15292017" y="64474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39268</xdr:rowOff>
    </xdr:from>
    <xdr:to>
      <xdr:col>21</xdr:col>
      <xdr:colOff>161925</xdr:colOff>
      <xdr:row>39</xdr:row>
      <xdr:rowOff>43955</xdr:rowOff>
    </xdr:to>
    <xdr:cxnSp macro="">
      <xdr:nvCxnSpPr>
        <xdr:cNvPr id="501" name="直線コネクタ 500"/>
        <xdr:cNvCxnSpPr/>
      </xdr:nvCxnSpPr>
      <xdr:spPr>
        <a:xfrm flipV="1">
          <a:off x="13703300" y="6725818"/>
          <a:ext cx="889000" cy="4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150926</xdr:rowOff>
    </xdr:from>
    <xdr:to>
      <xdr:col>21</xdr:col>
      <xdr:colOff>212725</xdr:colOff>
      <xdr:row>39</xdr:row>
      <xdr:rowOff>81076</xdr:rowOff>
    </xdr:to>
    <xdr:sp macro="" textlink="">
      <xdr:nvSpPr>
        <xdr:cNvPr id="502" name="フローチャート : 判断 501"/>
        <xdr:cNvSpPr/>
      </xdr:nvSpPr>
      <xdr:spPr>
        <a:xfrm>
          <a:off x="14541500" y="66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37</xdr:row>
      <xdr:rowOff>97604</xdr:rowOff>
    </xdr:from>
    <xdr:ext cx="378565" cy="259045"/>
    <xdr:sp macro="" textlink="">
      <xdr:nvSpPr>
        <xdr:cNvPr id="503" name="テキスト ボックス 502"/>
        <xdr:cNvSpPr txBox="1"/>
      </xdr:nvSpPr>
      <xdr:spPr>
        <a:xfrm>
          <a:off x="14403017" y="64412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372</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43650</xdr:rowOff>
    </xdr:from>
    <xdr:to>
      <xdr:col>19</xdr:col>
      <xdr:colOff>644525</xdr:colOff>
      <xdr:row>39</xdr:row>
      <xdr:rowOff>43955</xdr:rowOff>
    </xdr:to>
    <xdr:cxnSp macro="">
      <xdr:nvCxnSpPr>
        <xdr:cNvPr id="504" name="直線コネクタ 503"/>
        <xdr:cNvCxnSpPr/>
      </xdr:nvCxnSpPr>
      <xdr:spPr>
        <a:xfrm>
          <a:off x="12814300" y="6730200"/>
          <a:ext cx="8890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135610</xdr:rowOff>
    </xdr:from>
    <xdr:to>
      <xdr:col>20</xdr:col>
      <xdr:colOff>9525</xdr:colOff>
      <xdr:row>39</xdr:row>
      <xdr:rowOff>65760</xdr:rowOff>
    </xdr:to>
    <xdr:sp macro="" textlink="">
      <xdr:nvSpPr>
        <xdr:cNvPr id="505" name="フローチャート : 判断 504"/>
        <xdr:cNvSpPr/>
      </xdr:nvSpPr>
      <xdr:spPr>
        <a:xfrm>
          <a:off x="13652500" y="6650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37</xdr:row>
      <xdr:rowOff>82288</xdr:rowOff>
    </xdr:from>
    <xdr:ext cx="378565" cy="259045"/>
    <xdr:sp macro="" textlink="">
      <xdr:nvSpPr>
        <xdr:cNvPr id="506" name="テキスト ボックス 505"/>
        <xdr:cNvSpPr txBox="1"/>
      </xdr:nvSpPr>
      <xdr:spPr>
        <a:xfrm>
          <a:off x="13514017" y="64259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774</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127457</xdr:rowOff>
    </xdr:from>
    <xdr:to>
      <xdr:col>18</xdr:col>
      <xdr:colOff>492125</xdr:colOff>
      <xdr:row>39</xdr:row>
      <xdr:rowOff>57607</xdr:rowOff>
    </xdr:to>
    <xdr:sp macro="" textlink="">
      <xdr:nvSpPr>
        <xdr:cNvPr id="507" name="フローチャート : 判断 506"/>
        <xdr:cNvSpPr/>
      </xdr:nvSpPr>
      <xdr:spPr>
        <a:xfrm>
          <a:off x="12763500" y="664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37</xdr:row>
      <xdr:rowOff>74134</xdr:rowOff>
    </xdr:from>
    <xdr:ext cx="378565" cy="259045"/>
    <xdr:sp macro="" textlink="">
      <xdr:nvSpPr>
        <xdr:cNvPr id="508" name="テキスト ボックス 507"/>
        <xdr:cNvSpPr txBox="1"/>
      </xdr:nvSpPr>
      <xdr:spPr>
        <a:xfrm>
          <a:off x="12625017" y="6417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9" name="テキスト ボックス 50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0" name="テキスト ボックス 50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1" name="テキスト ボックス 51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2" name="テキスト ボックス 51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3" name="テキスト ボックス 51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161785</xdr:rowOff>
    </xdr:from>
    <xdr:to>
      <xdr:col>23</xdr:col>
      <xdr:colOff>568325</xdr:colOff>
      <xdr:row>39</xdr:row>
      <xdr:rowOff>91935</xdr:rowOff>
    </xdr:to>
    <xdr:sp macro="" textlink="">
      <xdr:nvSpPr>
        <xdr:cNvPr id="514" name="円/楕円 513"/>
        <xdr:cNvSpPr/>
      </xdr:nvSpPr>
      <xdr:spPr>
        <a:xfrm>
          <a:off x="16268700" y="6676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88548</xdr:rowOff>
    </xdr:from>
    <xdr:ext cx="313932" cy="259045"/>
    <xdr:sp macro="" textlink="">
      <xdr:nvSpPr>
        <xdr:cNvPr id="515" name="災害復旧事業費該当値テキスト"/>
        <xdr:cNvSpPr txBox="1"/>
      </xdr:nvSpPr>
      <xdr:spPr>
        <a:xfrm>
          <a:off x="16370300" y="660364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157670</xdr:rowOff>
    </xdr:from>
    <xdr:to>
      <xdr:col>22</xdr:col>
      <xdr:colOff>415925</xdr:colOff>
      <xdr:row>39</xdr:row>
      <xdr:rowOff>87820</xdr:rowOff>
    </xdr:to>
    <xdr:sp macro="" textlink="">
      <xdr:nvSpPr>
        <xdr:cNvPr id="516" name="円/楕円 515"/>
        <xdr:cNvSpPr/>
      </xdr:nvSpPr>
      <xdr:spPr>
        <a:xfrm>
          <a:off x="15430500" y="667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78947</xdr:rowOff>
    </xdr:from>
    <xdr:ext cx="378565" cy="259045"/>
    <xdr:sp macro="" textlink="">
      <xdr:nvSpPr>
        <xdr:cNvPr id="517" name="テキスト ボックス 516"/>
        <xdr:cNvSpPr txBox="1"/>
      </xdr:nvSpPr>
      <xdr:spPr>
        <a:xfrm>
          <a:off x="15292017" y="67654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159918</xdr:rowOff>
    </xdr:from>
    <xdr:to>
      <xdr:col>21</xdr:col>
      <xdr:colOff>212725</xdr:colOff>
      <xdr:row>39</xdr:row>
      <xdr:rowOff>90068</xdr:rowOff>
    </xdr:to>
    <xdr:sp macro="" textlink="">
      <xdr:nvSpPr>
        <xdr:cNvPr id="518" name="円/楕円 517"/>
        <xdr:cNvSpPr/>
      </xdr:nvSpPr>
      <xdr:spPr>
        <a:xfrm>
          <a:off x="14541500" y="6675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81195</xdr:rowOff>
    </xdr:from>
    <xdr:ext cx="378565" cy="259045"/>
    <xdr:sp macro="" textlink="">
      <xdr:nvSpPr>
        <xdr:cNvPr id="519" name="テキスト ボックス 518"/>
        <xdr:cNvSpPr txBox="1"/>
      </xdr:nvSpPr>
      <xdr:spPr>
        <a:xfrm>
          <a:off x="14403017" y="67677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164605</xdr:rowOff>
    </xdr:from>
    <xdr:to>
      <xdr:col>20</xdr:col>
      <xdr:colOff>9525</xdr:colOff>
      <xdr:row>39</xdr:row>
      <xdr:rowOff>94755</xdr:rowOff>
    </xdr:to>
    <xdr:sp macro="" textlink="">
      <xdr:nvSpPr>
        <xdr:cNvPr id="520" name="円/楕円 519"/>
        <xdr:cNvSpPr/>
      </xdr:nvSpPr>
      <xdr:spPr>
        <a:xfrm>
          <a:off x="13652500" y="667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39</xdr:row>
      <xdr:rowOff>85882</xdr:rowOff>
    </xdr:from>
    <xdr:ext cx="313932" cy="259045"/>
    <xdr:sp macro="" textlink="">
      <xdr:nvSpPr>
        <xdr:cNvPr id="521" name="テキスト ボックス 520"/>
        <xdr:cNvSpPr txBox="1"/>
      </xdr:nvSpPr>
      <xdr:spPr>
        <a:xfrm>
          <a:off x="13546333" y="67724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164300</xdr:rowOff>
    </xdr:from>
    <xdr:to>
      <xdr:col>18</xdr:col>
      <xdr:colOff>492125</xdr:colOff>
      <xdr:row>39</xdr:row>
      <xdr:rowOff>94450</xdr:rowOff>
    </xdr:to>
    <xdr:sp macro="" textlink="">
      <xdr:nvSpPr>
        <xdr:cNvPr id="522" name="円/楕円 521"/>
        <xdr:cNvSpPr/>
      </xdr:nvSpPr>
      <xdr:spPr>
        <a:xfrm>
          <a:off x="12763500" y="667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39</xdr:row>
      <xdr:rowOff>85577</xdr:rowOff>
    </xdr:from>
    <xdr:ext cx="313932" cy="259045"/>
    <xdr:sp macro="" textlink="">
      <xdr:nvSpPr>
        <xdr:cNvPr id="523" name="テキスト ボックス 522"/>
        <xdr:cNvSpPr txBox="1"/>
      </xdr:nvSpPr>
      <xdr:spPr>
        <a:xfrm>
          <a:off x="12657333" y="67721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4" name="正方形/長方形 52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5" name="正方形/長方形 52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6" name="正方形/長方形 52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7" name="正方形/長方形 52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8" name="正方形/長方形 52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9" name="正方形/長方形 52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0" name="正方形/長方形 52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1" name="正方形/長方形 53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2" name="テキスト ボックス 53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3" name="直線コネクタ 53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4" name="直線コネクタ 53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5" name="テキスト ボックス 53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6" name="直線コネクタ 53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7" name="テキスト ボックス 53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9" name="直線コネクタ 53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1" name="直線コネクタ 54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3" name="直線コネクタ 54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4" name="直線コネクタ 54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6" name="フローチャート : 判断 54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7" name="直線コネクタ 54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8" name="フローチャート : 判断 54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9" name="テキスト ボックス 548"/>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0" name="直線コネクタ 54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1" name="フローチャート : 判断 55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2" name="テキスト ボックス 551"/>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3" name="直線コネクタ 55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4" name="フローチャート : 判断 55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5" name="テキスト ボックス 554"/>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6" name="フローチャート : 判断 55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7" name="テキスト ボックス 556"/>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8" name="テキスト ボックス 55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9" name="テキスト ボックス 55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0" name="テキスト ボックス 55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1" name="テキスト ボックス 56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2" name="テキスト ボックス 56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3" name="円/楕円 56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5" name="円/楕円 56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6" name="テキスト ボックス 565"/>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7" name="円/楕円 56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8" name="テキスト ボックス 567"/>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9" name="円/楕円 56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0" name="テキスト ボックス 569"/>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1" name="円/楕円 57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2" name="テキスト ボックス 571"/>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3" name="正方形/長方形 57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4" name="正方形/長方形 57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5" name="正方形/長方形 57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6" name="正方形/長方形 57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7" name="正方形/長方形 57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8" name="正方形/長方形 57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9" name="正方形/長方形 57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58,782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0" name="正方形/長方形 57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1" name="テキスト ボックス 58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2" name="直線コネクタ 58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3" name="直線コネクタ 58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4" name="テキスト ボックス 58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5" name="直線コネクタ 58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6" name="テキスト ボックス 58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7" name="直線コネクタ 58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8" name="テキスト ボックス 58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9" name="直線コネクタ 58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0" name="テキスト ボックス 58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1" name="直線コネクタ 59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2" name="テキスト ボックス 59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3" name="直線コネクタ 59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4" name="テキスト ボックス 59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5" name="直線コネクタ 59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6" name="テキスト ボックス 59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151979</xdr:rowOff>
    </xdr:from>
    <xdr:to>
      <xdr:col>23</xdr:col>
      <xdr:colOff>516889</xdr:colOff>
      <xdr:row>78</xdr:row>
      <xdr:rowOff>85244</xdr:rowOff>
    </xdr:to>
    <xdr:cxnSp macro="">
      <xdr:nvCxnSpPr>
        <xdr:cNvPr id="598" name="直線コネクタ 597"/>
        <xdr:cNvCxnSpPr/>
      </xdr:nvCxnSpPr>
      <xdr:spPr>
        <a:xfrm flipV="1">
          <a:off x="16317595" y="11982029"/>
          <a:ext cx="1269" cy="1476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89071</xdr:rowOff>
    </xdr:from>
    <xdr:ext cx="534377" cy="259045"/>
    <xdr:sp macro="" textlink="">
      <xdr:nvSpPr>
        <xdr:cNvPr id="599" name="公債費最小値テキスト"/>
        <xdr:cNvSpPr txBox="1"/>
      </xdr:nvSpPr>
      <xdr:spPr>
        <a:xfrm>
          <a:off x="16370300" y="1346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11,335</a:t>
          </a:r>
          <a:endParaRPr kumimoji="1" lang="ja-JP" altLang="en-US" sz="1000" b="1">
            <a:latin typeface="ＭＳ Ｐゴシック"/>
          </a:endParaRPr>
        </a:p>
      </xdr:txBody>
    </xdr:sp>
    <xdr:clientData/>
  </xdr:oneCellAnchor>
  <xdr:twoCellAnchor>
    <xdr:from>
      <xdr:col>23</xdr:col>
      <xdr:colOff>428625</xdr:colOff>
      <xdr:row>78</xdr:row>
      <xdr:rowOff>85244</xdr:rowOff>
    </xdr:from>
    <xdr:to>
      <xdr:col>23</xdr:col>
      <xdr:colOff>606425</xdr:colOff>
      <xdr:row>78</xdr:row>
      <xdr:rowOff>85244</xdr:rowOff>
    </xdr:to>
    <xdr:cxnSp macro="">
      <xdr:nvCxnSpPr>
        <xdr:cNvPr id="600" name="直線コネクタ 599"/>
        <xdr:cNvCxnSpPr/>
      </xdr:nvCxnSpPr>
      <xdr:spPr>
        <a:xfrm>
          <a:off x="16230600" y="13458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98656</xdr:rowOff>
    </xdr:from>
    <xdr:ext cx="599010" cy="259045"/>
    <xdr:sp macro="" textlink="">
      <xdr:nvSpPr>
        <xdr:cNvPr id="601" name="公債費最大値テキスト"/>
        <xdr:cNvSpPr txBox="1"/>
      </xdr:nvSpPr>
      <xdr:spPr>
        <a:xfrm>
          <a:off x="16370300" y="11757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101,748</a:t>
          </a:r>
          <a:endParaRPr kumimoji="1" lang="ja-JP" altLang="en-US" sz="1000" b="1">
            <a:latin typeface="ＭＳ Ｐゴシック"/>
          </a:endParaRPr>
        </a:p>
      </xdr:txBody>
    </xdr:sp>
    <xdr:clientData/>
  </xdr:oneCellAnchor>
  <xdr:twoCellAnchor>
    <xdr:from>
      <xdr:col>23</xdr:col>
      <xdr:colOff>428625</xdr:colOff>
      <xdr:row>69</xdr:row>
      <xdr:rowOff>151979</xdr:rowOff>
    </xdr:from>
    <xdr:to>
      <xdr:col>23</xdr:col>
      <xdr:colOff>606425</xdr:colOff>
      <xdr:row>69</xdr:row>
      <xdr:rowOff>151979</xdr:rowOff>
    </xdr:to>
    <xdr:cxnSp macro="">
      <xdr:nvCxnSpPr>
        <xdr:cNvPr id="602" name="直線コネクタ 601"/>
        <xdr:cNvCxnSpPr/>
      </xdr:nvCxnSpPr>
      <xdr:spPr>
        <a:xfrm>
          <a:off x="16230600" y="11982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73</xdr:row>
      <xdr:rowOff>87808</xdr:rowOff>
    </xdr:from>
    <xdr:to>
      <xdr:col>23</xdr:col>
      <xdr:colOff>517525</xdr:colOff>
      <xdr:row>73</xdr:row>
      <xdr:rowOff>144174</xdr:rowOff>
    </xdr:to>
    <xdr:cxnSp macro="">
      <xdr:nvCxnSpPr>
        <xdr:cNvPr id="603" name="直線コネクタ 602"/>
        <xdr:cNvCxnSpPr/>
      </xdr:nvCxnSpPr>
      <xdr:spPr>
        <a:xfrm flipV="1">
          <a:off x="15481300" y="12603658"/>
          <a:ext cx="838200" cy="56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40695</xdr:rowOff>
    </xdr:from>
    <xdr:ext cx="534377" cy="259045"/>
    <xdr:sp macro="" textlink="">
      <xdr:nvSpPr>
        <xdr:cNvPr id="604" name="公債費平均値テキスト"/>
        <xdr:cNvSpPr txBox="1"/>
      </xdr:nvSpPr>
      <xdr:spPr>
        <a:xfrm>
          <a:off x="16370300" y="128994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41,131</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62268</xdr:rowOff>
    </xdr:from>
    <xdr:to>
      <xdr:col>23</xdr:col>
      <xdr:colOff>568325</xdr:colOff>
      <xdr:row>75</xdr:row>
      <xdr:rowOff>163869</xdr:rowOff>
    </xdr:to>
    <xdr:sp macro="" textlink="">
      <xdr:nvSpPr>
        <xdr:cNvPr id="605" name="フローチャート : 判断 604"/>
        <xdr:cNvSpPr/>
      </xdr:nvSpPr>
      <xdr:spPr>
        <a:xfrm>
          <a:off x="162687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73</xdr:row>
      <xdr:rowOff>144174</xdr:rowOff>
    </xdr:from>
    <xdr:to>
      <xdr:col>22</xdr:col>
      <xdr:colOff>365125</xdr:colOff>
      <xdr:row>73</xdr:row>
      <xdr:rowOff>157302</xdr:rowOff>
    </xdr:to>
    <xdr:cxnSp macro="">
      <xdr:nvCxnSpPr>
        <xdr:cNvPr id="606" name="直線コネクタ 605"/>
        <xdr:cNvCxnSpPr/>
      </xdr:nvCxnSpPr>
      <xdr:spPr>
        <a:xfrm flipV="1">
          <a:off x="14592300" y="12660024"/>
          <a:ext cx="889000" cy="13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32926</xdr:rowOff>
    </xdr:from>
    <xdr:to>
      <xdr:col>22</xdr:col>
      <xdr:colOff>415925</xdr:colOff>
      <xdr:row>75</xdr:row>
      <xdr:rowOff>134526</xdr:rowOff>
    </xdr:to>
    <xdr:sp macro="" textlink="">
      <xdr:nvSpPr>
        <xdr:cNvPr id="607" name="フローチャート : 判断 606"/>
        <xdr:cNvSpPr/>
      </xdr:nvSpPr>
      <xdr:spPr>
        <a:xfrm>
          <a:off x="15430500" y="1289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125652</xdr:rowOff>
    </xdr:from>
    <xdr:ext cx="534377" cy="259045"/>
    <xdr:sp macro="" textlink="">
      <xdr:nvSpPr>
        <xdr:cNvPr id="608" name="テキスト ボックス 607"/>
        <xdr:cNvSpPr txBox="1"/>
      </xdr:nvSpPr>
      <xdr:spPr>
        <a:xfrm>
          <a:off x="15214111" y="1298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42,928</a:t>
          </a:r>
          <a:endParaRPr kumimoji="1" lang="ja-JP" altLang="en-US" sz="1000" b="1">
            <a:solidFill>
              <a:srgbClr val="000080"/>
            </a:solidFill>
            <a:latin typeface="ＭＳ Ｐゴシック"/>
          </a:endParaRPr>
        </a:p>
      </xdr:txBody>
    </xdr:sp>
    <xdr:clientData/>
  </xdr:oneCellAnchor>
  <xdr:twoCellAnchor>
    <xdr:from>
      <xdr:col>19</xdr:col>
      <xdr:colOff>644525</xdr:colOff>
      <xdr:row>73</xdr:row>
      <xdr:rowOff>146296</xdr:rowOff>
    </xdr:from>
    <xdr:to>
      <xdr:col>21</xdr:col>
      <xdr:colOff>161925</xdr:colOff>
      <xdr:row>73</xdr:row>
      <xdr:rowOff>157302</xdr:rowOff>
    </xdr:to>
    <xdr:cxnSp macro="">
      <xdr:nvCxnSpPr>
        <xdr:cNvPr id="609" name="直線コネクタ 608"/>
        <xdr:cNvCxnSpPr/>
      </xdr:nvCxnSpPr>
      <xdr:spPr>
        <a:xfrm>
          <a:off x="13703300" y="12662146"/>
          <a:ext cx="889000" cy="1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32191</xdr:rowOff>
    </xdr:from>
    <xdr:to>
      <xdr:col>21</xdr:col>
      <xdr:colOff>212725</xdr:colOff>
      <xdr:row>75</xdr:row>
      <xdr:rowOff>133791</xdr:rowOff>
    </xdr:to>
    <xdr:sp macro="" textlink="">
      <xdr:nvSpPr>
        <xdr:cNvPr id="610" name="フローチャート : 判断 609"/>
        <xdr:cNvSpPr/>
      </xdr:nvSpPr>
      <xdr:spPr>
        <a:xfrm>
          <a:off x="14541500" y="12890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124917</xdr:rowOff>
    </xdr:from>
    <xdr:ext cx="534377" cy="259045"/>
    <xdr:sp macro="" textlink="">
      <xdr:nvSpPr>
        <xdr:cNvPr id="611" name="テキスト ボックス 610"/>
        <xdr:cNvSpPr txBox="1"/>
      </xdr:nvSpPr>
      <xdr:spPr>
        <a:xfrm>
          <a:off x="14325111" y="12983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42,973</a:t>
          </a:r>
          <a:endParaRPr kumimoji="1" lang="ja-JP" altLang="en-US" sz="1000" b="1">
            <a:solidFill>
              <a:srgbClr val="000080"/>
            </a:solidFill>
            <a:latin typeface="ＭＳ Ｐゴシック"/>
          </a:endParaRPr>
        </a:p>
      </xdr:txBody>
    </xdr:sp>
    <xdr:clientData/>
  </xdr:oneCellAnchor>
  <xdr:twoCellAnchor>
    <xdr:from>
      <xdr:col>18</xdr:col>
      <xdr:colOff>441325</xdr:colOff>
      <xdr:row>73</xdr:row>
      <xdr:rowOff>146296</xdr:rowOff>
    </xdr:from>
    <xdr:to>
      <xdr:col>19</xdr:col>
      <xdr:colOff>644525</xdr:colOff>
      <xdr:row>74</xdr:row>
      <xdr:rowOff>13268</xdr:rowOff>
    </xdr:to>
    <xdr:cxnSp macro="">
      <xdr:nvCxnSpPr>
        <xdr:cNvPr id="612" name="直線コネクタ 611"/>
        <xdr:cNvCxnSpPr/>
      </xdr:nvCxnSpPr>
      <xdr:spPr>
        <a:xfrm flipV="1">
          <a:off x="12814300" y="12662146"/>
          <a:ext cx="889000" cy="3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10310</xdr:rowOff>
    </xdr:from>
    <xdr:to>
      <xdr:col>20</xdr:col>
      <xdr:colOff>9525</xdr:colOff>
      <xdr:row>75</xdr:row>
      <xdr:rowOff>111910</xdr:rowOff>
    </xdr:to>
    <xdr:sp macro="" textlink="">
      <xdr:nvSpPr>
        <xdr:cNvPr id="613" name="フローチャート : 判断 612"/>
        <xdr:cNvSpPr/>
      </xdr:nvSpPr>
      <xdr:spPr>
        <a:xfrm>
          <a:off x="13652500" y="128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103037</xdr:rowOff>
    </xdr:from>
    <xdr:ext cx="534377" cy="259045"/>
    <xdr:sp macro="" textlink="">
      <xdr:nvSpPr>
        <xdr:cNvPr id="614" name="テキスト ボックス 613"/>
        <xdr:cNvSpPr txBox="1"/>
      </xdr:nvSpPr>
      <xdr:spPr>
        <a:xfrm>
          <a:off x="13436111" y="12961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44,313</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4873</xdr:rowOff>
    </xdr:from>
    <xdr:to>
      <xdr:col>18</xdr:col>
      <xdr:colOff>492125</xdr:colOff>
      <xdr:row>75</xdr:row>
      <xdr:rowOff>106473</xdr:rowOff>
    </xdr:to>
    <xdr:sp macro="" textlink="">
      <xdr:nvSpPr>
        <xdr:cNvPr id="615" name="フローチャート : 判断 614"/>
        <xdr:cNvSpPr/>
      </xdr:nvSpPr>
      <xdr:spPr>
        <a:xfrm>
          <a:off x="12763500" y="1286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97600</xdr:rowOff>
    </xdr:from>
    <xdr:ext cx="534377" cy="259045"/>
    <xdr:sp macro="" textlink="">
      <xdr:nvSpPr>
        <xdr:cNvPr id="616" name="テキスト ボックス 615"/>
        <xdr:cNvSpPr txBox="1"/>
      </xdr:nvSpPr>
      <xdr:spPr>
        <a:xfrm>
          <a:off x="12547111" y="1295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44,646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7" name="テキスト ボックス 61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8" name="テキスト ボックス 61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9" name="テキスト ボックス 61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0" name="テキスト ボックス 61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1" name="テキスト ボックス 62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73</xdr:row>
      <xdr:rowOff>37008</xdr:rowOff>
    </xdr:from>
    <xdr:to>
      <xdr:col>23</xdr:col>
      <xdr:colOff>568325</xdr:colOff>
      <xdr:row>73</xdr:row>
      <xdr:rowOff>138608</xdr:rowOff>
    </xdr:to>
    <xdr:sp macro="" textlink="">
      <xdr:nvSpPr>
        <xdr:cNvPr id="622" name="円/楕円 621"/>
        <xdr:cNvSpPr/>
      </xdr:nvSpPr>
      <xdr:spPr>
        <a:xfrm>
          <a:off x="16268700" y="12552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72</xdr:row>
      <xdr:rowOff>59885</xdr:rowOff>
    </xdr:from>
    <xdr:ext cx="534377" cy="259045"/>
    <xdr:sp macro="" textlink="">
      <xdr:nvSpPr>
        <xdr:cNvPr id="623" name="公債費該当値テキスト"/>
        <xdr:cNvSpPr txBox="1"/>
      </xdr:nvSpPr>
      <xdr:spPr>
        <a:xfrm>
          <a:off x="16370300" y="12404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63,678</a:t>
          </a:r>
          <a:endParaRPr kumimoji="1" lang="ja-JP" altLang="en-US" sz="1000" b="1">
            <a:solidFill>
              <a:srgbClr val="FF0000"/>
            </a:solidFill>
            <a:latin typeface="ＭＳ Ｐゴシック"/>
          </a:endParaRPr>
        </a:p>
      </xdr:txBody>
    </xdr:sp>
    <xdr:clientData/>
  </xdr:oneCellAnchor>
  <xdr:twoCellAnchor>
    <xdr:from>
      <xdr:col>22</xdr:col>
      <xdr:colOff>314325</xdr:colOff>
      <xdr:row>73</xdr:row>
      <xdr:rowOff>93374</xdr:rowOff>
    </xdr:from>
    <xdr:to>
      <xdr:col>22</xdr:col>
      <xdr:colOff>415925</xdr:colOff>
      <xdr:row>74</xdr:row>
      <xdr:rowOff>23524</xdr:rowOff>
    </xdr:to>
    <xdr:sp macro="" textlink="">
      <xdr:nvSpPr>
        <xdr:cNvPr id="624" name="円/楕円 623"/>
        <xdr:cNvSpPr/>
      </xdr:nvSpPr>
      <xdr:spPr>
        <a:xfrm>
          <a:off x="15430500" y="12609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72</xdr:row>
      <xdr:rowOff>40051</xdr:rowOff>
    </xdr:from>
    <xdr:ext cx="534377" cy="259045"/>
    <xdr:sp macro="" textlink="">
      <xdr:nvSpPr>
        <xdr:cNvPr id="625" name="テキスト ボックス 624"/>
        <xdr:cNvSpPr txBox="1"/>
      </xdr:nvSpPr>
      <xdr:spPr>
        <a:xfrm>
          <a:off x="15214111" y="12384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60,226</a:t>
          </a:r>
          <a:endParaRPr kumimoji="1" lang="ja-JP" altLang="en-US" sz="1000" b="1">
            <a:solidFill>
              <a:srgbClr val="FF0000"/>
            </a:solidFill>
            <a:latin typeface="ＭＳ Ｐゴシック"/>
          </a:endParaRPr>
        </a:p>
      </xdr:txBody>
    </xdr:sp>
    <xdr:clientData/>
  </xdr:oneCellAnchor>
  <xdr:twoCellAnchor>
    <xdr:from>
      <xdr:col>21</xdr:col>
      <xdr:colOff>111125</xdr:colOff>
      <xdr:row>73</xdr:row>
      <xdr:rowOff>106502</xdr:rowOff>
    </xdr:from>
    <xdr:to>
      <xdr:col>21</xdr:col>
      <xdr:colOff>212725</xdr:colOff>
      <xdr:row>74</xdr:row>
      <xdr:rowOff>36652</xdr:rowOff>
    </xdr:to>
    <xdr:sp macro="" textlink="">
      <xdr:nvSpPr>
        <xdr:cNvPr id="626" name="円/楕円 625"/>
        <xdr:cNvSpPr/>
      </xdr:nvSpPr>
      <xdr:spPr>
        <a:xfrm>
          <a:off x="14541500" y="1262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72</xdr:row>
      <xdr:rowOff>53179</xdr:rowOff>
    </xdr:from>
    <xdr:ext cx="534377" cy="259045"/>
    <xdr:sp macro="" textlink="">
      <xdr:nvSpPr>
        <xdr:cNvPr id="627" name="テキスト ボックス 626"/>
        <xdr:cNvSpPr txBox="1"/>
      </xdr:nvSpPr>
      <xdr:spPr>
        <a:xfrm>
          <a:off x="14325111" y="12397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59,422</a:t>
          </a:r>
          <a:endParaRPr kumimoji="1" lang="ja-JP" altLang="en-US" sz="1000" b="1">
            <a:solidFill>
              <a:srgbClr val="FF0000"/>
            </a:solidFill>
            <a:latin typeface="ＭＳ Ｐゴシック"/>
          </a:endParaRPr>
        </a:p>
      </xdr:txBody>
    </xdr:sp>
    <xdr:clientData/>
  </xdr:oneCellAnchor>
  <xdr:twoCellAnchor>
    <xdr:from>
      <xdr:col>19</xdr:col>
      <xdr:colOff>593725</xdr:colOff>
      <xdr:row>73</xdr:row>
      <xdr:rowOff>95496</xdr:rowOff>
    </xdr:from>
    <xdr:to>
      <xdr:col>20</xdr:col>
      <xdr:colOff>9525</xdr:colOff>
      <xdr:row>74</xdr:row>
      <xdr:rowOff>25646</xdr:rowOff>
    </xdr:to>
    <xdr:sp macro="" textlink="">
      <xdr:nvSpPr>
        <xdr:cNvPr id="628" name="円/楕円 627"/>
        <xdr:cNvSpPr/>
      </xdr:nvSpPr>
      <xdr:spPr>
        <a:xfrm>
          <a:off x="13652500" y="1261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72</xdr:row>
      <xdr:rowOff>42173</xdr:rowOff>
    </xdr:from>
    <xdr:ext cx="534377" cy="259045"/>
    <xdr:sp macro="" textlink="">
      <xdr:nvSpPr>
        <xdr:cNvPr id="629" name="テキスト ボックス 628"/>
        <xdr:cNvSpPr txBox="1"/>
      </xdr:nvSpPr>
      <xdr:spPr>
        <a:xfrm>
          <a:off x="13436111" y="12386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60,096</a:t>
          </a:r>
          <a:endParaRPr kumimoji="1" lang="ja-JP" altLang="en-US" sz="1000" b="1">
            <a:solidFill>
              <a:srgbClr val="FF0000"/>
            </a:solidFill>
            <a:latin typeface="ＭＳ Ｐゴシック"/>
          </a:endParaRPr>
        </a:p>
      </xdr:txBody>
    </xdr:sp>
    <xdr:clientData/>
  </xdr:oneCellAnchor>
  <xdr:twoCellAnchor>
    <xdr:from>
      <xdr:col>18</xdr:col>
      <xdr:colOff>390525</xdr:colOff>
      <xdr:row>73</xdr:row>
      <xdr:rowOff>133918</xdr:rowOff>
    </xdr:from>
    <xdr:to>
      <xdr:col>18</xdr:col>
      <xdr:colOff>492125</xdr:colOff>
      <xdr:row>74</xdr:row>
      <xdr:rowOff>64068</xdr:rowOff>
    </xdr:to>
    <xdr:sp macro="" textlink="">
      <xdr:nvSpPr>
        <xdr:cNvPr id="630" name="円/楕円 629"/>
        <xdr:cNvSpPr/>
      </xdr:nvSpPr>
      <xdr:spPr>
        <a:xfrm>
          <a:off x="12763500" y="1264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72</xdr:row>
      <xdr:rowOff>80595</xdr:rowOff>
    </xdr:from>
    <xdr:ext cx="534377" cy="259045"/>
    <xdr:sp macro="" textlink="">
      <xdr:nvSpPr>
        <xdr:cNvPr id="631" name="テキスト ボックス 630"/>
        <xdr:cNvSpPr txBox="1"/>
      </xdr:nvSpPr>
      <xdr:spPr>
        <a:xfrm>
          <a:off x="12547111" y="12424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57,743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2" name="正方形/長方形 63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3" name="正方形/長方形 63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4" name="正方形/長方形 63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5" name="正方形/長方形 63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6" name="正方形/長方形 63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7" name="正方形/長方形 63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8" name="正方形/長方形 63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8,426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9" name="正方形/長方形 63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0" name="テキスト ボックス 63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1" name="直線コネクタ 64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2" name="直線コネクタ 64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3" name="テキスト ボックス 64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4" name="直線コネクタ 64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5" name="テキスト ボックス 64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6" name="直線コネクタ 64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7" name="テキスト ボックス 64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8" name="直線コネクタ 64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9" name="テキスト ボックス 64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0" name="直線コネクタ 64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51" name="テキスト ボックス 650"/>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3" name="テキスト ボックス 65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7931</xdr:rowOff>
    </xdr:from>
    <xdr:to>
      <xdr:col>23</xdr:col>
      <xdr:colOff>516889</xdr:colOff>
      <xdr:row>99</xdr:row>
      <xdr:rowOff>43821</xdr:rowOff>
    </xdr:to>
    <xdr:cxnSp macro="">
      <xdr:nvCxnSpPr>
        <xdr:cNvPr id="655" name="直線コネクタ 654"/>
        <xdr:cNvCxnSpPr/>
      </xdr:nvCxnSpPr>
      <xdr:spPr>
        <a:xfrm flipV="1">
          <a:off x="16317595" y="15438431"/>
          <a:ext cx="1269" cy="1578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47648</xdr:rowOff>
    </xdr:from>
    <xdr:ext cx="313932" cy="259045"/>
    <xdr:sp macro="" textlink="">
      <xdr:nvSpPr>
        <xdr:cNvPr id="656" name="積立金最小値テキスト"/>
        <xdr:cNvSpPr txBox="1"/>
      </xdr:nvSpPr>
      <xdr:spPr>
        <a:xfrm>
          <a:off x="16370300" y="170211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23</xdr:col>
      <xdr:colOff>428625</xdr:colOff>
      <xdr:row>99</xdr:row>
      <xdr:rowOff>43821</xdr:rowOff>
    </xdr:from>
    <xdr:to>
      <xdr:col>23</xdr:col>
      <xdr:colOff>606425</xdr:colOff>
      <xdr:row>99</xdr:row>
      <xdr:rowOff>43821</xdr:rowOff>
    </xdr:to>
    <xdr:cxnSp macro="">
      <xdr:nvCxnSpPr>
        <xdr:cNvPr id="657" name="直線コネクタ 656"/>
        <xdr:cNvCxnSpPr/>
      </xdr:nvCxnSpPr>
      <xdr:spPr>
        <a:xfrm>
          <a:off x="16230600" y="17017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126058</xdr:rowOff>
    </xdr:from>
    <xdr:ext cx="534377" cy="259045"/>
    <xdr:sp macro="" textlink="">
      <xdr:nvSpPr>
        <xdr:cNvPr id="658" name="積立金最大値テキスト"/>
        <xdr:cNvSpPr txBox="1"/>
      </xdr:nvSpPr>
      <xdr:spPr>
        <a:xfrm>
          <a:off x="16370300" y="1521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82,917</a:t>
          </a:r>
          <a:endParaRPr kumimoji="1" lang="ja-JP" altLang="en-US" sz="1000" b="1">
            <a:latin typeface="ＭＳ Ｐゴシック"/>
          </a:endParaRPr>
        </a:p>
      </xdr:txBody>
    </xdr:sp>
    <xdr:clientData/>
  </xdr:oneCellAnchor>
  <xdr:twoCellAnchor>
    <xdr:from>
      <xdr:col>23</xdr:col>
      <xdr:colOff>428625</xdr:colOff>
      <xdr:row>90</xdr:row>
      <xdr:rowOff>7931</xdr:rowOff>
    </xdr:from>
    <xdr:to>
      <xdr:col>23</xdr:col>
      <xdr:colOff>606425</xdr:colOff>
      <xdr:row>90</xdr:row>
      <xdr:rowOff>7931</xdr:rowOff>
    </xdr:to>
    <xdr:cxnSp macro="">
      <xdr:nvCxnSpPr>
        <xdr:cNvPr id="659" name="直線コネクタ 658"/>
        <xdr:cNvCxnSpPr/>
      </xdr:nvCxnSpPr>
      <xdr:spPr>
        <a:xfrm>
          <a:off x="16230600" y="1543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109506</xdr:rowOff>
    </xdr:from>
    <xdr:to>
      <xdr:col>23</xdr:col>
      <xdr:colOff>517525</xdr:colOff>
      <xdr:row>97</xdr:row>
      <xdr:rowOff>111297</xdr:rowOff>
    </xdr:to>
    <xdr:cxnSp macro="">
      <xdr:nvCxnSpPr>
        <xdr:cNvPr id="660" name="直線コネクタ 659"/>
        <xdr:cNvCxnSpPr/>
      </xdr:nvCxnSpPr>
      <xdr:spPr>
        <a:xfrm flipV="1">
          <a:off x="15481300" y="16740156"/>
          <a:ext cx="838200" cy="1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65346</xdr:rowOff>
    </xdr:from>
    <xdr:ext cx="534377" cy="259045"/>
    <xdr:sp macro="" textlink="">
      <xdr:nvSpPr>
        <xdr:cNvPr id="661" name="積立金平均値テキスト"/>
        <xdr:cNvSpPr txBox="1"/>
      </xdr:nvSpPr>
      <xdr:spPr>
        <a:xfrm>
          <a:off x="16370300" y="166959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13,104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86919</xdr:rowOff>
    </xdr:from>
    <xdr:to>
      <xdr:col>23</xdr:col>
      <xdr:colOff>568325</xdr:colOff>
      <xdr:row>98</xdr:row>
      <xdr:rowOff>17069</xdr:rowOff>
    </xdr:to>
    <xdr:sp macro="" textlink="">
      <xdr:nvSpPr>
        <xdr:cNvPr id="662" name="フローチャート : 判断 661"/>
        <xdr:cNvSpPr/>
      </xdr:nvSpPr>
      <xdr:spPr>
        <a:xfrm>
          <a:off x="16268700" y="16717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170027</xdr:rowOff>
    </xdr:from>
    <xdr:to>
      <xdr:col>22</xdr:col>
      <xdr:colOff>365125</xdr:colOff>
      <xdr:row>97</xdr:row>
      <xdr:rowOff>111297</xdr:rowOff>
    </xdr:to>
    <xdr:cxnSp macro="">
      <xdr:nvCxnSpPr>
        <xdr:cNvPr id="663" name="直線コネクタ 662"/>
        <xdr:cNvCxnSpPr/>
      </xdr:nvCxnSpPr>
      <xdr:spPr>
        <a:xfrm>
          <a:off x="14592300" y="16629227"/>
          <a:ext cx="889000" cy="112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144087</xdr:rowOff>
    </xdr:from>
    <xdr:to>
      <xdr:col>22</xdr:col>
      <xdr:colOff>415925</xdr:colOff>
      <xdr:row>98</xdr:row>
      <xdr:rowOff>74237</xdr:rowOff>
    </xdr:to>
    <xdr:sp macro="" textlink="">
      <xdr:nvSpPr>
        <xdr:cNvPr id="664" name="フローチャート : 判断 663"/>
        <xdr:cNvSpPr/>
      </xdr:nvSpPr>
      <xdr:spPr>
        <a:xfrm>
          <a:off x="15430500" y="16774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65364</xdr:rowOff>
    </xdr:from>
    <xdr:ext cx="534377" cy="259045"/>
    <xdr:sp macro="" textlink="">
      <xdr:nvSpPr>
        <xdr:cNvPr id="665" name="テキスト ボックス 664"/>
        <xdr:cNvSpPr txBox="1"/>
      </xdr:nvSpPr>
      <xdr:spPr>
        <a:xfrm>
          <a:off x="15214111" y="16867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10,103</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149320</xdr:rowOff>
    </xdr:from>
    <xdr:to>
      <xdr:col>21</xdr:col>
      <xdr:colOff>161925</xdr:colOff>
      <xdr:row>96</xdr:row>
      <xdr:rowOff>170027</xdr:rowOff>
    </xdr:to>
    <xdr:cxnSp macro="">
      <xdr:nvCxnSpPr>
        <xdr:cNvPr id="666" name="直線コネクタ 665"/>
        <xdr:cNvCxnSpPr/>
      </xdr:nvCxnSpPr>
      <xdr:spPr>
        <a:xfrm>
          <a:off x="13703300" y="16608520"/>
          <a:ext cx="889000" cy="20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95549</xdr:rowOff>
    </xdr:from>
    <xdr:to>
      <xdr:col>21</xdr:col>
      <xdr:colOff>212725</xdr:colOff>
      <xdr:row>98</xdr:row>
      <xdr:rowOff>25699</xdr:rowOff>
    </xdr:to>
    <xdr:sp macro="" textlink="">
      <xdr:nvSpPr>
        <xdr:cNvPr id="667" name="フローチャート : 判断 666"/>
        <xdr:cNvSpPr/>
      </xdr:nvSpPr>
      <xdr:spPr>
        <a:xfrm>
          <a:off x="14541500" y="16726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16826</xdr:rowOff>
    </xdr:from>
    <xdr:ext cx="534377" cy="259045"/>
    <xdr:sp macro="" textlink="">
      <xdr:nvSpPr>
        <xdr:cNvPr id="668" name="テキスト ボックス 667"/>
        <xdr:cNvSpPr txBox="1"/>
      </xdr:nvSpPr>
      <xdr:spPr>
        <a:xfrm>
          <a:off x="14325111" y="16818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12,651</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77178</xdr:rowOff>
    </xdr:from>
    <xdr:to>
      <xdr:col>19</xdr:col>
      <xdr:colOff>644525</xdr:colOff>
      <xdr:row>96</xdr:row>
      <xdr:rowOff>149320</xdr:rowOff>
    </xdr:to>
    <xdr:cxnSp macro="">
      <xdr:nvCxnSpPr>
        <xdr:cNvPr id="669" name="直線コネクタ 668"/>
        <xdr:cNvCxnSpPr/>
      </xdr:nvCxnSpPr>
      <xdr:spPr>
        <a:xfrm>
          <a:off x="12814300" y="16536378"/>
          <a:ext cx="889000" cy="72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102806</xdr:rowOff>
    </xdr:from>
    <xdr:to>
      <xdr:col>20</xdr:col>
      <xdr:colOff>9525</xdr:colOff>
      <xdr:row>98</xdr:row>
      <xdr:rowOff>32956</xdr:rowOff>
    </xdr:to>
    <xdr:sp macro="" textlink="">
      <xdr:nvSpPr>
        <xdr:cNvPr id="670" name="フローチャート : 判断 669"/>
        <xdr:cNvSpPr/>
      </xdr:nvSpPr>
      <xdr:spPr>
        <a:xfrm>
          <a:off x="13652500" y="16733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24083</xdr:rowOff>
    </xdr:from>
    <xdr:ext cx="534377" cy="259045"/>
    <xdr:sp macro="" textlink="">
      <xdr:nvSpPr>
        <xdr:cNvPr id="671" name="テキスト ボックス 670"/>
        <xdr:cNvSpPr txBox="1"/>
      </xdr:nvSpPr>
      <xdr:spPr>
        <a:xfrm>
          <a:off x="13436111" y="16826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12,270</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95968</xdr:rowOff>
    </xdr:from>
    <xdr:to>
      <xdr:col>18</xdr:col>
      <xdr:colOff>492125</xdr:colOff>
      <xdr:row>98</xdr:row>
      <xdr:rowOff>26118</xdr:rowOff>
    </xdr:to>
    <xdr:sp macro="" textlink="">
      <xdr:nvSpPr>
        <xdr:cNvPr id="672" name="フローチャート : 判断 671"/>
        <xdr:cNvSpPr/>
      </xdr:nvSpPr>
      <xdr:spPr>
        <a:xfrm>
          <a:off x="12763500" y="16726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17245</xdr:rowOff>
    </xdr:from>
    <xdr:ext cx="534377" cy="259045"/>
    <xdr:sp macro="" textlink="">
      <xdr:nvSpPr>
        <xdr:cNvPr id="673" name="テキスト ボックス 672"/>
        <xdr:cNvSpPr txBox="1"/>
      </xdr:nvSpPr>
      <xdr:spPr>
        <a:xfrm>
          <a:off x="12547111" y="16819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58706</xdr:rowOff>
    </xdr:from>
    <xdr:to>
      <xdr:col>23</xdr:col>
      <xdr:colOff>568325</xdr:colOff>
      <xdr:row>97</xdr:row>
      <xdr:rowOff>160306</xdr:rowOff>
    </xdr:to>
    <xdr:sp macro="" textlink="">
      <xdr:nvSpPr>
        <xdr:cNvPr id="679" name="円/楕円 678"/>
        <xdr:cNvSpPr/>
      </xdr:nvSpPr>
      <xdr:spPr>
        <a:xfrm>
          <a:off x="16268700" y="16689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81583</xdr:rowOff>
    </xdr:from>
    <xdr:ext cx="534377" cy="259045"/>
    <xdr:sp macro="" textlink="">
      <xdr:nvSpPr>
        <xdr:cNvPr id="680" name="積立金該当値テキスト"/>
        <xdr:cNvSpPr txBox="1"/>
      </xdr:nvSpPr>
      <xdr:spPr>
        <a:xfrm>
          <a:off x="16370300" y="16540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14,585</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60497</xdr:rowOff>
    </xdr:from>
    <xdr:to>
      <xdr:col>22</xdr:col>
      <xdr:colOff>415925</xdr:colOff>
      <xdr:row>97</xdr:row>
      <xdr:rowOff>162097</xdr:rowOff>
    </xdr:to>
    <xdr:sp macro="" textlink="">
      <xdr:nvSpPr>
        <xdr:cNvPr id="681" name="円/楕円 680"/>
        <xdr:cNvSpPr/>
      </xdr:nvSpPr>
      <xdr:spPr>
        <a:xfrm>
          <a:off x="15430500" y="16691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7174</xdr:rowOff>
    </xdr:from>
    <xdr:ext cx="534377" cy="259045"/>
    <xdr:sp macro="" textlink="">
      <xdr:nvSpPr>
        <xdr:cNvPr id="682" name="テキスト ボックス 681"/>
        <xdr:cNvSpPr txBox="1"/>
      </xdr:nvSpPr>
      <xdr:spPr>
        <a:xfrm>
          <a:off x="15214111" y="1646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14,491</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119227</xdr:rowOff>
    </xdr:from>
    <xdr:to>
      <xdr:col>21</xdr:col>
      <xdr:colOff>212725</xdr:colOff>
      <xdr:row>97</xdr:row>
      <xdr:rowOff>49377</xdr:rowOff>
    </xdr:to>
    <xdr:sp macro="" textlink="">
      <xdr:nvSpPr>
        <xdr:cNvPr id="683" name="円/楕円 682"/>
        <xdr:cNvSpPr/>
      </xdr:nvSpPr>
      <xdr:spPr>
        <a:xfrm>
          <a:off x="14541500" y="16578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65904</xdr:rowOff>
    </xdr:from>
    <xdr:ext cx="534377" cy="259045"/>
    <xdr:sp macro="" textlink="">
      <xdr:nvSpPr>
        <xdr:cNvPr id="684" name="テキスト ボックス 683"/>
        <xdr:cNvSpPr txBox="1"/>
      </xdr:nvSpPr>
      <xdr:spPr>
        <a:xfrm>
          <a:off x="14325111" y="16353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20,408</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98520</xdr:rowOff>
    </xdr:from>
    <xdr:to>
      <xdr:col>20</xdr:col>
      <xdr:colOff>9525</xdr:colOff>
      <xdr:row>97</xdr:row>
      <xdr:rowOff>28670</xdr:rowOff>
    </xdr:to>
    <xdr:sp macro="" textlink="">
      <xdr:nvSpPr>
        <xdr:cNvPr id="685" name="円/楕円 684"/>
        <xdr:cNvSpPr/>
      </xdr:nvSpPr>
      <xdr:spPr>
        <a:xfrm>
          <a:off x="13652500" y="1655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45197</xdr:rowOff>
    </xdr:from>
    <xdr:ext cx="534377" cy="259045"/>
    <xdr:sp macro="" textlink="">
      <xdr:nvSpPr>
        <xdr:cNvPr id="686" name="テキスト ボックス 685"/>
        <xdr:cNvSpPr txBox="1"/>
      </xdr:nvSpPr>
      <xdr:spPr>
        <a:xfrm>
          <a:off x="13436111" y="1633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21,495</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26378</xdr:rowOff>
    </xdr:from>
    <xdr:to>
      <xdr:col>18</xdr:col>
      <xdr:colOff>492125</xdr:colOff>
      <xdr:row>96</xdr:row>
      <xdr:rowOff>127978</xdr:rowOff>
    </xdr:to>
    <xdr:sp macro="" textlink="">
      <xdr:nvSpPr>
        <xdr:cNvPr id="687" name="円/楕円 686"/>
        <xdr:cNvSpPr/>
      </xdr:nvSpPr>
      <xdr:spPr>
        <a:xfrm>
          <a:off x="12763500" y="16485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144505</xdr:rowOff>
    </xdr:from>
    <xdr:ext cx="534377" cy="259045"/>
    <xdr:sp macro="" textlink="">
      <xdr:nvSpPr>
        <xdr:cNvPr id="688" name="テキスト ボックス 687"/>
        <xdr:cNvSpPr txBox="1"/>
      </xdr:nvSpPr>
      <xdr:spPr>
        <a:xfrm>
          <a:off x="12547111" y="16260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25,282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4,723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9" name="直線コネクタ 69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0" name="テキスト ボックス 69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1" name="直線コネクタ 70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02" name="テキスト ボックス 701"/>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3" name="直線コネクタ 70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04" name="テキスト ボックス 70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5" name="直線コネクタ 70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06" name="テキスト ボックス 705"/>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7" name="直線コネクタ 70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8" name="テキスト ボックス 70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9" name="直線コネクタ 70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0" name="テキスト ボックス 70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124536</xdr:rowOff>
    </xdr:from>
    <xdr:to>
      <xdr:col>32</xdr:col>
      <xdr:colOff>186689</xdr:colOff>
      <xdr:row>39</xdr:row>
      <xdr:rowOff>44450</xdr:rowOff>
    </xdr:to>
    <xdr:cxnSp macro="">
      <xdr:nvCxnSpPr>
        <xdr:cNvPr id="712" name="直線コネクタ 711"/>
        <xdr:cNvCxnSpPr/>
      </xdr:nvCxnSpPr>
      <xdr:spPr>
        <a:xfrm flipV="1">
          <a:off x="22159595" y="5268036"/>
          <a:ext cx="1269" cy="1462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3"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4" name="直線コネクタ 71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71213</xdr:rowOff>
    </xdr:from>
    <xdr:ext cx="534377" cy="259045"/>
    <xdr:sp macro="" textlink="">
      <xdr:nvSpPr>
        <xdr:cNvPr id="715" name="投資及び出資金最大値テキスト"/>
        <xdr:cNvSpPr txBox="1"/>
      </xdr:nvSpPr>
      <xdr:spPr>
        <a:xfrm>
          <a:off x="22212300" y="504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38,398</a:t>
          </a:r>
          <a:endParaRPr kumimoji="1" lang="ja-JP" altLang="en-US" sz="1000" b="1">
            <a:latin typeface="ＭＳ Ｐゴシック"/>
          </a:endParaRPr>
        </a:p>
      </xdr:txBody>
    </xdr:sp>
    <xdr:clientData/>
  </xdr:oneCellAnchor>
  <xdr:twoCellAnchor>
    <xdr:from>
      <xdr:col>32</xdr:col>
      <xdr:colOff>98425</xdr:colOff>
      <xdr:row>30</xdr:row>
      <xdr:rowOff>124536</xdr:rowOff>
    </xdr:from>
    <xdr:to>
      <xdr:col>32</xdr:col>
      <xdr:colOff>276225</xdr:colOff>
      <xdr:row>30</xdr:row>
      <xdr:rowOff>124536</xdr:rowOff>
    </xdr:to>
    <xdr:cxnSp macro="">
      <xdr:nvCxnSpPr>
        <xdr:cNvPr id="716" name="直線コネクタ 715"/>
        <xdr:cNvCxnSpPr/>
      </xdr:nvCxnSpPr>
      <xdr:spPr>
        <a:xfrm>
          <a:off x="22072600" y="5268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113182</xdr:rowOff>
    </xdr:from>
    <xdr:to>
      <xdr:col>32</xdr:col>
      <xdr:colOff>187325</xdr:colOff>
      <xdr:row>37</xdr:row>
      <xdr:rowOff>119697</xdr:rowOff>
    </xdr:to>
    <xdr:cxnSp macro="">
      <xdr:nvCxnSpPr>
        <xdr:cNvPr id="717" name="直線コネクタ 716"/>
        <xdr:cNvCxnSpPr/>
      </xdr:nvCxnSpPr>
      <xdr:spPr>
        <a:xfrm flipV="1">
          <a:off x="21323300" y="6456832"/>
          <a:ext cx="838200" cy="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71290</xdr:rowOff>
    </xdr:from>
    <xdr:ext cx="469744" cy="259045"/>
    <xdr:sp macro="" textlink="">
      <xdr:nvSpPr>
        <xdr:cNvPr id="718" name="投資及び出資金平均値テキスト"/>
        <xdr:cNvSpPr txBox="1"/>
      </xdr:nvSpPr>
      <xdr:spPr>
        <a:xfrm>
          <a:off x="22212300" y="65863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1,896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92863</xdr:rowOff>
    </xdr:from>
    <xdr:to>
      <xdr:col>32</xdr:col>
      <xdr:colOff>238125</xdr:colOff>
      <xdr:row>39</xdr:row>
      <xdr:rowOff>23013</xdr:rowOff>
    </xdr:to>
    <xdr:sp macro="" textlink="">
      <xdr:nvSpPr>
        <xdr:cNvPr id="719" name="フローチャート : 判断 718"/>
        <xdr:cNvSpPr/>
      </xdr:nvSpPr>
      <xdr:spPr>
        <a:xfrm>
          <a:off x="22110700" y="660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98742</xdr:rowOff>
    </xdr:from>
    <xdr:to>
      <xdr:col>31</xdr:col>
      <xdr:colOff>34925</xdr:colOff>
      <xdr:row>37</xdr:row>
      <xdr:rowOff>119697</xdr:rowOff>
    </xdr:to>
    <xdr:cxnSp macro="">
      <xdr:nvCxnSpPr>
        <xdr:cNvPr id="720" name="直線コネクタ 719"/>
        <xdr:cNvCxnSpPr/>
      </xdr:nvCxnSpPr>
      <xdr:spPr>
        <a:xfrm>
          <a:off x="20434300" y="6442392"/>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20015</xdr:rowOff>
    </xdr:from>
    <xdr:to>
      <xdr:col>31</xdr:col>
      <xdr:colOff>85725</xdr:colOff>
      <xdr:row>38</xdr:row>
      <xdr:rowOff>121615</xdr:rowOff>
    </xdr:to>
    <xdr:sp macro="" textlink="">
      <xdr:nvSpPr>
        <xdr:cNvPr id="721" name="フローチャート : 判断 720"/>
        <xdr:cNvSpPr/>
      </xdr:nvSpPr>
      <xdr:spPr>
        <a:xfrm>
          <a:off x="21272500" y="653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112742</xdr:rowOff>
    </xdr:from>
    <xdr:ext cx="469744" cy="259045"/>
    <xdr:sp macro="" textlink="">
      <xdr:nvSpPr>
        <xdr:cNvPr id="722" name="テキスト ボックス 721"/>
        <xdr:cNvSpPr txBox="1"/>
      </xdr:nvSpPr>
      <xdr:spPr>
        <a:xfrm>
          <a:off x="21088427" y="6627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3,808</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98742</xdr:rowOff>
    </xdr:from>
    <xdr:to>
      <xdr:col>29</xdr:col>
      <xdr:colOff>517525</xdr:colOff>
      <xdr:row>37</xdr:row>
      <xdr:rowOff>123508</xdr:rowOff>
    </xdr:to>
    <xdr:cxnSp macro="">
      <xdr:nvCxnSpPr>
        <xdr:cNvPr id="723" name="直線コネクタ 722"/>
        <xdr:cNvCxnSpPr/>
      </xdr:nvCxnSpPr>
      <xdr:spPr>
        <a:xfrm flipV="1">
          <a:off x="19545300" y="6442392"/>
          <a:ext cx="889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34836</xdr:rowOff>
    </xdr:from>
    <xdr:to>
      <xdr:col>29</xdr:col>
      <xdr:colOff>568325</xdr:colOff>
      <xdr:row>38</xdr:row>
      <xdr:rowOff>136436</xdr:rowOff>
    </xdr:to>
    <xdr:sp macro="" textlink="">
      <xdr:nvSpPr>
        <xdr:cNvPr id="724" name="フローチャート : 判断 723"/>
        <xdr:cNvSpPr/>
      </xdr:nvSpPr>
      <xdr:spPr>
        <a:xfrm>
          <a:off x="20383500" y="654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127563</xdr:rowOff>
    </xdr:from>
    <xdr:ext cx="469744" cy="259045"/>
    <xdr:sp macro="" textlink="">
      <xdr:nvSpPr>
        <xdr:cNvPr id="725" name="テキスト ボックス 724"/>
        <xdr:cNvSpPr txBox="1"/>
      </xdr:nvSpPr>
      <xdr:spPr>
        <a:xfrm>
          <a:off x="20199427" y="6642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3,419</a:t>
          </a:r>
          <a:endParaRPr kumimoji="1" lang="ja-JP" altLang="en-US" sz="1000" b="1">
            <a:solidFill>
              <a:srgbClr val="000080"/>
            </a:solidFill>
            <a:latin typeface="ＭＳ Ｐゴシック"/>
          </a:endParaRPr>
        </a:p>
      </xdr:txBody>
    </xdr:sp>
    <xdr:clientData/>
  </xdr:oneCellAnchor>
  <xdr:twoCellAnchor>
    <xdr:from>
      <xdr:col>27</xdr:col>
      <xdr:colOff>111125</xdr:colOff>
      <xdr:row>37</xdr:row>
      <xdr:rowOff>123508</xdr:rowOff>
    </xdr:from>
    <xdr:to>
      <xdr:col>28</xdr:col>
      <xdr:colOff>314325</xdr:colOff>
      <xdr:row>38</xdr:row>
      <xdr:rowOff>104115</xdr:rowOff>
    </xdr:to>
    <xdr:cxnSp macro="">
      <xdr:nvCxnSpPr>
        <xdr:cNvPr id="726" name="直線コネクタ 725"/>
        <xdr:cNvCxnSpPr/>
      </xdr:nvCxnSpPr>
      <xdr:spPr>
        <a:xfrm flipV="1">
          <a:off x="18656300" y="6467158"/>
          <a:ext cx="889000" cy="15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48971</xdr:rowOff>
    </xdr:from>
    <xdr:to>
      <xdr:col>28</xdr:col>
      <xdr:colOff>365125</xdr:colOff>
      <xdr:row>38</xdr:row>
      <xdr:rowOff>150571</xdr:rowOff>
    </xdr:to>
    <xdr:sp macro="" textlink="">
      <xdr:nvSpPr>
        <xdr:cNvPr id="727" name="フローチャート : 判断 726"/>
        <xdr:cNvSpPr/>
      </xdr:nvSpPr>
      <xdr:spPr>
        <a:xfrm>
          <a:off x="19494500" y="6564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141698</xdr:rowOff>
    </xdr:from>
    <xdr:ext cx="469744" cy="259045"/>
    <xdr:sp macro="" textlink="">
      <xdr:nvSpPr>
        <xdr:cNvPr id="728" name="テキスト ボックス 727"/>
        <xdr:cNvSpPr txBox="1"/>
      </xdr:nvSpPr>
      <xdr:spPr>
        <a:xfrm>
          <a:off x="19310427" y="6656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3,048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52895</xdr:rowOff>
    </xdr:from>
    <xdr:to>
      <xdr:col>27</xdr:col>
      <xdr:colOff>161925</xdr:colOff>
      <xdr:row>38</xdr:row>
      <xdr:rowOff>154495</xdr:rowOff>
    </xdr:to>
    <xdr:sp macro="" textlink="">
      <xdr:nvSpPr>
        <xdr:cNvPr id="729" name="フローチャート : 判断 728"/>
        <xdr:cNvSpPr/>
      </xdr:nvSpPr>
      <xdr:spPr>
        <a:xfrm>
          <a:off x="18605500" y="6567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171023</xdr:rowOff>
    </xdr:from>
    <xdr:ext cx="469744" cy="259045"/>
    <xdr:sp macro="" textlink="">
      <xdr:nvSpPr>
        <xdr:cNvPr id="730" name="テキスト ボックス 729"/>
        <xdr:cNvSpPr txBox="1"/>
      </xdr:nvSpPr>
      <xdr:spPr>
        <a:xfrm>
          <a:off x="18421427" y="6343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1" name="テキスト ボックス 73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2" name="テキスト ボックス 73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3" name="テキスト ボックス 73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4" name="テキスト ボックス 73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5" name="テキスト ボックス 73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62382</xdr:rowOff>
    </xdr:from>
    <xdr:to>
      <xdr:col>32</xdr:col>
      <xdr:colOff>238125</xdr:colOff>
      <xdr:row>37</xdr:row>
      <xdr:rowOff>163982</xdr:rowOff>
    </xdr:to>
    <xdr:sp macro="" textlink="">
      <xdr:nvSpPr>
        <xdr:cNvPr id="736" name="円/楕円 735"/>
        <xdr:cNvSpPr/>
      </xdr:nvSpPr>
      <xdr:spPr>
        <a:xfrm>
          <a:off x="22110700" y="640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36</xdr:row>
      <xdr:rowOff>85259</xdr:rowOff>
    </xdr:from>
    <xdr:ext cx="469744" cy="259045"/>
    <xdr:sp macro="" textlink="">
      <xdr:nvSpPr>
        <xdr:cNvPr id="737" name="投資及び出資金該当値テキスト"/>
        <xdr:cNvSpPr txBox="1"/>
      </xdr:nvSpPr>
      <xdr:spPr>
        <a:xfrm>
          <a:off x="22212300" y="625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7,196</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68897</xdr:rowOff>
    </xdr:from>
    <xdr:to>
      <xdr:col>31</xdr:col>
      <xdr:colOff>85725</xdr:colOff>
      <xdr:row>37</xdr:row>
      <xdr:rowOff>170497</xdr:rowOff>
    </xdr:to>
    <xdr:sp macro="" textlink="">
      <xdr:nvSpPr>
        <xdr:cNvPr id="738" name="円/楕円 737"/>
        <xdr:cNvSpPr/>
      </xdr:nvSpPr>
      <xdr:spPr>
        <a:xfrm>
          <a:off x="21272500" y="6412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15574</xdr:rowOff>
    </xdr:from>
    <xdr:ext cx="469744" cy="259045"/>
    <xdr:sp macro="" textlink="">
      <xdr:nvSpPr>
        <xdr:cNvPr id="739" name="テキスト ボックス 738"/>
        <xdr:cNvSpPr txBox="1"/>
      </xdr:nvSpPr>
      <xdr:spPr>
        <a:xfrm>
          <a:off x="21088427" y="6187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7,025</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47942</xdr:rowOff>
    </xdr:from>
    <xdr:to>
      <xdr:col>29</xdr:col>
      <xdr:colOff>568325</xdr:colOff>
      <xdr:row>37</xdr:row>
      <xdr:rowOff>149542</xdr:rowOff>
    </xdr:to>
    <xdr:sp macro="" textlink="">
      <xdr:nvSpPr>
        <xdr:cNvPr id="740" name="円/楕円 739"/>
        <xdr:cNvSpPr/>
      </xdr:nvSpPr>
      <xdr:spPr>
        <a:xfrm>
          <a:off x="20383500" y="639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166069</xdr:rowOff>
    </xdr:from>
    <xdr:ext cx="469744" cy="259045"/>
    <xdr:sp macro="" textlink="">
      <xdr:nvSpPr>
        <xdr:cNvPr id="741" name="テキスト ボックス 740"/>
        <xdr:cNvSpPr txBox="1"/>
      </xdr:nvSpPr>
      <xdr:spPr>
        <a:xfrm>
          <a:off x="20199427" y="6166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7,575</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72708</xdr:rowOff>
    </xdr:from>
    <xdr:to>
      <xdr:col>28</xdr:col>
      <xdr:colOff>365125</xdr:colOff>
      <xdr:row>38</xdr:row>
      <xdr:rowOff>2857</xdr:rowOff>
    </xdr:to>
    <xdr:sp macro="" textlink="">
      <xdr:nvSpPr>
        <xdr:cNvPr id="742" name="円/楕円 741"/>
        <xdr:cNvSpPr/>
      </xdr:nvSpPr>
      <xdr:spPr>
        <a:xfrm>
          <a:off x="19494500" y="641635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19385</xdr:rowOff>
    </xdr:from>
    <xdr:ext cx="469744" cy="259045"/>
    <xdr:sp macro="" textlink="">
      <xdr:nvSpPr>
        <xdr:cNvPr id="743" name="テキスト ボックス 742"/>
        <xdr:cNvSpPr txBox="1"/>
      </xdr:nvSpPr>
      <xdr:spPr>
        <a:xfrm>
          <a:off x="19310427" y="6191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6,925</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53315</xdr:rowOff>
    </xdr:from>
    <xdr:to>
      <xdr:col>27</xdr:col>
      <xdr:colOff>161925</xdr:colOff>
      <xdr:row>38</xdr:row>
      <xdr:rowOff>154915</xdr:rowOff>
    </xdr:to>
    <xdr:sp macro="" textlink="">
      <xdr:nvSpPr>
        <xdr:cNvPr id="744" name="円/楕円 743"/>
        <xdr:cNvSpPr/>
      </xdr:nvSpPr>
      <xdr:spPr>
        <a:xfrm>
          <a:off x="18605500" y="656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146042</xdr:rowOff>
    </xdr:from>
    <xdr:ext cx="469744" cy="259045"/>
    <xdr:sp macro="" textlink="">
      <xdr:nvSpPr>
        <xdr:cNvPr id="745" name="テキスト ボックス 744"/>
        <xdr:cNvSpPr txBox="1"/>
      </xdr:nvSpPr>
      <xdr:spPr>
        <a:xfrm>
          <a:off x="18421427" y="6661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2,934</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6" name="正方形/長方形 74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7" name="正方形/長方形 74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8" name="正方形/長方形 74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9" name="正方形/長方形 74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0" name="正方形/長方形 74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1" name="正方形/長方形 75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2" name="正方形/長方形 75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9,841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3" name="正方形/長方形 75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4" name="テキスト ボックス 75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5" name="直線コネクタ 75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6" name="直線コネクタ 75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7" name="テキスト ボックス 75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8" name="直線コネクタ 75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9" name="テキスト ボックス 758"/>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0" name="直線コネクタ 75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1" name="テキスト ボックス 760"/>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2" name="直線コネクタ 76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3" name="テキスト ボックス 762"/>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4" name="直線コネクタ 76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5" name="テキスト ボックス 76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123195</xdr:rowOff>
    </xdr:from>
    <xdr:to>
      <xdr:col>32</xdr:col>
      <xdr:colOff>186689</xdr:colOff>
      <xdr:row>58</xdr:row>
      <xdr:rowOff>139700</xdr:rowOff>
    </xdr:to>
    <xdr:cxnSp macro="">
      <xdr:nvCxnSpPr>
        <xdr:cNvPr id="767" name="直線コネクタ 766"/>
        <xdr:cNvCxnSpPr/>
      </xdr:nvCxnSpPr>
      <xdr:spPr>
        <a:xfrm flipV="1">
          <a:off x="22159595" y="8867145"/>
          <a:ext cx="1269" cy="1216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8"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9" name="直線コネクタ 76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69872</xdr:rowOff>
    </xdr:from>
    <xdr:ext cx="534377" cy="259045"/>
    <xdr:sp macro="" textlink="">
      <xdr:nvSpPr>
        <xdr:cNvPr id="770" name="貸付金最大値テキスト"/>
        <xdr:cNvSpPr txBox="1"/>
      </xdr:nvSpPr>
      <xdr:spPr>
        <a:xfrm>
          <a:off x="22212300" y="8642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53,222</a:t>
          </a:r>
          <a:endParaRPr kumimoji="1" lang="ja-JP" altLang="en-US" sz="1000" b="1">
            <a:latin typeface="ＭＳ Ｐゴシック"/>
          </a:endParaRPr>
        </a:p>
      </xdr:txBody>
    </xdr:sp>
    <xdr:clientData/>
  </xdr:oneCellAnchor>
  <xdr:twoCellAnchor>
    <xdr:from>
      <xdr:col>32</xdr:col>
      <xdr:colOff>98425</xdr:colOff>
      <xdr:row>51</xdr:row>
      <xdr:rowOff>123195</xdr:rowOff>
    </xdr:from>
    <xdr:to>
      <xdr:col>32</xdr:col>
      <xdr:colOff>276225</xdr:colOff>
      <xdr:row>51</xdr:row>
      <xdr:rowOff>123195</xdr:rowOff>
    </xdr:to>
    <xdr:cxnSp macro="">
      <xdr:nvCxnSpPr>
        <xdr:cNvPr id="771" name="直線コネクタ 770"/>
        <xdr:cNvCxnSpPr/>
      </xdr:nvCxnSpPr>
      <xdr:spPr>
        <a:xfrm>
          <a:off x="22072600" y="8867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55141</xdr:rowOff>
    </xdr:from>
    <xdr:to>
      <xdr:col>32</xdr:col>
      <xdr:colOff>187325</xdr:colOff>
      <xdr:row>57</xdr:row>
      <xdr:rowOff>70548</xdr:rowOff>
    </xdr:to>
    <xdr:cxnSp macro="">
      <xdr:nvCxnSpPr>
        <xdr:cNvPr id="772" name="直線コネクタ 771"/>
        <xdr:cNvCxnSpPr/>
      </xdr:nvCxnSpPr>
      <xdr:spPr>
        <a:xfrm>
          <a:off x="21323300" y="9827791"/>
          <a:ext cx="838200" cy="15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88335</xdr:rowOff>
    </xdr:from>
    <xdr:ext cx="469744" cy="259045"/>
    <xdr:sp macro="" textlink="">
      <xdr:nvSpPr>
        <xdr:cNvPr id="773" name="貸付金平均値テキスト"/>
        <xdr:cNvSpPr txBox="1"/>
      </xdr:nvSpPr>
      <xdr:spPr>
        <a:xfrm>
          <a:off x="22212300" y="98609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6,581</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109908</xdr:rowOff>
    </xdr:from>
    <xdr:to>
      <xdr:col>32</xdr:col>
      <xdr:colOff>238125</xdr:colOff>
      <xdr:row>58</xdr:row>
      <xdr:rowOff>40058</xdr:rowOff>
    </xdr:to>
    <xdr:sp macro="" textlink="">
      <xdr:nvSpPr>
        <xdr:cNvPr id="774" name="フローチャート : 判断 773"/>
        <xdr:cNvSpPr/>
      </xdr:nvSpPr>
      <xdr:spPr>
        <a:xfrm>
          <a:off x="22110700" y="988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56</xdr:row>
      <xdr:rowOff>168138</xdr:rowOff>
    </xdr:from>
    <xdr:to>
      <xdr:col>31</xdr:col>
      <xdr:colOff>34925</xdr:colOff>
      <xdr:row>57</xdr:row>
      <xdr:rowOff>55141</xdr:rowOff>
    </xdr:to>
    <xdr:cxnSp macro="">
      <xdr:nvCxnSpPr>
        <xdr:cNvPr id="775" name="直線コネクタ 774"/>
        <xdr:cNvCxnSpPr/>
      </xdr:nvCxnSpPr>
      <xdr:spPr>
        <a:xfrm>
          <a:off x="20434300" y="9769338"/>
          <a:ext cx="889000" cy="58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33167</xdr:rowOff>
    </xdr:from>
    <xdr:to>
      <xdr:col>31</xdr:col>
      <xdr:colOff>85725</xdr:colOff>
      <xdr:row>57</xdr:row>
      <xdr:rowOff>134767</xdr:rowOff>
    </xdr:to>
    <xdr:sp macro="" textlink="">
      <xdr:nvSpPr>
        <xdr:cNvPr id="776" name="フローチャート : 判断 775"/>
        <xdr:cNvSpPr/>
      </xdr:nvSpPr>
      <xdr:spPr>
        <a:xfrm>
          <a:off x="21272500" y="9805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125894</xdr:rowOff>
    </xdr:from>
    <xdr:ext cx="469744" cy="259045"/>
    <xdr:sp macro="" textlink="">
      <xdr:nvSpPr>
        <xdr:cNvPr id="777" name="テキスト ボックス 776"/>
        <xdr:cNvSpPr txBox="1"/>
      </xdr:nvSpPr>
      <xdr:spPr>
        <a:xfrm>
          <a:off x="21088427" y="9898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9,938</a:t>
          </a:r>
          <a:endParaRPr kumimoji="1" lang="ja-JP" altLang="en-US" sz="1000" b="1">
            <a:solidFill>
              <a:srgbClr val="000080"/>
            </a:solidFill>
            <a:latin typeface="ＭＳ Ｐゴシック"/>
          </a:endParaRPr>
        </a:p>
      </xdr:txBody>
    </xdr:sp>
    <xdr:clientData/>
  </xdr:oneCellAnchor>
  <xdr:twoCellAnchor>
    <xdr:from>
      <xdr:col>28</xdr:col>
      <xdr:colOff>314325</xdr:colOff>
      <xdr:row>56</xdr:row>
      <xdr:rowOff>125892</xdr:rowOff>
    </xdr:from>
    <xdr:to>
      <xdr:col>29</xdr:col>
      <xdr:colOff>517525</xdr:colOff>
      <xdr:row>56</xdr:row>
      <xdr:rowOff>168138</xdr:rowOff>
    </xdr:to>
    <xdr:cxnSp macro="">
      <xdr:nvCxnSpPr>
        <xdr:cNvPr id="778" name="直線コネクタ 777"/>
        <xdr:cNvCxnSpPr/>
      </xdr:nvCxnSpPr>
      <xdr:spPr>
        <a:xfrm>
          <a:off x="19545300" y="9727092"/>
          <a:ext cx="889000" cy="42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20663</xdr:rowOff>
    </xdr:from>
    <xdr:to>
      <xdr:col>29</xdr:col>
      <xdr:colOff>568325</xdr:colOff>
      <xdr:row>57</xdr:row>
      <xdr:rowOff>122263</xdr:rowOff>
    </xdr:to>
    <xdr:sp macro="" textlink="">
      <xdr:nvSpPr>
        <xdr:cNvPr id="779" name="フローチャート : 判断 778"/>
        <xdr:cNvSpPr/>
      </xdr:nvSpPr>
      <xdr:spPr>
        <a:xfrm>
          <a:off x="20383500" y="979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57</xdr:row>
      <xdr:rowOff>113390</xdr:rowOff>
    </xdr:from>
    <xdr:ext cx="534377" cy="259045"/>
    <xdr:sp macro="" textlink="">
      <xdr:nvSpPr>
        <xdr:cNvPr id="780" name="テキスト ボックス 779"/>
        <xdr:cNvSpPr txBox="1"/>
      </xdr:nvSpPr>
      <xdr:spPr>
        <a:xfrm>
          <a:off x="20167111" y="9886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10,485</a:t>
          </a:r>
          <a:endParaRPr kumimoji="1" lang="ja-JP" altLang="en-US" sz="1000" b="1">
            <a:solidFill>
              <a:srgbClr val="000080"/>
            </a:solidFill>
            <a:latin typeface="ＭＳ Ｐゴシック"/>
          </a:endParaRPr>
        </a:p>
      </xdr:txBody>
    </xdr:sp>
    <xdr:clientData/>
  </xdr:oneCellAnchor>
  <xdr:twoCellAnchor>
    <xdr:from>
      <xdr:col>27</xdr:col>
      <xdr:colOff>111125</xdr:colOff>
      <xdr:row>56</xdr:row>
      <xdr:rowOff>83807</xdr:rowOff>
    </xdr:from>
    <xdr:to>
      <xdr:col>28</xdr:col>
      <xdr:colOff>314325</xdr:colOff>
      <xdr:row>56</xdr:row>
      <xdr:rowOff>125892</xdr:rowOff>
    </xdr:to>
    <xdr:cxnSp macro="">
      <xdr:nvCxnSpPr>
        <xdr:cNvPr id="781" name="直線コネクタ 780"/>
        <xdr:cNvCxnSpPr/>
      </xdr:nvCxnSpPr>
      <xdr:spPr>
        <a:xfrm>
          <a:off x="18656300" y="9685007"/>
          <a:ext cx="889000" cy="42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12364</xdr:rowOff>
    </xdr:from>
    <xdr:to>
      <xdr:col>28</xdr:col>
      <xdr:colOff>365125</xdr:colOff>
      <xdr:row>57</xdr:row>
      <xdr:rowOff>113964</xdr:rowOff>
    </xdr:to>
    <xdr:sp macro="" textlink="">
      <xdr:nvSpPr>
        <xdr:cNvPr id="782" name="フローチャート : 判断 781"/>
        <xdr:cNvSpPr/>
      </xdr:nvSpPr>
      <xdr:spPr>
        <a:xfrm>
          <a:off x="19494500" y="978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57</xdr:row>
      <xdr:rowOff>105091</xdr:rowOff>
    </xdr:from>
    <xdr:ext cx="534377" cy="259045"/>
    <xdr:sp macro="" textlink="">
      <xdr:nvSpPr>
        <xdr:cNvPr id="783" name="テキスト ボックス 782"/>
        <xdr:cNvSpPr txBox="1"/>
      </xdr:nvSpPr>
      <xdr:spPr>
        <a:xfrm>
          <a:off x="19278111" y="9877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10,848</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167630</xdr:rowOff>
    </xdr:from>
    <xdr:to>
      <xdr:col>27</xdr:col>
      <xdr:colOff>161925</xdr:colOff>
      <xdr:row>57</xdr:row>
      <xdr:rowOff>97780</xdr:rowOff>
    </xdr:to>
    <xdr:sp macro="" textlink="">
      <xdr:nvSpPr>
        <xdr:cNvPr id="784" name="フローチャート : 判断 783"/>
        <xdr:cNvSpPr/>
      </xdr:nvSpPr>
      <xdr:spPr>
        <a:xfrm>
          <a:off x="18605500" y="976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57</xdr:row>
      <xdr:rowOff>88907</xdr:rowOff>
    </xdr:from>
    <xdr:ext cx="534377" cy="259045"/>
    <xdr:sp macro="" textlink="">
      <xdr:nvSpPr>
        <xdr:cNvPr id="785" name="テキスト ボックス 784"/>
        <xdr:cNvSpPr txBox="1"/>
      </xdr:nvSpPr>
      <xdr:spPr>
        <a:xfrm>
          <a:off x="18389111" y="9861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11,556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6" name="テキスト ボックス 78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7" name="テキスト ボックス 78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8" name="テキスト ボックス 78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9" name="テキスト ボックス 78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0" name="テキスト ボックス 78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57</xdr:row>
      <xdr:rowOff>19748</xdr:rowOff>
    </xdr:from>
    <xdr:to>
      <xdr:col>32</xdr:col>
      <xdr:colOff>238125</xdr:colOff>
      <xdr:row>57</xdr:row>
      <xdr:rowOff>121348</xdr:rowOff>
    </xdr:to>
    <xdr:sp macro="" textlink="">
      <xdr:nvSpPr>
        <xdr:cNvPr id="791" name="円/楕円 790"/>
        <xdr:cNvSpPr/>
      </xdr:nvSpPr>
      <xdr:spPr>
        <a:xfrm>
          <a:off x="22110700" y="9792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42625</xdr:rowOff>
    </xdr:from>
    <xdr:ext cx="534377" cy="259045"/>
    <xdr:sp macro="" textlink="">
      <xdr:nvSpPr>
        <xdr:cNvPr id="792" name="貸付金該当値テキスト"/>
        <xdr:cNvSpPr txBox="1"/>
      </xdr:nvSpPr>
      <xdr:spPr>
        <a:xfrm>
          <a:off x="22212300" y="964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10,525</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4341</xdr:rowOff>
    </xdr:from>
    <xdr:to>
      <xdr:col>31</xdr:col>
      <xdr:colOff>85725</xdr:colOff>
      <xdr:row>57</xdr:row>
      <xdr:rowOff>105941</xdr:rowOff>
    </xdr:to>
    <xdr:sp macro="" textlink="">
      <xdr:nvSpPr>
        <xdr:cNvPr id="793" name="円/楕円 792"/>
        <xdr:cNvSpPr/>
      </xdr:nvSpPr>
      <xdr:spPr>
        <a:xfrm>
          <a:off x="21272500" y="977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55</xdr:row>
      <xdr:rowOff>122468</xdr:rowOff>
    </xdr:from>
    <xdr:ext cx="534377" cy="259045"/>
    <xdr:sp macro="" textlink="">
      <xdr:nvSpPr>
        <xdr:cNvPr id="794" name="テキスト ボックス 793"/>
        <xdr:cNvSpPr txBox="1"/>
      </xdr:nvSpPr>
      <xdr:spPr>
        <a:xfrm>
          <a:off x="21056111" y="9552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11,199</a:t>
          </a:r>
          <a:endParaRPr kumimoji="1" lang="ja-JP" altLang="en-US" sz="1000" b="1">
            <a:solidFill>
              <a:srgbClr val="FF0000"/>
            </a:solidFill>
            <a:latin typeface="ＭＳ Ｐゴシック"/>
          </a:endParaRPr>
        </a:p>
      </xdr:txBody>
    </xdr:sp>
    <xdr:clientData/>
  </xdr:oneCellAnchor>
  <xdr:twoCellAnchor>
    <xdr:from>
      <xdr:col>29</xdr:col>
      <xdr:colOff>466725</xdr:colOff>
      <xdr:row>56</xdr:row>
      <xdr:rowOff>117338</xdr:rowOff>
    </xdr:from>
    <xdr:to>
      <xdr:col>29</xdr:col>
      <xdr:colOff>568325</xdr:colOff>
      <xdr:row>57</xdr:row>
      <xdr:rowOff>47488</xdr:rowOff>
    </xdr:to>
    <xdr:sp macro="" textlink="">
      <xdr:nvSpPr>
        <xdr:cNvPr id="795" name="円/楕円 794"/>
        <xdr:cNvSpPr/>
      </xdr:nvSpPr>
      <xdr:spPr>
        <a:xfrm>
          <a:off x="20383500" y="9718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55</xdr:row>
      <xdr:rowOff>64015</xdr:rowOff>
    </xdr:from>
    <xdr:ext cx="534377" cy="259045"/>
    <xdr:sp macro="" textlink="">
      <xdr:nvSpPr>
        <xdr:cNvPr id="796" name="テキスト ボックス 795"/>
        <xdr:cNvSpPr txBox="1"/>
      </xdr:nvSpPr>
      <xdr:spPr>
        <a:xfrm>
          <a:off x="20167111" y="9493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13,756</a:t>
          </a:r>
          <a:endParaRPr kumimoji="1" lang="ja-JP" altLang="en-US" sz="1000" b="1">
            <a:solidFill>
              <a:srgbClr val="FF0000"/>
            </a:solidFill>
            <a:latin typeface="ＭＳ Ｐゴシック"/>
          </a:endParaRPr>
        </a:p>
      </xdr:txBody>
    </xdr:sp>
    <xdr:clientData/>
  </xdr:oneCellAnchor>
  <xdr:twoCellAnchor>
    <xdr:from>
      <xdr:col>28</xdr:col>
      <xdr:colOff>263525</xdr:colOff>
      <xdr:row>56</xdr:row>
      <xdr:rowOff>75092</xdr:rowOff>
    </xdr:from>
    <xdr:to>
      <xdr:col>28</xdr:col>
      <xdr:colOff>365125</xdr:colOff>
      <xdr:row>57</xdr:row>
      <xdr:rowOff>5242</xdr:rowOff>
    </xdr:to>
    <xdr:sp macro="" textlink="">
      <xdr:nvSpPr>
        <xdr:cNvPr id="797" name="円/楕円 796"/>
        <xdr:cNvSpPr/>
      </xdr:nvSpPr>
      <xdr:spPr>
        <a:xfrm>
          <a:off x="19494500" y="9676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55</xdr:row>
      <xdr:rowOff>21769</xdr:rowOff>
    </xdr:from>
    <xdr:ext cx="534377" cy="259045"/>
    <xdr:sp macro="" textlink="">
      <xdr:nvSpPr>
        <xdr:cNvPr id="798" name="テキスト ボックス 797"/>
        <xdr:cNvSpPr txBox="1"/>
      </xdr:nvSpPr>
      <xdr:spPr>
        <a:xfrm>
          <a:off x="19278111" y="9451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15,604</a:t>
          </a:r>
          <a:endParaRPr kumimoji="1" lang="ja-JP" altLang="en-US" sz="1000" b="1">
            <a:solidFill>
              <a:srgbClr val="FF0000"/>
            </a:solidFill>
            <a:latin typeface="ＭＳ Ｐゴシック"/>
          </a:endParaRPr>
        </a:p>
      </xdr:txBody>
    </xdr:sp>
    <xdr:clientData/>
  </xdr:oneCellAnchor>
  <xdr:twoCellAnchor>
    <xdr:from>
      <xdr:col>27</xdr:col>
      <xdr:colOff>60325</xdr:colOff>
      <xdr:row>56</xdr:row>
      <xdr:rowOff>33007</xdr:rowOff>
    </xdr:from>
    <xdr:to>
      <xdr:col>27</xdr:col>
      <xdr:colOff>161925</xdr:colOff>
      <xdr:row>56</xdr:row>
      <xdr:rowOff>134607</xdr:rowOff>
    </xdr:to>
    <xdr:sp macro="" textlink="">
      <xdr:nvSpPr>
        <xdr:cNvPr id="799" name="円/楕円 798"/>
        <xdr:cNvSpPr/>
      </xdr:nvSpPr>
      <xdr:spPr>
        <a:xfrm>
          <a:off x="18605500" y="963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54</xdr:row>
      <xdr:rowOff>151134</xdr:rowOff>
    </xdr:from>
    <xdr:ext cx="534377" cy="259045"/>
    <xdr:sp macro="" textlink="">
      <xdr:nvSpPr>
        <xdr:cNvPr id="800" name="テキスト ボックス 799"/>
        <xdr:cNvSpPr txBox="1"/>
      </xdr:nvSpPr>
      <xdr:spPr>
        <a:xfrm>
          <a:off x="18389111" y="9409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17,445</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1" name="正方形/長方形 80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2" name="正方形/長方形 80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3" name="正方形/長方形 80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4" name="正方形/長方形 80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5" name="正方形/長方形 80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6" name="正方形/長方形 80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7" name="正方形/長方形 80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42,961</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8" name="正方形/長方形 80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9" name="テキスト ボックス 80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0" name="直線コネクタ 80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1" name="テキスト ボックス 81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12" name="直線コネクタ 811"/>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13" name="テキスト ボックス 812"/>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14" name="直線コネクタ 813"/>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15" name="テキスト ボックス 814"/>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16" name="直線コネクタ 815"/>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17" name="テキスト ボックス 816"/>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18" name="直線コネクタ 817"/>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19" name="テキスト ボックス 818"/>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0" name="直線コネクタ 81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1" name="テキスト ボックス 82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36922</xdr:rowOff>
    </xdr:from>
    <xdr:to>
      <xdr:col>32</xdr:col>
      <xdr:colOff>186689</xdr:colOff>
      <xdr:row>79</xdr:row>
      <xdr:rowOff>47323</xdr:rowOff>
    </xdr:to>
    <xdr:cxnSp macro="">
      <xdr:nvCxnSpPr>
        <xdr:cNvPr id="823" name="直線コネクタ 822"/>
        <xdr:cNvCxnSpPr/>
      </xdr:nvCxnSpPr>
      <xdr:spPr>
        <a:xfrm flipV="1">
          <a:off x="22159595" y="12038422"/>
          <a:ext cx="1269" cy="1553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51150</xdr:rowOff>
    </xdr:from>
    <xdr:ext cx="534377" cy="259045"/>
    <xdr:sp macro="" textlink="">
      <xdr:nvSpPr>
        <xdr:cNvPr id="824" name="繰出金最小値テキスト"/>
        <xdr:cNvSpPr txBox="1"/>
      </xdr:nvSpPr>
      <xdr:spPr>
        <a:xfrm>
          <a:off x="22212300" y="13595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16,541</a:t>
          </a:r>
          <a:endParaRPr kumimoji="1" lang="ja-JP" altLang="en-US" sz="1000" b="1">
            <a:latin typeface="ＭＳ Ｐゴシック"/>
          </a:endParaRPr>
        </a:p>
      </xdr:txBody>
    </xdr:sp>
    <xdr:clientData/>
  </xdr:oneCellAnchor>
  <xdr:twoCellAnchor>
    <xdr:from>
      <xdr:col>32</xdr:col>
      <xdr:colOff>98425</xdr:colOff>
      <xdr:row>79</xdr:row>
      <xdr:rowOff>47323</xdr:rowOff>
    </xdr:from>
    <xdr:to>
      <xdr:col>32</xdr:col>
      <xdr:colOff>276225</xdr:colOff>
      <xdr:row>79</xdr:row>
      <xdr:rowOff>47323</xdr:rowOff>
    </xdr:to>
    <xdr:cxnSp macro="">
      <xdr:nvCxnSpPr>
        <xdr:cNvPr id="825" name="直線コネクタ 824"/>
        <xdr:cNvCxnSpPr/>
      </xdr:nvCxnSpPr>
      <xdr:spPr>
        <a:xfrm>
          <a:off x="22072600" y="13591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155049</xdr:rowOff>
    </xdr:from>
    <xdr:ext cx="534377" cy="259045"/>
    <xdr:sp macro="" textlink="">
      <xdr:nvSpPr>
        <xdr:cNvPr id="826" name="繰出金最大値テキスト"/>
        <xdr:cNvSpPr txBox="1"/>
      </xdr:nvSpPr>
      <xdr:spPr>
        <a:xfrm>
          <a:off x="22212300" y="11813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84,496</a:t>
          </a:r>
          <a:endParaRPr kumimoji="1" lang="ja-JP" altLang="en-US" sz="1000" b="1">
            <a:latin typeface="ＭＳ Ｐゴシック"/>
          </a:endParaRPr>
        </a:p>
      </xdr:txBody>
    </xdr:sp>
    <xdr:clientData/>
  </xdr:oneCellAnchor>
  <xdr:twoCellAnchor>
    <xdr:from>
      <xdr:col>32</xdr:col>
      <xdr:colOff>98425</xdr:colOff>
      <xdr:row>70</xdr:row>
      <xdr:rowOff>36922</xdr:rowOff>
    </xdr:from>
    <xdr:to>
      <xdr:col>32</xdr:col>
      <xdr:colOff>276225</xdr:colOff>
      <xdr:row>70</xdr:row>
      <xdr:rowOff>36922</xdr:rowOff>
    </xdr:to>
    <xdr:cxnSp macro="">
      <xdr:nvCxnSpPr>
        <xdr:cNvPr id="827" name="直線コネクタ 826"/>
        <xdr:cNvCxnSpPr/>
      </xdr:nvCxnSpPr>
      <xdr:spPr>
        <a:xfrm>
          <a:off x="22072600" y="12038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55987</xdr:rowOff>
    </xdr:from>
    <xdr:to>
      <xdr:col>32</xdr:col>
      <xdr:colOff>187325</xdr:colOff>
      <xdr:row>77</xdr:row>
      <xdr:rowOff>91945</xdr:rowOff>
    </xdr:to>
    <xdr:cxnSp macro="">
      <xdr:nvCxnSpPr>
        <xdr:cNvPr id="828" name="直線コネクタ 827"/>
        <xdr:cNvCxnSpPr/>
      </xdr:nvCxnSpPr>
      <xdr:spPr>
        <a:xfrm flipV="1">
          <a:off x="21323300" y="13257637"/>
          <a:ext cx="838200" cy="35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129860</xdr:rowOff>
    </xdr:from>
    <xdr:ext cx="534377" cy="259045"/>
    <xdr:sp macro="" textlink="">
      <xdr:nvSpPr>
        <xdr:cNvPr id="829" name="繰出金平均値テキスト"/>
        <xdr:cNvSpPr txBox="1"/>
      </xdr:nvSpPr>
      <xdr:spPr>
        <a:xfrm>
          <a:off x="22212300" y="12817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41,709</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106983</xdr:rowOff>
    </xdr:from>
    <xdr:to>
      <xdr:col>32</xdr:col>
      <xdr:colOff>238125</xdr:colOff>
      <xdr:row>76</xdr:row>
      <xdr:rowOff>37133</xdr:rowOff>
    </xdr:to>
    <xdr:sp macro="" textlink="">
      <xdr:nvSpPr>
        <xdr:cNvPr id="830" name="フローチャート : 判断 829"/>
        <xdr:cNvSpPr/>
      </xdr:nvSpPr>
      <xdr:spPr>
        <a:xfrm>
          <a:off x="22110700" y="1296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14701</xdr:rowOff>
    </xdr:from>
    <xdr:to>
      <xdr:col>31</xdr:col>
      <xdr:colOff>34925</xdr:colOff>
      <xdr:row>77</xdr:row>
      <xdr:rowOff>91945</xdr:rowOff>
    </xdr:to>
    <xdr:cxnSp macro="">
      <xdr:nvCxnSpPr>
        <xdr:cNvPr id="831" name="直線コネクタ 830"/>
        <xdr:cNvCxnSpPr/>
      </xdr:nvCxnSpPr>
      <xdr:spPr>
        <a:xfrm>
          <a:off x="20434300" y="13216351"/>
          <a:ext cx="889000" cy="7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46472</xdr:rowOff>
    </xdr:from>
    <xdr:to>
      <xdr:col>31</xdr:col>
      <xdr:colOff>85725</xdr:colOff>
      <xdr:row>75</xdr:row>
      <xdr:rowOff>148072</xdr:rowOff>
    </xdr:to>
    <xdr:sp macro="" textlink="">
      <xdr:nvSpPr>
        <xdr:cNvPr id="832" name="フローチャート : 判断 831"/>
        <xdr:cNvSpPr/>
      </xdr:nvSpPr>
      <xdr:spPr>
        <a:xfrm>
          <a:off x="21272500" y="1290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164599</xdr:rowOff>
    </xdr:from>
    <xdr:ext cx="534377" cy="259045"/>
    <xdr:sp macro="" textlink="">
      <xdr:nvSpPr>
        <xdr:cNvPr id="833" name="テキスト ボックス 832"/>
        <xdr:cNvSpPr txBox="1"/>
      </xdr:nvSpPr>
      <xdr:spPr>
        <a:xfrm>
          <a:off x="21056111" y="12680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44,356</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14701</xdr:rowOff>
    </xdr:from>
    <xdr:to>
      <xdr:col>29</xdr:col>
      <xdr:colOff>517525</xdr:colOff>
      <xdr:row>77</xdr:row>
      <xdr:rowOff>135037</xdr:rowOff>
    </xdr:to>
    <xdr:cxnSp macro="">
      <xdr:nvCxnSpPr>
        <xdr:cNvPr id="834" name="直線コネクタ 833"/>
        <xdr:cNvCxnSpPr/>
      </xdr:nvCxnSpPr>
      <xdr:spPr>
        <a:xfrm flipV="1">
          <a:off x="19545300" y="13216351"/>
          <a:ext cx="889000" cy="120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79093</xdr:rowOff>
    </xdr:from>
    <xdr:to>
      <xdr:col>29</xdr:col>
      <xdr:colOff>568325</xdr:colOff>
      <xdr:row>76</xdr:row>
      <xdr:rowOff>9243</xdr:rowOff>
    </xdr:to>
    <xdr:sp macro="" textlink="">
      <xdr:nvSpPr>
        <xdr:cNvPr id="835" name="フローチャート : 判断 834"/>
        <xdr:cNvSpPr/>
      </xdr:nvSpPr>
      <xdr:spPr>
        <a:xfrm>
          <a:off x="20383500" y="1293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25770</xdr:rowOff>
    </xdr:from>
    <xdr:ext cx="534377" cy="259045"/>
    <xdr:sp macro="" textlink="">
      <xdr:nvSpPr>
        <xdr:cNvPr id="836" name="テキスト ボックス 835"/>
        <xdr:cNvSpPr txBox="1"/>
      </xdr:nvSpPr>
      <xdr:spPr>
        <a:xfrm>
          <a:off x="20167111" y="12713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42,929</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116908</xdr:rowOff>
    </xdr:from>
    <xdr:to>
      <xdr:col>28</xdr:col>
      <xdr:colOff>314325</xdr:colOff>
      <xdr:row>77</xdr:row>
      <xdr:rowOff>135037</xdr:rowOff>
    </xdr:to>
    <xdr:cxnSp macro="">
      <xdr:nvCxnSpPr>
        <xdr:cNvPr id="837" name="直線コネクタ 836"/>
        <xdr:cNvCxnSpPr/>
      </xdr:nvCxnSpPr>
      <xdr:spPr>
        <a:xfrm>
          <a:off x="18656300" y="12804208"/>
          <a:ext cx="889000" cy="532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93495</xdr:rowOff>
    </xdr:from>
    <xdr:to>
      <xdr:col>28</xdr:col>
      <xdr:colOff>365125</xdr:colOff>
      <xdr:row>76</xdr:row>
      <xdr:rowOff>23645</xdr:rowOff>
    </xdr:to>
    <xdr:sp macro="" textlink="">
      <xdr:nvSpPr>
        <xdr:cNvPr id="838" name="フローチャート : 判断 837"/>
        <xdr:cNvSpPr/>
      </xdr:nvSpPr>
      <xdr:spPr>
        <a:xfrm>
          <a:off x="19494500" y="12952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40172</xdr:rowOff>
    </xdr:from>
    <xdr:ext cx="534377" cy="259045"/>
    <xdr:sp macro="" textlink="">
      <xdr:nvSpPr>
        <xdr:cNvPr id="839" name="テキスト ボックス 838"/>
        <xdr:cNvSpPr txBox="1"/>
      </xdr:nvSpPr>
      <xdr:spPr>
        <a:xfrm>
          <a:off x="19278111" y="12727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42,299</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76853</xdr:rowOff>
    </xdr:from>
    <xdr:to>
      <xdr:col>27</xdr:col>
      <xdr:colOff>161925</xdr:colOff>
      <xdr:row>76</xdr:row>
      <xdr:rowOff>7003</xdr:rowOff>
    </xdr:to>
    <xdr:sp macro="" textlink="">
      <xdr:nvSpPr>
        <xdr:cNvPr id="840" name="フローチャート : 判断 839"/>
        <xdr:cNvSpPr/>
      </xdr:nvSpPr>
      <xdr:spPr>
        <a:xfrm>
          <a:off x="18605500" y="12935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169580</xdr:rowOff>
    </xdr:from>
    <xdr:ext cx="534377" cy="259045"/>
    <xdr:sp macro="" textlink="">
      <xdr:nvSpPr>
        <xdr:cNvPr id="841" name="テキスト ボックス 840"/>
        <xdr:cNvSpPr txBox="1"/>
      </xdr:nvSpPr>
      <xdr:spPr>
        <a:xfrm>
          <a:off x="18389111" y="13028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43,027</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2" name="テキスト ボックス 84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3" name="テキスト ボックス 84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4" name="テキスト ボックス 84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5" name="テキスト ボックス 84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6" name="テキスト ボックス 84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5187</xdr:rowOff>
    </xdr:from>
    <xdr:to>
      <xdr:col>32</xdr:col>
      <xdr:colOff>238125</xdr:colOff>
      <xdr:row>77</xdr:row>
      <xdr:rowOff>106787</xdr:rowOff>
    </xdr:to>
    <xdr:sp macro="" textlink="">
      <xdr:nvSpPr>
        <xdr:cNvPr id="847" name="円/楕円 846"/>
        <xdr:cNvSpPr/>
      </xdr:nvSpPr>
      <xdr:spPr>
        <a:xfrm>
          <a:off x="22110700" y="13206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155064</xdr:rowOff>
    </xdr:from>
    <xdr:ext cx="534377" cy="259045"/>
    <xdr:sp macro="" textlink="">
      <xdr:nvSpPr>
        <xdr:cNvPr id="848" name="繰出金該当値テキスト"/>
        <xdr:cNvSpPr txBox="1"/>
      </xdr:nvSpPr>
      <xdr:spPr>
        <a:xfrm>
          <a:off x="22212300" y="13185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31,162</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41145</xdr:rowOff>
    </xdr:from>
    <xdr:to>
      <xdr:col>31</xdr:col>
      <xdr:colOff>85725</xdr:colOff>
      <xdr:row>77</xdr:row>
      <xdr:rowOff>142745</xdr:rowOff>
    </xdr:to>
    <xdr:sp macro="" textlink="">
      <xdr:nvSpPr>
        <xdr:cNvPr id="849" name="円/楕円 848"/>
        <xdr:cNvSpPr/>
      </xdr:nvSpPr>
      <xdr:spPr>
        <a:xfrm>
          <a:off x="21272500" y="1324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133872</xdr:rowOff>
    </xdr:from>
    <xdr:ext cx="534377" cy="259045"/>
    <xdr:sp macro="" textlink="">
      <xdr:nvSpPr>
        <xdr:cNvPr id="850" name="テキスト ボックス 849"/>
        <xdr:cNvSpPr txBox="1"/>
      </xdr:nvSpPr>
      <xdr:spPr>
        <a:xfrm>
          <a:off x="21056111" y="13335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29,589</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135351</xdr:rowOff>
    </xdr:from>
    <xdr:to>
      <xdr:col>29</xdr:col>
      <xdr:colOff>568325</xdr:colOff>
      <xdr:row>77</xdr:row>
      <xdr:rowOff>65501</xdr:rowOff>
    </xdr:to>
    <xdr:sp macro="" textlink="">
      <xdr:nvSpPr>
        <xdr:cNvPr id="851" name="円/楕円 850"/>
        <xdr:cNvSpPr/>
      </xdr:nvSpPr>
      <xdr:spPr>
        <a:xfrm>
          <a:off x="20383500" y="1316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56628</xdr:rowOff>
    </xdr:from>
    <xdr:ext cx="534377" cy="259045"/>
    <xdr:sp macro="" textlink="">
      <xdr:nvSpPr>
        <xdr:cNvPr id="852" name="テキスト ボックス 851"/>
        <xdr:cNvSpPr txBox="1"/>
      </xdr:nvSpPr>
      <xdr:spPr>
        <a:xfrm>
          <a:off x="20167111" y="13258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32,968</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84237</xdr:rowOff>
    </xdr:from>
    <xdr:to>
      <xdr:col>28</xdr:col>
      <xdr:colOff>365125</xdr:colOff>
      <xdr:row>78</xdr:row>
      <xdr:rowOff>14387</xdr:rowOff>
    </xdr:to>
    <xdr:sp macro="" textlink="">
      <xdr:nvSpPr>
        <xdr:cNvPr id="853" name="円/楕円 852"/>
        <xdr:cNvSpPr/>
      </xdr:nvSpPr>
      <xdr:spPr>
        <a:xfrm>
          <a:off x="19494500" y="13285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5514</xdr:rowOff>
    </xdr:from>
    <xdr:ext cx="534377" cy="259045"/>
    <xdr:sp macro="" textlink="">
      <xdr:nvSpPr>
        <xdr:cNvPr id="854" name="テキスト ボックス 853"/>
        <xdr:cNvSpPr txBox="1"/>
      </xdr:nvSpPr>
      <xdr:spPr>
        <a:xfrm>
          <a:off x="19278111" y="13378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27,704</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66108</xdr:rowOff>
    </xdr:from>
    <xdr:to>
      <xdr:col>27</xdr:col>
      <xdr:colOff>161925</xdr:colOff>
      <xdr:row>74</xdr:row>
      <xdr:rowOff>167708</xdr:rowOff>
    </xdr:to>
    <xdr:sp macro="" textlink="">
      <xdr:nvSpPr>
        <xdr:cNvPr id="855" name="円/楕円 854"/>
        <xdr:cNvSpPr/>
      </xdr:nvSpPr>
      <xdr:spPr>
        <a:xfrm>
          <a:off x="18605500" y="1275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12785</xdr:rowOff>
    </xdr:from>
    <xdr:ext cx="534377" cy="259045"/>
    <xdr:sp macro="" textlink="">
      <xdr:nvSpPr>
        <xdr:cNvPr id="856" name="テキスト ボックス 855"/>
        <xdr:cNvSpPr txBox="1"/>
      </xdr:nvSpPr>
      <xdr:spPr>
        <a:xfrm>
          <a:off x="18389111" y="12528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50,997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7" name="正方形/長方形 85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8" name="正方形/長方形 85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9" name="正方形/長方形 85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0" name="正方形/長方形 85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1" name="正方形/長方形 86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2" name="正方形/長方形 86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3" name="正方形/長方形 86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4" name="正方形/長方形 86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5" name="テキスト ボックス 86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6" name="直線コネクタ 86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7" name="直線コネクタ 86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8" name="テキスト ボックス 86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9" name="直線コネクタ 86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0" name="テキスト ボックス 86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2" name="直線コネクタ 87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4" name="直線コネクタ 87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6" name="直線コネクタ 87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7" name="直線コネクタ 87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9" name="フローチャート : 判断 87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0" name="直線コネクタ 87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1" name="フローチャート : 判断 88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2" name="テキスト ボックス 881"/>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3" name="直線コネクタ 88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4" name="フローチャート : 判断 88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5" name="テキスト ボックス 884"/>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6" name="直線コネクタ 88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7" name="フローチャート : 判断 88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8" name="テキスト ボックス 887"/>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9" name="フローチャート : 判断 88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0" name="テキスト ボックス 889"/>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1" name="テキスト ボックス 89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2" name="テキスト ボックス 89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3" name="テキスト ボックス 89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4" name="テキスト ボックス 89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5" name="テキスト ボックス 89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6" name="円/楕円 89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8" name="円/楕円 89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9" name="テキスト ボックス 898"/>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0" name="円/楕円 89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1" name="テキスト ボックス 900"/>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2" name="円/楕円 90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3" name="テキスト ボックス 902"/>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4" name="円/楕円 90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5" name="テキスト ボックス 904"/>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6" name="正方形/長方形 90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7" name="正方形/長方形 90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8" name="テキスト ボックス 90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・歳出決算総額は、住民一人当たり</a:t>
          </a:r>
          <a:r>
            <a:rPr kumimoji="1" lang="en-US" altLang="ja-JP" sz="1100">
              <a:solidFill>
                <a:schemeClr val="dk1"/>
              </a:solidFill>
              <a:effectLst/>
              <a:latin typeface="+mn-lt"/>
              <a:ea typeface="+mn-ea"/>
              <a:cs typeface="+mn-cs"/>
            </a:rPr>
            <a:t>439,124</a:t>
          </a:r>
          <a:r>
            <a:rPr kumimoji="1" lang="ja-JP" altLang="ja-JP" sz="1100">
              <a:solidFill>
                <a:schemeClr val="dk1"/>
              </a:solidFill>
              <a:effectLst/>
              <a:latin typeface="+mn-lt"/>
              <a:ea typeface="+mn-ea"/>
              <a:cs typeface="+mn-cs"/>
            </a:rPr>
            <a:t>円となっている。主な構成項目の一つである人件費は、住民一人当たり</a:t>
          </a:r>
          <a:r>
            <a:rPr kumimoji="1" lang="en-US" altLang="ja-JP" sz="1100">
              <a:solidFill>
                <a:schemeClr val="dk1"/>
              </a:solidFill>
              <a:effectLst/>
              <a:latin typeface="+mn-lt"/>
              <a:ea typeface="+mn-ea"/>
              <a:cs typeface="+mn-cs"/>
            </a:rPr>
            <a:t>57,266</a:t>
          </a:r>
          <a:r>
            <a:rPr kumimoji="1" lang="ja-JP" altLang="ja-JP" sz="1100">
              <a:solidFill>
                <a:schemeClr val="dk1"/>
              </a:solidFill>
              <a:effectLst/>
              <a:latin typeface="+mn-lt"/>
              <a:ea typeface="+mn-ea"/>
              <a:cs typeface="+mn-cs"/>
            </a:rPr>
            <a:t>円となっており、平成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年度から逓減している。これは、定員適正化計画や行財政改革の推進など、これまでの取組の成果が表れている。</a:t>
          </a:r>
          <a:endParaRPr lang="ja-JP" altLang="ja-JP" sz="1400">
            <a:effectLst/>
          </a:endParaRPr>
        </a:p>
        <a:p>
          <a:r>
            <a:rPr kumimoji="1" lang="ja-JP" altLang="ja-JP" sz="1100">
              <a:solidFill>
                <a:schemeClr val="dk1"/>
              </a:solidFill>
              <a:effectLst/>
              <a:latin typeface="+mn-lt"/>
              <a:ea typeface="+mn-ea"/>
              <a:cs typeface="+mn-cs"/>
            </a:rPr>
            <a:t>・扶助費の住民一人当たりのコストは</a:t>
          </a:r>
          <a:r>
            <a:rPr kumimoji="1" lang="en-US" altLang="ja-JP" sz="1100">
              <a:solidFill>
                <a:schemeClr val="dk1"/>
              </a:solidFill>
              <a:effectLst/>
              <a:latin typeface="+mn-lt"/>
              <a:ea typeface="+mn-ea"/>
              <a:cs typeface="+mn-cs"/>
            </a:rPr>
            <a:t>69,995</a:t>
          </a:r>
          <a:r>
            <a:rPr kumimoji="1" lang="ja-JP" altLang="ja-JP" sz="1100">
              <a:solidFill>
                <a:schemeClr val="dk1"/>
              </a:solidFill>
              <a:effectLst/>
              <a:latin typeface="+mn-lt"/>
              <a:ea typeface="+mn-ea"/>
              <a:cs typeface="+mn-cs"/>
            </a:rPr>
            <a:t>円となっており、類似団体と比較して低い状況となっているが、年々増加傾向にある。これは、高齢者福祉や自立支援給付費等の障がい者福祉、子ども・子育てに係る経費の増による影響が大きく、今後も社会保障関係費の増加が見込まれる。</a:t>
          </a:r>
          <a:endParaRPr lang="ja-JP" altLang="ja-JP" sz="1400">
            <a:effectLst/>
          </a:endParaRPr>
        </a:p>
        <a:p>
          <a:r>
            <a:rPr kumimoji="1" lang="ja-JP" altLang="ja-JP" sz="1100">
              <a:solidFill>
                <a:schemeClr val="dk1"/>
              </a:solidFill>
              <a:effectLst/>
              <a:latin typeface="+mn-lt"/>
              <a:ea typeface="+mn-ea"/>
              <a:cs typeface="+mn-cs"/>
            </a:rPr>
            <a:t>・物件費の住民一人当たりのコストは</a:t>
          </a:r>
          <a:r>
            <a:rPr kumimoji="1" lang="en-US" altLang="ja-JP" sz="1100">
              <a:solidFill>
                <a:schemeClr val="dk1"/>
              </a:solidFill>
              <a:effectLst/>
              <a:latin typeface="+mn-lt"/>
              <a:ea typeface="+mn-ea"/>
              <a:cs typeface="+mn-cs"/>
            </a:rPr>
            <a:t>58,372</a:t>
          </a:r>
          <a:r>
            <a:rPr kumimoji="1" lang="ja-JP" altLang="ja-JP" sz="1100">
              <a:solidFill>
                <a:schemeClr val="dk1"/>
              </a:solidFill>
              <a:effectLst/>
              <a:latin typeface="+mn-lt"/>
              <a:ea typeface="+mn-ea"/>
              <a:cs typeface="+mn-cs"/>
            </a:rPr>
            <a:t>円となっており、類似団体と比較して高い状況となっている。これは、類似施設が重複し施設の維持管理費が高止まりしていることが主な要因となっているため、今後は、公共施設等総合管理計画に基づき、施設の統廃合等により維持管理費を縮減していく。</a:t>
          </a:r>
          <a:endParaRPr lang="ja-JP" altLang="ja-JP" sz="1400">
            <a:effectLst/>
          </a:endParaRPr>
        </a:p>
        <a:p>
          <a:r>
            <a:rPr kumimoji="1" lang="ja-JP" altLang="ja-JP" sz="1100">
              <a:solidFill>
                <a:schemeClr val="dk1"/>
              </a:solidFill>
              <a:effectLst/>
              <a:latin typeface="+mn-lt"/>
              <a:ea typeface="+mn-ea"/>
              <a:cs typeface="+mn-cs"/>
            </a:rPr>
            <a:t>・補助費等の住民一人当たりのコストは</a:t>
          </a:r>
          <a:r>
            <a:rPr kumimoji="1" lang="en-US" altLang="ja-JP" sz="1100">
              <a:solidFill>
                <a:schemeClr val="dk1"/>
              </a:solidFill>
              <a:effectLst/>
              <a:latin typeface="+mn-lt"/>
              <a:ea typeface="+mn-ea"/>
              <a:cs typeface="+mn-cs"/>
            </a:rPr>
            <a:t>50,527</a:t>
          </a:r>
          <a:r>
            <a:rPr kumimoji="1" lang="ja-JP" altLang="ja-JP" sz="1100">
              <a:solidFill>
                <a:schemeClr val="dk1"/>
              </a:solidFill>
              <a:effectLst/>
              <a:latin typeface="+mn-lt"/>
              <a:ea typeface="+mn-ea"/>
              <a:cs typeface="+mn-cs"/>
            </a:rPr>
            <a:t>円となっており、類似団体と比較して高い状況となっている。これは、下水道事業、病院事業会計への繰出金の影響が大きい。引き続き、独立採算の原則に基づき、繰出金の抑制に努めていく。</a:t>
          </a:r>
          <a:endParaRPr lang="ja-JP" altLang="ja-JP" sz="1400">
            <a:effectLst/>
          </a:endParaRPr>
        </a:p>
        <a:p>
          <a:r>
            <a:rPr kumimoji="1" lang="ja-JP" altLang="ja-JP" sz="1100">
              <a:solidFill>
                <a:schemeClr val="dk1"/>
              </a:solidFill>
              <a:effectLst/>
              <a:latin typeface="+mn-lt"/>
              <a:ea typeface="+mn-ea"/>
              <a:cs typeface="+mn-cs"/>
            </a:rPr>
            <a:t>・普通建設事業費の住民一人当たりのコストは</a:t>
          </a:r>
          <a:r>
            <a:rPr kumimoji="1" lang="en-US" altLang="ja-JP" sz="1100">
              <a:solidFill>
                <a:schemeClr val="dk1"/>
              </a:solidFill>
              <a:effectLst/>
              <a:latin typeface="+mn-lt"/>
              <a:ea typeface="+mn-ea"/>
              <a:cs typeface="+mn-cs"/>
            </a:rPr>
            <a:t>68,324</a:t>
          </a:r>
          <a:r>
            <a:rPr kumimoji="1" lang="ja-JP" altLang="ja-JP" sz="1100">
              <a:solidFill>
                <a:schemeClr val="dk1"/>
              </a:solidFill>
              <a:effectLst/>
              <a:latin typeface="+mn-lt"/>
              <a:ea typeface="+mn-ea"/>
              <a:cs typeface="+mn-cs"/>
            </a:rPr>
            <a:t>円となっており、類似団体と比較して高い状況となっている。これは、庁舎整備事業や防災行政無線デジタル化整備事業、重点密集市街地整備事業など大型整備事業による影響が大きい。</a:t>
          </a:r>
          <a:endParaRPr lang="ja-JP" altLang="ja-JP" sz="1400">
            <a:effectLst/>
          </a:endParaRPr>
        </a:p>
        <a:p>
          <a:r>
            <a:rPr kumimoji="1" lang="ja-JP" altLang="ja-JP" sz="1100">
              <a:solidFill>
                <a:schemeClr val="dk1"/>
              </a:solidFill>
              <a:effectLst/>
              <a:latin typeface="+mn-lt"/>
              <a:ea typeface="+mn-ea"/>
              <a:cs typeface="+mn-cs"/>
            </a:rPr>
            <a:t>・公債費の住民一人当たりのコストは</a:t>
          </a:r>
          <a:r>
            <a:rPr kumimoji="1" lang="en-US" altLang="ja-JP" sz="1100">
              <a:solidFill>
                <a:schemeClr val="dk1"/>
              </a:solidFill>
              <a:effectLst/>
              <a:latin typeface="+mn-lt"/>
              <a:ea typeface="+mn-ea"/>
              <a:cs typeface="+mn-cs"/>
            </a:rPr>
            <a:t>63,678</a:t>
          </a:r>
          <a:r>
            <a:rPr kumimoji="1" lang="ja-JP" altLang="ja-JP" sz="1100">
              <a:solidFill>
                <a:schemeClr val="dk1"/>
              </a:solidFill>
              <a:effectLst/>
              <a:latin typeface="+mn-lt"/>
              <a:ea typeface="+mn-ea"/>
              <a:cs typeface="+mn-cs"/>
            </a:rPr>
            <a:t>円となっており、類似団体と比較して非常に高い状況となっている。これは、過去に行った小中学校等公共施設の耐震化といった大型整備事業の影響が大きいが、近年の借入起債のほとんどが合併特例債、緊急防災・減災事業債、臨時財政対策債といった交付税措置率の高いものに限られていることから、実質的な財政負担は少ない。</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富山県射水市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94,301
92,408
109.43
43,180,976
41,409,840
1,090,370
24,734,025
59,668,398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11.8
104.7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60/90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3,527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2540</xdr:rowOff>
    </xdr:from>
    <xdr:to>
      <xdr:col>6</xdr:col>
      <xdr:colOff>510540</xdr:colOff>
      <xdr:row>38</xdr:row>
      <xdr:rowOff>115316</xdr:rowOff>
    </xdr:to>
    <xdr:cxnSp macro="">
      <xdr:nvCxnSpPr>
        <xdr:cNvPr id="56" name="直線コネクタ 55"/>
        <xdr:cNvCxnSpPr/>
      </xdr:nvCxnSpPr>
      <xdr:spPr>
        <a:xfrm flipV="1">
          <a:off x="4633595" y="5317490"/>
          <a:ext cx="1270" cy="1312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119143</xdr:rowOff>
    </xdr:from>
    <xdr:ext cx="469744" cy="259045"/>
    <xdr:sp macro="" textlink="">
      <xdr:nvSpPr>
        <xdr:cNvPr id="57" name="議会費最小値テキスト"/>
        <xdr:cNvSpPr txBox="1"/>
      </xdr:nvSpPr>
      <xdr:spPr>
        <a:xfrm>
          <a:off x="4686300" y="6634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2,264</a:t>
          </a:r>
          <a:endParaRPr kumimoji="1" lang="ja-JP" altLang="en-US" sz="1000" b="1">
            <a:latin typeface="ＭＳ Ｐゴシック"/>
          </a:endParaRPr>
        </a:p>
      </xdr:txBody>
    </xdr:sp>
    <xdr:clientData/>
  </xdr:oneCellAnchor>
  <xdr:twoCellAnchor>
    <xdr:from>
      <xdr:col>6</xdr:col>
      <xdr:colOff>422275</xdr:colOff>
      <xdr:row>38</xdr:row>
      <xdr:rowOff>115316</xdr:rowOff>
    </xdr:from>
    <xdr:to>
      <xdr:col>6</xdr:col>
      <xdr:colOff>600075</xdr:colOff>
      <xdr:row>38</xdr:row>
      <xdr:rowOff>115316</xdr:rowOff>
    </xdr:to>
    <xdr:cxnSp macro="">
      <xdr:nvCxnSpPr>
        <xdr:cNvPr id="58" name="直線コネクタ 57"/>
        <xdr:cNvCxnSpPr/>
      </xdr:nvCxnSpPr>
      <xdr:spPr>
        <a:xfrm>
          <a:off x="4546600" y="6630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120667</xdr:rowOff>
    </xdr:from>
    <xdr:ext cx="469744" cy="259045"/>
    <xdr:sp macro="" textlink="">
      <xdr:nvSpPr>
        <xdr:cNvPr id="59" name="議会費最大値テキスト"/>
        <xdr:cNvSpPr txBox="1"/>
      </xdr:nvSpPr>
      <xdr:spPr>
        <a:xfrm>
          <a:off x="4686300" y="509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5,710</a:t>
          </a:r>
          <a:endParaRPr kumimoji="1" lang="ja-JP" altLang="en-US" sz="1000" b="1">
            <a:latin typeface="ＭＳ Ｐゴシック"/>
          </a:endParaRPr>
        </a:p>
      </xdr:txBody>
    </xdr:sp>
    <xdr:clientData/>
  </xdr:oneCellAnchor>
  <xdr:twoCellAnchor>
    <xdr:from>
      <xdr:col>6</xdr:col>
      <xdr:colOff>422275</xdr:colOff>
      <xdr:row>31</xdr:row>
      <xdr:rowOff>2540</xdr:rowOff>
    </xdr:from>
    <xdr:to>
      <xdr:col>6</xdr:col>
      <xdr:colOff>600075</xdr:colOff>
      <xdr:row>31</xdr:row>
      <xdr:rowOff>2540</xdr:rowOff>
    </xdr:to>
    <xdr:cxnSp macro="">
      <xdr:nvCxnSpPr>
        <xdr:cNvPr id="60" name="直線コネクタ 59"/>
        <xdr:cNvCxnSpPr/>
      </xdr:nvCxnSpPr>
      <xdr:spPr>
        <a:xfrm>
          <a:off x="4546600" y="5317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54737</xdr:rowOff>
    </xdr:from>
    <xdr:to>
      <xdr:col>6</xdr:col>
      <xdr:colOff>511175</xdr:colOff>
      <xdr:row>36</xdr:row>
      <xdr:rowOff>123698</xdr:rowOff>
    </xdr:to>
    <xdr:cxnSp macro="">
      <xdr:nvCxnSpPr>
        <xdr:cNvPr id="61" name="直線コネクタ 60"/>
        <xdr:cNvCxnSpPr/>
      </xdr:nvCxnSpPr>
      <xdr:spPr>
        <a:xfrm flipV="1">
          <a:off x="3797300" y="6226937"/>
          <a:ext cx="838200" cy="68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109491</xdr:rowOff>
    </xdr:from>
    <xdr:ext cx="469744" cy="259045"/>
    <xdr:sp macro="" textlink="">
      <xdr:nvSpPr>
        <xdr:cNvPr id="62" name="議会費平均値テキスト"/>
        <xdr:cNvSpPr txBox="1"/>
      </xdr:nvSpPr>
      <xdr:spPr>
        <a:xfrm>
          <a:off x="4686300" y="59387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3,556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86614</xdr:rowOff>
    </xdr:from>
    <xdr:to>
      <xdr:col>6</xdr:col>
      <xdr:colOff>561975</xdr:colOff>
      <xdr:row>36</xdr:row>
      <xdr:rowOff>16764</xdr:rowOff>
    </xdr:to>
    <xdr:sp macro="" textlink="">
      <xdr:nvSpPr>
        <xdr:cNvPr id="63" name="フローチャート : 判断 62"/>
        <xdr:cNvSpPr/>
      </xdr:nvSpPr>
      <xdr:spPr>
        <a:xfrm>
          <a:off x="45847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38735</xdr:rowOff>
    </xdr:from>
    <xdr:to>
      <xdr:col>5</xdr:col>
      <xdr:colOff>358775</xdr:colOff>
      <xdr:row>36</xdr:row>
      <xdr:rowOff>123698</xdr:rowOff>
    </xdr:to>
    <xdr:cxnSp macro="">
      <xdr:nvCxnSpPr>
        <xdr:cNvPr id="64" name="直線コネクタ 63"/>
        <xdr:cNvCxnSpPr/>
      </xdr:nvCxnSpPr>
      <xdr:spPr>
        <a:xfrm>
          <a:off x="2908300" y="6210935"/>
          <a:ext cx="889000" cy="84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114427</xdr:rowOff>
    </xdr:from>
    <xdr:to>
      <xdr:col>5</xdr:col>
      <xdr:colOff>409575</xdr:colOff>
      <xdr:row>36</xdr:row>
      <xdr:rowOff>44577</xdr:rowOff>
    </xdr:to>
    <xdr:sp macro="" textlink="">
      <xdr:nvSpPr>
        <xdr:cNvPr id="65" name="フローチャート : 判断 64"/>
        <xdr:cNvSpPr/>
      </xdr:nvSpPr>
      <xdr:spPr>
        <a:xfrm>
          <a:off x="3746500" y="6115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61104</xdr:rowOff>
    </xdr:from>
    <xdr:ext cx="469744" cy="259045"/>
    <xdr:sp macro="" textlink="">
      <xdr:nvSpPr>
        <xdr:cNvPr id="66" name="テキスト ボックス 65"/>
        <xdr:cNvSpPr txBox="1"/>
      </xdr:nvSpPr>
      <xdr:spPr>
        <a:xfrm>
          <a:off x="3562427" y="5890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3,483</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146939</xdr:rowOff>
    </xdr:from>
    <xdr:to>
      <xdr:col>4</xdr:col>
      <xdr:colOff>155575</xdr:colOff>
      <xdr:row>36</xdr:row>
      <xdr:rowOff>38735</xdr:rowOff>
    </xdr:to>
    <xdr:cxnSp macro="">
      <xdr:nvCxnSpPr>
        <xdr:cNvPr id="67" name="直線コネクタ 66"/>
        <xdr:cNvCxnSpPr/>
      </xdr:nvCxnSpPr>
      <xdr:spPr>
        <a:xfrm>
          <a:off x="2019300" y="6147689"/>
          <a:ext cx="889000" cy="6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125095</xdr:rowOff>
    </xdr:from>
    <xdr:to>
      <xdr:col>4</xdr:col>
      <xdr:colOff>206375</xdr:colOff>
      <xdr:row>36</xdr:row>
      <xdr:rowOff>55245</xdr:rowOff>
    </xdr:to>
    <xdr:sp macro="" textlink="">
      <xdr:nvSpPr>
        <xdr:cNvPr id="68" name="フローチャート : 判断 67"/>
        <xdr:cNvSpPr/>
      </xdr:nvSpPr>
      <xdr:spPr>
        <a:xfrm>
          <a:off x="2857500" y="612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71772</xdr:rowOff>
    </xdr:from>
    <xdr:ext cx="469744" cy="259045"/>
    <xdr:sp macro="" textlink="">
      <xdr:nvSpPr>
        <xdr:cNvPr id="69" name="テキスト ボックス 68"/>
        <xdr:cNvSpPr txBox="1"/>
      </xdr:nvSpPr>
      <xdr:spPr>
        <a:xfrm>
          <a:off x="2673427" y="590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3,455</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136652</xdr:rowOff>
    </xdr:from>
    <xdr:to>
      <xdr:col>2</xdr:col>
      <xdr:colOff>638175</xdr:colOff>
      <xdr:row>35</xdr:row>
      <xdr:rowOff>146939</xdr:rowOff>
    </xdr:to>
    <xdr:cxnSp macro="">
      <xdr:nvCxnSpPr>
        <xdr:cNvPr id="70" name="直線コネクタ 69"/>
        <xdr:cNvCxnSpPr/>
      </xdr:nvCxnSpPr>
      <xdr:spPr>
        <a:xfrm>
          <a:off x="1130300" y="5965952"/>
          <a:ext cx="889000" cy="18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71374</xdr:rowOff>
    </xdr:from>
    <xdr:to>
      <xdr:col>3</xdr:col>
      <xdr:colOff>3175</xdr:colOff>
      <xdr:row>36</xdr:row>
      <xdr:rowOff>1524</xdr:rowOff>
    </xdr:to>
    <xdr:sp macro="" textlink="">
      <xdr:nvSpPr>
        <xdr:cNvPr id="71" name="フローチャート : 判断 70"/>
        <xdr:cNvSpPr/>
      </xdr:nvSpPr>
      <xdr:spPr>
        <a:xfrm>
          <a:off x="1968500" y="6072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18051</xdr:rowOff>
    </xdr:from>
    <xdr:ext cx="469744" cy="259045"/>
    <xdr:sp macro="" textlink="">
      <xdr:nvSpPr>
        <xdr:cNvPr id="72" name="テキスト ボックス 71"/>
        <xdr:cNvSpPr txBox="1"/>
      </xdr:nvSpPr>
      <xdr:spPr>
        <a:xfrm>
          <a:off x="1784427" y="5847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3,596</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59944</xdr:rowOff>
    </xdr:from>
    <xdr:to>
      <xdr:col>1</xdr:col>
      <xdr:colOff>485775</xdr:colOff>
      <xdr:row>34</xdr:row>
      <xdr:rowOff>161544</xdr:rowOff>
    </xdr:to>
    <xdr:sp macro="" textlink="">
      <xdr:nvSpPr>
        <xdr:cNvPr id="73" name="フローチャート : 判断 72"/>
        <xdr:cNvSpPr/>
      </xdr:nvSpPr>
      <xdr:spPr>
        <a:xfrm>
          <a:off x="1079500" y="588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6621</xdr:rowOff>
    </xdr:from>
    <xdr:ext cx="469744" cy="259045"/>
    <xdr:sp macro="" textlink="">
      <xdr:nvSpPr>
        <xdr:cNvPr id="74" name="テキスト ボックス 73"/>
        <xdr:cNvSpPr txBox="1"/>
      </xdr:nvSpPr>
      <xdr:spPr>
        <a:xfrm>
          <a:off x="895427" y="5664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3937</xdr:rowOff>
    </xdr:from>
    <xdr:to>
      <xdr:col>6</xdr:col>
      <xdr:colOff>561975</xdr:colOff>
      <xdr:row>36</xdr:row>
      <xdr:rowOff>105537</xdr:rowOff>
    </xdr:to>
    <xdr:sp macro="" textlink="">
      <xdr:nvSpPr>
        <xdr:cNvPr id="80" name="円/楕円 79"/>
        <xdr:cNvSpPr/>
      </xdr:nvSpPr>
      <xdr:spPr>
        <a:xfrm>
          <a:off x="4584700" y="617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153814</xdr:rowOff>
    </xdr:from>
    <xdr:ext cx="469744" cy="259045"/>
    <xdr:sp macro="" textlink="">
      <xdr:nvSpPr>
        <xdr:cNvPr id="81" name="議会費該当値テキスト"/>
        <xdr:cNvSpPr txBox="1"/>
      </xdr:nvSpPr>
      <xdr:spPr>
        <a:xfrm>
          <a:off x="4686300" y="6154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3,323</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72898</xdr:rowOff>
    </xdr:from>
    <xdr:to>
      <xdr:col>5</xdr:col>
      <xdr:colOff>409575</xdr:colOff>
      <xdr:row>37</xdr:row>
      <xdr:rowOff>3048</xdr:rowOff>
    </xdr:to>
    <xdr:sp macro="" textlink="">
      <xdr:nvSpPr>
        <xdr:cNvPr id="82" name="円/楕円 81"/>
        <xdr:cNvSpPr/>
      </xdr:nvSpPr>
      <xdr:spPr>
        <a:xfrm>
          <a:off x="3746500" y="6245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165625</xdr:rowOff>
    </xdr:from>
    <xdr:ext cx="469744" cy="259045"/>
    <xdr:sp macro="" textlink="">
      <xdr:nvSpPr>
        <xdr:cNvPr id="83" name="テキスト ボックス 82"/>
        <xdr:cNvSpPr txBox="1"/>
      </xdr:nvSpPr>
      <xdr:spPr>
        <a:xfrm>
          <a:off x="3562427" y="6337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3,142</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159385</xdr:rowOff>
    </xdr:from>
    <xdr:to>
      <xdr:col>4</xdr:col>
      <xdr:colOff>206375</xdr:colOff>
      <xdr:row>36</xdr:row>
      <xdr:rowOff>89535</xdr:rowOff>
    </xdr:to>
    <xdr:sp macro="" textlink="">
      <xdr:nvSpPr>
        <xdr:cNvPr id="84" name="円/楕円 83"/>
        <xdr:cNvSpPr/>
      </xdr:nvSpPr>
      <xdr:spPr>
        <a:xfrm>
          <a:off x="2857500" y="616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80662</xdr:rowOff>
    </xdr:from>
    <xdr:ext cx="469744" cy="259045"/>
    <xdr:sp macro="" textlink="">
      <xdr:nvSpPr>
        <xdr:cNvPr id="85" name="テキスト ボックス 84"/>
        <xdr:cNvSpPr txBox="1"/>
      </xdr:nvSpPr>
      <xdr:spPr>
        <a:xfrm>
          <a:off x="2673427" y="625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3,365</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96139</xdr:rowOff>
    </xdr:from>
    <xdr:to>
      <xdr:col>3</xdr:col>
      <xdr:colOff>3175</xdr:colOff>
      <xdr:row>36</xdr:row>
      <xdr:rowOff>26289</xdr:rowOff>
    </xdr:to>
    <xdr:sp macro="" textlink="">
      <xdr:nvSpPr>
        <xdr:cNvPr id="86" name="円/楕円 85"/>
        <xdr:cNvSpPr/>
      </xdr:nvSpPr>
      <xdr:spPr>
        <a:xfrm>
          <a:off x="1968500" y="609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17416</xdr:rowOff>
    </xdr:from>
    <xdr:ext cx="469744" cy="259045"/>
    <xdr:sp macro="" textlink="">
      <xdr:nvSpPr>
        <xdr:cNvPr id="87" name="テキスト ボックス 86"/>
        <xdr:cNvSpPr txBox="1"/>
      </xdr:nvSpPr>
      <xdr:spPr>
        <a:xfrm>
          <a:off x="1784427" y="6189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3,531</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85852</xdr:rowOff>
    </xdr:from>
    <xdr:to>
      <xdr:col>1</xdr:col>
      <xdr:colOff>485775</xdr:colOff>
      <xdr:row>35</xdr:row>
      <xdr:rowOff>16002</xdr:rowOff>
    </xdr:to>
    <xdr:sp macro="" textlink="">
      <xdr:nvSpPr>
        <xdr:cNvPr id="88" name="円/楕円 87"/>
        <xdr:cNvSpPr/>
      </xdr:nvSpPr>
      <xdr:spPr>
        <a:xfrm>
          <a:off x="1079500" y="591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7129</xdr:rowOff>
    </xdr:from>
    <xdr:ext cx="469744" cy="259045"/>
    <xdr:sp macro="" textlink="">
      <xdr:nvSpPr>
        <xdr:cNvPr id="89" name="テキスト ボックス 88"/>
        <xdr:cNvSpPr txBox="1"/>
      </xdr:nvSpPr>
      <xdr:spPr>
        <a:xfrm>
          <a:off x="895427" y="6007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57,202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71218</xdr:rowOff>
    </xdr:from>
    <xdr:to>
      <xdr:col>6</xdr:col>
      <xdr:colOff>510540</xdr:colOff>
      <xdr:row>58</xdr:row>
      <xdr:rowOff>168242</xdr:rowOff>
    </xdr:to>
    <xdr:cxnSp macro="">
      <xdr:nvCxnSpPr>
        <xdr:cNvPr id="116" name="直線コネクタ 115"/>
        <xdr:cNvCxnSpPr/>
      </xdr:nvCxnSpPr>
      <xdr:spPr>
        <a:xfrm flipV="1">
          <a:off x="4633595" y="8643718"/>
          <a:ext cx="1270" cy="1468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619</xdr:rowOff>
    </xdr:from>
    <xdr:ext cx="534377" cy="259045"/>
    <xdr:sp macro="" textlink="">
      <xdr:nvSpPr>
        <xdr:cNvPr id="117" name="総務費最小値テキスト"/>
        <xdr:cNvSpPr txBox="1"/>
      </xdr:nvSpPr>
      <xdr:spPr>
        <a:xfrm>
          <a:off x="4686300" y="1011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26,252</a:t>
          </a:r>
          <a:endParaRPr kumimoji="1" lang="ja-JP" altLang="en-US" sz="1000" b="1">
            <a:latin typeface="ＭＳ Ｐゴシック"/>
          </a:endParaRPr>
        </a:p>
      </xdr:txBody>
    </xdr:sp>
    <xdr:clientData/>
  </xdr:oneCellAnchor>
  <xdr:twoCellAnchor>
    <xdr:from>
      <xdr:col>6</xdr:col>
      <xdr:colOff>422275</xdr:colOff>
      <xdr:row>58</xdr:row>
      <xdr:rowOff>168242</xdr:rowOff>
    </xdr:from>
    <xdr:to>
      <xdr:col>6</xdr:col>
      <xdr:colOff>600075</xdr:colOff>
      <xdr:row>58</xdr:row>
      <xdr:rowOff>168242</xdr:rowOff>
    </xdr:to>
    <xdr:cxnSp macro="">
      <xdr:nvCxnSpPr>
        <xdr:cNvPr id="118" name="直線コネクタ 117"/>
        <xdr:cNvCxnSpPr/>
      </xdr:nvCxnSpPr>
      <xdr:spPr>
        <a:xfrm>
          <a:off x="4546600" y="10112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17895</xdr:rowOff>
    </xdr:from>
    <xdr:ext cx="599010" cy="259045"/>
    <xdr:sp macro="" textlink="">
      <xdr:nvSpPr>
        <xdr:cNvPr id="119" name="総務費最大値テキスト"/>
        <xdr:cNvSpPr txBox="1"/>
      </xdr:nvSpPr>
      <xdr:spPr>
        <a:xfrm>
          <a:off x="4686300" y="8418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116,194</a:t>
          </a:r>
          <a:endParaRPr kumimoji="1" lang="ja-JP" altLang="en-US" sz="1000" b="1">
            <a:latin typeface="ＭＳ Ｐゴシック"/>
          </a:endParaRPr>
        </a:p>
      </xdr:txBody>
    </xdr:sp>
    <xdr:clientData/>
  </xdr:oneCellAnchor>
  <xdr:twoCellAnchor>
    <xdr:from>
      <xdr:col>6</xdr:col>
      <xdr:colOff>422275</xdr:colOff>
      <xdr:row>50</xdr:row>
      <xdr:rowOff>71218</xdr:rowOff>
    </xdr:from>
    <xdr:to>
      <xdr:col>6</xdr:col>
      <xdr:colOff>600075</xdr:colOff>
      <xdr:row>50</xdr:row>
      <xdr:rowOff>71218</xdr:rowOff>
    </xdr:to>
    <xdr:cxnSp macro="">
      <xdr:nvCxnSpPr>
        <xdr:cNvPr id="120" name="直線コネクタ 119"/>
        <xdr:cNvCxnSpPr/>
      </xdr:nvCxnSpPr>
      <xdr:spPr>
        <a:xfrm>
          <a:off x="4546600" y="8643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53</xdr:row>
      <xdr:rowOff>120775</xdr:rowOff>
    </xdr:from>
    <xdr:to>
      <xdr:col>6</xdr:col>
      <xdr:colOff>511175</xdr:colOff>
      <xdr:row>55</xdr:row>
      <xdr:rowOff>113313</xdr:rowOff>
    </xdr:to>
    <xdr:cxnSp macro="">
      <xdr:nvCxnSpPr>
        <xdr:cNvPr id="121" name="直線コネクタ 120"/>
        <xdr:cNvCxnSpPr/>
      </xdr:nvCxnSpPr>
      <xdr:spPr>
        <a:xfrm flipV="1">
          <a:off x="3797300" y="9207625"/>
          <a:ext cx="838200" cy="33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153787</xdr:rowOff>
    </xdr:from>
    <xdr:ext cx="534377" cy="259045"/>
    <xdr:sp macro="" textlink="">
      <xdr:nvSpPr>
        <xdr:cNvPr id="122" name="総務費平均値テキスト"/>
        <xdr:cNvSpPr txBox="1"/>
      </xdr:nvSpPr>
      <xdr:spPr>
        <a:xfrm>
          <a:off x="4686300" y="95835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54,205</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3910</xdr:rowOff>
    </xdr:from>
    <xdr:to>
      <xdr:col>6</xdr:col>
      <xdr:colOff>561975</xdr:colOff>
      <xdr:row>56</xdr:row>
      <xdr:rowOff>105510</xdr:rowOff>
    </xdr:to>
    <xdr:sp macro="" textlink="">
      <xdr:nvSpPr>
        <xdr:cNvPr id="123" name="フローチャート : 判断 122"/>
        <xdr:cNvSpPr/>
      </xdr:nvSpPr>
      <xdr:spPr>
        <a:xfrm>
          <a:off x="4584700" y="960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113313</xdr:rowOff>
    </xdr:from>
    <xdr:to>
      <xdr:col>5</xdr:col>
      <xdr:colOff>358775</xdr:colOff>
      <xdr:row>55</xdr:row>
      <xdr:rowOff>130262</xdr:rowOff>
    </xdr:to>
    <xdr:cxnSp macro="">
      <xdr:nvCxnSpPr>
        <xdr:cNvPr id="124" name="直線コネクタ 123"/>
        <xdr:cNvCxnSpPr/>
      </xdr:nvCxnSpPr>
      <xdr:spPr>
        <a:xfrm flipV="1">
          <a:off x="2908300" y="9543063"/>
          <a:ext cx="889000" cy="16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88459</xdr:rowOff>
    </xdr:from>
    <xdr:to>
      <xdr:col>5</xdr:col>
      <xdr:colOff>409575</xdr:colOff>
      <xdr:row>57</xdr:row>
      <xdr:rowOff>18609</xdr:rowOff>
    </xdr:to>
    <xdr:sp macro="" textlink="">
      <xdr:nvSpPr>
        <xdr:cNvPr id="125" name="フローチャート : 判断 124"/>
        <xdr:cNvSpPr/>
      </xdr:nvSpPr>
      <xdr:spPr>
        <a:xfrm>
          <a:off x="3746500" y="9689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9736</xdr:rowOff>
    </xdr:from>
    <xdr:ext cx="534377" cy="259045"/>
    <xdr:sp macro="" textlink="">
      <xdr:nvSpPr>
        <xdr:cNvPr id="126" name="テキスト ボックス 125"/>
        <xdr:cNvSpPr txBox="1"/>
      </xdr:nvSpPr>
      <xdr:spPr>
        <a:xfrm>
          <a:off x="3530111" y="9782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49,027</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78860</xdr:rowOff>
    </xdr:from>
    <xdr:to>
      <xdr:col>4</xdr:col>
      <xdr:colOff>155575</xdr:colOff>
      <xdr:row>55</xdr:row>
      <xdr:rowOff>130262</xdr:rowOff>
    </xdr:to>
    <xdr:cxnSp macro="">
      <xdr:nvCxnSpPr>
        <xdr:cNvPr id="127" name="直線コネクタ 126"/>
        <xdr:cNvCxnSpPr/>
      </xdr:nvCxnSpPr>
      <xdr:spPr>
        <a:xfrm>
          <a:off x="2019300" y="9508610"/>
          <a:ext cx="889000" cy="51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87871</xdr:rowOff>
    </xdr:from>
    <xdr:to>
      <xdr:col>4</xdr:col>
      <xdr:colOff>206375</xdr:colOff>
      <xdr:row>56</xdr:row>
      <xdr:rowOff>18021</xdr:rowOff>
    </xdr:to>
    <xdr:sp macro="" textlink="">
      <xdr:nvSpPr>
        <xdr:cNvPr id="128" name="フローチャート : 判断 127"/>
        <xdr:cNvSpPr/>
      </xdr:nvSpPr>
      <xdr:spPr>
        <a:xfrm>
          <a:off x="2857500" y="9517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9148</xdr:rowOff>
    </xdr:from>
    <xdr:ext cx="534377" cy="259045"/>
    <xdr:sp macro="" textlink="">
      <xdr:nvSpPr>
        <xdr:cNvPr id="129" name="テキスト ボックス 128"/>
        <xdr:cNvSpPr txBox="1"/>
      </xdr:nvSpPr>
      <xdr:spPr>
        <a:xfrm>
          <a:off x="2641111" y="961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59,563</a:t>
          </a:r>
          <a:endParaRPr kumimoji="1" lang="ja-JP" altLang="en-US" sz="1000" b="1">
            <a:solidFill>
              <a:srgbClr val="000080"/>
            </a:solidFill>
            <a:latin typeface="ＭＳ Ｐゴシック"/>
          </a:endParaRPr>
        </a:p>
      </xdr:txBody>
    </xdr:sp>
    <xdr:clientData/>
  </xdr:oneCellAnchor>
  <xdr:twoCellAnchor>
    <xdr:from>
      <xdr:col>1</xdr:col>
      <xdr:colOff>434975</xdr:colOff>
      <xdr:row>54</xdr:row>
      <xdr:rowOff>40994</xdr:rowOff>
    </xdr:from>
    <xdr:to>
      <xdr:col>2</xdr:col>
      <xdr:colOff>638175</xdr:colOff>
      <xdr:row>55</xdr:row>
      <xdr:rowOff>78860</xdr:rowOff>
    </xdr:to>
    <xdr:cxnSp macro="">
      <xdr:nvCxnSpPr>
        <xdr:cNvPr id="130" name="直線コネクタ 129"/>
        <xdr:cNvCxnSpPr/>
      </xdr:nvCxnSpPr>
      <xdr:spPr>
        <a:xfrm>
          <a:off x="1130300" y="9299294"/>
          <a:ext cx="889000" cy="209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57974</xdr:rowOff>
    </xdr:from>
    <xdr:to>
      <xdr:col>3</xdr:col>
      <xdr:colOff>3175</xdr:colOff>
      <xdr:row>56</xdr:row>
      <xdr:rowOff>159574</xdr:rowOff>
    </xdr:to>
    <xdr:sp macro="" textlink="">
      <xdr:nvSpPr>
        <xdr:cNvPr id="131" name="フローチャート : 判断 130"/>
        <xdr:cNvSpPr/>
      </xdr:nvSpPr>
      <xdr:spPr>
        <a:xfrm>
          <a:off x="1968500" y="965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150701</xdr:rowOff>
    </xdr:from>
    <xdr:ext cx="534377" cy="259045"/>
    <xdr:sp macro="" textlink="">
      <xdr:nvSpPr>
        <xdr:cNvPr id="132" name="テキスト ボックス 131"/>
        <xdr:cNvSpPr txBox="1"/>
      </xdr:nvSpPr>
      <xdr:spPr>
        <a:xfrm>
          <a:off x="1752111" y="975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50,894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14181</xdr:rowOff>
    </xdr:from>
    <xdr:to>
      <xdr:col>1</xdr:col>
      <xdr:colOff>485775</xdr:colOff>
      <xdr:row>56</xdr:row>
      <xdr:rowOff>115781</xdr:rowOff>
    </xdr:to>
    <xdr:sp macro="" textlink="">
      <xdr:nvSpPr>
        <xdr:cNvPr id="133" name="フローチャート : 判断 132"/>
        <xdr:cNvSpPr/>
      </xdr:nvSpPr>
      <xdr:spPr>
        <a:xfrm>
          <a:off x="1079500" y="9615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106908</xdr:rowOff>
    </xdr:from>
    <xdr:ext cx="534377" cy="259045"/>
    <xdr:sp macro="" textlink="">
      <xdr:nvSpPr>
        <xdr:cNvPr id="134" name="テキスト ボックス 133"/>
        <xdr:cNvSpPr txBox="1"/>
      </xdr:nvSpPr>
      <xdr:spPr>
        <a:xfrm>
          <a:off x="863111" y="9708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53,576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53</xdr:row>
      <xdr:rowOff>69975</xdr:rowOff>
    </xdr:from>
    <xdr:to>
      <xdr:col>6</xdr:col>
      <xdr:colOff>561975</xdr:colOff>
      <xdr:row>54</xdr:row>
      <xdr:rowOff>125</xdr:rowOff>
    </xdr:to>
    <xdr:sp macro="" textlink="">
      <xdr:nvSpPr>
        <xdr:cNvPr id="140" name="円/楕円 139"/>
        <xdr:cNvSpPr/>
      </xdr:nvSpPr>
      <xdr:spPr>
        <a:xfrm>
          <a:off x="4584700" y="915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52</xdr:row>
      <xdr:rowOff>92852</xdr:rowOff>
    </xdr:from>
    <xdr:ext cx="534377" cy="259045"/>
    <xdr:sp macro="" textlink="">
      <xdr:nvSpPr>
        <xdr:cNvPr id="141" name="総務費該当値テキスト"/>
        <xdr:cNvSpPr txBox="1"/>
      </xdr:nvSpPr>
      <xdr:spPr>
        <a:xfrm>
          <a:off x="4686300" y="9008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81,659</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62513</xdr:rowOff>
    </xdr:from>
    <xdr:to>
      <xdr:col>5</xdr:col>
      <xdr:colOff>409575</xdr:colOff>
      <xdr:row>55</xdr:row>
      <xdr:rowOff>164113</xdr:rowOff>
    </xdr:to>
    <xdr:sp macro="" textlink="">
      <xdr:nvSpPr>
        <xdr:cNvPr id="142" name="円/楕円 141"/>
        <xdr:cNvSpPr/>
      </xdr:nvSpPr>
      <xdr:spPr>
        <a:xfrm>
          <a:off x="3746500" y="949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9190</xdr:rowOff>
    </xdr:from>
    <xdr:ext cx="534377" cy="259045"/>
    <xdr:sp macro="" textlink="">
      <xdr:nvSpPr>
        <xdr:cNvPr id="143" name="テキスト ボックス 142"/>
        <xdr:cNvSpPr txBox="1"/>
      </xdr:nvSpPr>
      <xdr:spPr>
        <a:xfrm>
          <a:off x="3530111" y="9267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61,116</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79462</xdr:rowOff>
    </xdr:from>
    <xdr:to>
      <xdr:col>4</xdr:col>
      <xdr:colOff>206375</xdr:colOff>
      <xdr:row>56</xdr:row>
      <xdr:rowOff>9612</xdr:rowOff>
    </xdr:to>
    <xdr:sp macro="" textlink="">
      <xdr:nvSpPr>
        <xdr:cNvPr id="144" name="円/楕円 143"/>
        <xdr:cNvSpPr/>
      </xdr:nvSpPr>
      <xdr:spPr>
        <a:xfrm>
          <a:off x="2857500" y="9509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26139</xdr:rowOff>
    </xdr:from>
    <xdr:ext cx="534377" cy="259045"/>
    <xdr:sp macro="" textlink="">
      <xdr:nvSpPr>
        <xdr:cNvPr id="145" name="テキスト ボックス 144"/>
        <xdr:cNvSpPr txBox="1"/>
      </xdr:nvSpPr>
      <xdr:spPr>
        <a:xfrm>
          <a:off x="2641111" y="928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60,078</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28060</xdr:rowOff>
    </xdr:from>
    <xdr:to>
      <xdr:col>3</xdr:col>
      <xdr:colOff>3175</xdr:colOff>
      <xdr:row>55</xdr:row>
      <xdr:rowOff>129660</xdr:rowOff>
    </xdr:to>
    <xdr:sp macro="" textlink="">
      <xdr:nvSpPr>
        <xdr:cNvPr id="146" name="円/楕円 145"/>
        <xdr:cNvSpPr/>
      </xdr:nvSpPr>
      <xdr:spPr>
        <a:xfrm>
          <a:off x="1968500" y="9457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146187</xdr:rowOff>
    </xdr:from>
    <xdr:ext cx="534377" cy="259045"/>
    <xdr:sp macro="" textlink="">
      <xdr:nvSpPr>
        <xdr:cNvPr id="147" name="テキスト ボックス 146"/>
        <xdr:cNvSpPr txBox="1"/>
      </xdr:nvSpPr>
      <xdr:spPr>
        <a:xfrm>
          <a:off x="1752111" y="9233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63,226</a:t>
          </a:r>
          <a:endParaRPr kumimoji="1" lang="ja-JP" altLang="en-US" sz="1000" b="1">
            <a:solidFill>
              <a:srgbClr val="FF0000"/>
            </a:solidFill>
            <a:latin typeface="ＭＳ Ｐゴシック"/>
          </a:endParaRPr>
        </a:p>
      </xdr:txBody>
    </xdr:sp>
    <xdr:clientData/>
  </xdr:oneCellAnchor>
  <xdr:twoCellAnchor>
    <xdr:from>
      <xdr:col>1</xdr:col>
      <xdr:colOff>384175</xdr:colOff>
      <xdr:row>53</xdr:row>
      <xdr:rowOff>161644</xdr:rowOff>
    </xdr:from>
    <xdr:to>
      <xdr:col>1</xdr:col>
      <xdr:colOff>485775</xdr:colOff>
      <xdr:row>54</xdr:row>
      <xdr:rowOff>91794</xdr:rowOff>
    </xdr:to>
    <xdr:sp macro="" textlink="">
      <xdr:nvSpPr>
        <xdr:cNvPr id="148" name="円/楕円 147"/>
        <xdr:cNvSpPr/>
      </xdr:nvSpPr>
      <xdr:spPr>
        <a:xfrm>
          <a:off x="1079500" y="924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52</xdr:row>
      <xdr:rowOff>108321</xdr:rowOff>
    </xdr:from>
    <xdr:ext cx="534377" cy="259045"/>
    <xdr:sp macro="" textlink="">
      <xdr:nvSpPr>
        <xdr:cNvPr id="149" name="テキスト ボックス 148"/>
        <xdr:cNvSpPr txBox="1"/>
      </xdr:nvSpPr>
      <xdr:spPr>
        <a:xfrm>
          <a:off x="863111" y="9023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76,045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129,278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60" name="テキスト ボックス 15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2" name="テキスト ボックス 161"/>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4" name="テキスト ボックス 163"/>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6" name="テキスト ボックス 165"/>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8" name="テキスト ボックス 167"/>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34392</xdr:rowOff>
    </xdr:from>
    <xdr:to>
      <xdr:col>6</xdr:col>
      <xdr:colOff>510540</xdr:colOff>
      <xdr:row>79</xdr:row>
      <xdr:rowOff>113145</xdr:rowOff>
    </xdr:to>
    <xdr:cxnSp macro="">
      <xdr:nvCxnSpPr>
        <xdr:cNvPr id="174" name="直線コネクタ 173"/>
        <xdr:cNvCxnSpPr/>
      </xdr:nvCxnSpPr>
      <xdr:spPr>
        <a:xfrm flipV="1">
          <a:off x="4633595" y="12035892"/>
          <a:ext cx="1270" cy="1621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116972</xdr:rowOff>
    </xdr:from>
    <xdr:ext cx="534377" cy="259045"/>
    <xdr:sp macro="" textlink="">
      <xdr:nvSpPr>
        <xdr:cNvPr id="175" name="民生費最小値テキスト"/>
        <xdr:cNvSpPr txBox="1"/>
      </xdr:nvSpPr>
      <xdr:spPr>
        <a:xfrm>
          <a:off x="4686300" y="13661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96,394</a:t>
          </a:r>
          <a:endParaRPr kumimoji="1" lang="ja-JP" altLang="en-US" sz="1000" b="1">
            <a:latin typeface="ＭＳ Ｐゴシック"/>
          </a:endParaRPr>
        </a:p>
      </xdr:txBody>
    </xdr:sp>
    <xdr:clientData/>
  </xdr:oneCellAnchor>
  <xdr:twoCellAnchor>
    <xdr:from>
      <xdr:col>6</xdr:col>
      <xdr:colOff>422275</xdr:colOff>
      <xdr:row>79</xdr:row>
      <xdr:rowOff>113145</xdr:rowOff>
    </xdr:from>
    <xdr:to>
      <xdr:col>6</xdr:col>
      <xdr:colOff>600075</xdr:colOff>
      <xdr:row>79</xdr:row>
      <xdr:rowOff>113145</xdr:rowOff>
    </xdr:to>
    <xdr:cxnSp macro="">
      <xdr:nvCxnSpPr>
        <xdr:cNvPr id="176" name="直線コネクタ 175"/>
        <xdr:cNvCxnSpPr/>
      </xdr:nvCxnSpPr>
      <xdr:spPr>
        <a:xfrm>
          <a:off x="4546600" y="1365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152519</xdr:rowOff>
    </xdr:from>
    <xdr:ext cx="599010" cy="259045"/>
    <xdr:sp macro="" textlink="">
      <xdr:nvSpPr>
        <xdr:cNvPr id="177" name="民生費最大値テキスト"/>
        <xdr:cNvSpPr txBox="1"/>
      </xdr:nvSpPr>
      <xdr:spPr>
        <a:xfrm>
          <a:off x="4686300" y="11811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181,528</a:t>
          </a:r>
          <a:endParaRPr kumimoji="1" lang="ja-JP" altLang="en-US" sz="1000" b="1">
            <a:latin typeface="ＭＳ Ｐゴシック"/>
          </a:endParaRPr>
        </a:p>
      </xdr:txBody>
    </xdr:sp>
    <xdr:clientData/>
  </xdr:oneCellAnchor>
  <xdr:twoCellAnchor>
    <xdr:from>
      <xdr:col>6</xdr:col>
      <xdr:colOff>422275</xdr:colOff>
      <xdr:row>70</xdr:row>
      <xdr:rowOff>34392</xdr:rowOff>
    </xdr:from>
    <xdr:to>
      <xdr:col>6</xdr:col>
      <xdr:colOff>600075</xdr:colOff>
      <xdr:row>70</xdr:row>
      <xdr:rowOff>34392</xdr:rowOff>
    </xdr:to>
    <xdr:cxnSp macro="">
      <xdr:nvCxnSpPr>
        <xdr:cNvPr id="178" name="直線コネクタ 177"/>
        <xdr:cNvCxnSpPr/>
      </xdr:nvCxnSpPr>
      <xdr:spPr>
        <a:xfrm>
          <a:off x="4546600" y="12035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57938</xdr:rowOff>
    </xdr:from>
    <xdr:to>
      <xdr:col>6</xdr:col>
      <xdr:colOff>511175</xdr:colOff>
      <xdr:row>76</xdr:row>
      <xdr:rowOff>115830</xdr:rowOff>
    </xdr:to>
    <xdr:cxnSp macro="">
      <xdr:nvCxnSpPr>
        <xdr:cNvPr id="179" name="直線コネクタ 178"/>
        <xdr:cNvCxnSpPr/>
      </xdr:nvCxnSpPr>
      <xdr:spPr>
        <a:xfrm>
          <a:off x="3797300" y="13088138"/>
          <a:ext cx="838200" cy="57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122788</xdr:rowOff>
    </xdr:from>
    <xdr:ext cx="599010" cy="259045"/>
    <xdr:sp macro="" textlink="">
      <xdr:nvSpPr>
        <xdr:cNvPr id="180" name="民生費平均値テキスト"/>
        <xdr:cNvSpPr txBox="1"/>
      </xdr:nvSpPr>
      <xdr:spPr>
        <a:xfrm>
          <a:off x="4686300" y="128100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130,422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99911</xdr:rowOff>
    </xdr:from>
    <xdr:to>
      <xdr:col>6</xdr:col>
      <xdr:colOff>561975</xdr:colOff>
      <xdr:row>76</xdr:row>
      <xdr:rowOff>30060</xdr:rowOff>
    </xdr:to>
    <xdr:sp macro="" textlink="">
      <xdr:nvSpPr>
        <xdr:cNvPr id="181" name="フローチャート : 判断 180"/>
        <xdr:cNvSpPr/>
      </xdr:nvSpPr>
      <xdr:spPr>
        <a:xfrm>
          <a:off x="4584700" y="129586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57938</xdr:rowOff>
    </xdr:from>
    <xdr:to>
      <xdr:col>5</xdr:col>
      <xdr:colOff>358775</xdr:colOff>
      <xdr:row>77</xdr:row>
      <xdr:rowOff>47383</xdr:rowOff>
    </xdr:to>
    <xdr:cxnSp macro="">
      <xdr:nvCxnSpPr>
        <xdr:cNvPr id="182" name="直線コネクタ 181"/>
        <xdr:cNvCxnSpPr/>
      </xdr:nvCxnSpPr>
      <xdr:spPr>
        <a:xfrm flipV="1">
          <a:off x="2908300" y="13088138"/>
          <a:ext cx="889000" cy="160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8243</xdr:rowOff>
    </xdr:from>
    <xdr:to>
      <xdr:col>5</xdr:col>
      <xdr:colOff>409575</xdr:colOff>
      <xdr:row>76</xdr:row>
      <xdr:rowOff>109843</xdr:rowOff>
    </xdr:to>
    <xdr:sp macro="" textlink="">
      <xdr:nvSpPr>
        <xdr:cNvPr id="183" name="フローチャート : 判断 182"/>
        <xdr:cNvSpPr/>
      </xdr:nvSpPr>
      <xdr:spPr>
        <a:xfrm>
          <a:off x="3746500" y="13038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100970</xdr:rowOff>
    </xdr:from>
    <xdr:ext cx="599010" cy="259045"/>
    <xdr:sp macro="" textlink="">
      <xdr:nvSpPr>
        <xdr:cNvPr id="184" name="テキスト ボックス 183"/>
        <xdr:cNvSpPr txBox="1"/>
      </xdr:nvSpPr>
      <xdr:spPr>
        <a:xfrm>
          <a:off x="3497794" y="13131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126,234</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39288</xdr:rowOff>
    </xdr:from>
    <xdr:to>
      <xdr:col>4</xdr:col>
      <xdr:colOff>155575</xdr:colOff>
      <xdr:row>77</xdr:row>
      <xdr:rowOff>47383</xdr:rowOff>
    </xdr:to>
    <xdr:cxnSp macro="">
      <xdr:nvCxnSpPr>
        <xdr:cNvPr id="185" name="直線コネクタ 184"/>
        <xdr:cNvCxnSpPr/>
      </xdr:nvCxnSpPr>
      <xdr:spPr>
        <a:xfrm>
          <a:off x="2019300" y="13240938"/>
          <a:ext cx="889000" cy="8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150222</xdr:rowOff>
    </xdr:from>
    <xdr:to>
      <xdr:col>4</xdr:col>
      <xdr:colOff>206375</xdr:colOff>
      <xdr:row>77</xdr:row>
      <xdr:rowOff>80372</xdr:rowOff>
    </xdr:to>
    <xdr:sp macro="" textlink="">
      <xdr:nvSpPr>
        <xdr:cNvPr id="186" name="フローチャート : 判断 185"/>
        <xdr:cNvSpPr/>
      </xdr:nvSpPr>
      <xdr:spPr>
        <a:xfrm>
          <a:off x="2857500" y="1318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96899</xdr:rowOff>
    </xdr:from>
    <xdr:ext cx="599010" cy="259045"/>
    <xdr:sp macro="" textlink="">
      <xdr:nvSpPr>
        <xdr:cNvPr id="187" name="テキスト ボックス 186"/>
        <xdr:cNvSpPr txBox="1"/>
      </xdr:nvSpPr>
      <xdr:spPr>
        <a:xfrm>
          <a:off x="2608794" y="12955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118,781</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39288</xdr:rowOff>
    </xdr:from>
    <xdr:to>
      <xdr:col>2</xdr:col>
      <xdr:colOff>638175</xdr:colOff>
      <xdr:row>77</xdr:row>
      <xdr:rowOff>82322</xdr:rowOff>
    </xdr:to>
    <xdr:cxnSp macro="">
      <xdr:nvCxnSpPr>
        <xdr:cNvPr id="188" name="直線コネクタ 187"/>
        <xdr:cNvCxnSpPr/>
      </xdr:nvCxnSpPr>
      <xdr:spPr>
        <a:xfrm flipV="1">
          <a:off x="1130300" y="13240938"/>
          <a:ext cx="889000" cy="43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19977</xdr:rowOff>
    </xdr:from>
    <xdr:to>
      <xdr:col>3</xdr:col>
      <xdr:colOff>3175</xdr:colOff>
      <xdr:row>77</xdr:row>
      <xdr:rowOff>121577</xdr:rowOff>
    </xdr:to>
    <xdr:sp macro="" textlink="">
      <xdr:nvSpPr>
        <xdr:cNvPr id="189" name="フローチャート : 判断 188"/>
        <xdr:cNvSpPr/>
      </xdr:nvSpPr>
      <xdr:spPr>
        <a:xfrm>
          <a:off x="1968500" y="1322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112704</xdr:rowOff>
    </xdr:from>
    <xdr:ext cx="599010" cy="259045"/>
    <xdr:sp macro="" textlink="">
      <xdr:nvSpPr>
        <xdr:cNvPr id="190" name="テキスト ボックス 189"/>
        <xdr:cNvSpPr txBox="1"/>
      </xdr:nvSpPr>
      <xdr:spPr>
        <a:xfrm>
          <a:off x="1719794" y="13314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116,618</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25997</xdr:rowOff>
    </xdr:from>
    <xdr:to>
      <xdr:col>1</xdr:col>
      <xdr:colOff>485775</xdr:colOff>
      <xdr:row>77</xdr:row>
      <xdr:rowOff>127597</xdr:rowOff>
    </xdr:to>
    <xdr:sp macro="" textlink="">
      <xdr:nvSpPr>
        <xdr:cNvPr id="191" name="フローチャート : 判断 190"/>
        <xdr:cNvSpPr/>
      </xdr:nvSpPr>
      <xdr:spPr>
        <a:xfrm>
          <a:off x="1079500" y="13227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144124</xdr:rowOff>
    </xdr:from>
    <xdr:ext cx="599010" cy="259045"/>
    <xdr:sp macro="" textlink="">
      <xdr:nvSpPr>
        <xdr:cNvPr id="192" name="テキスト ボックス 191"/>
        <xdr:cNvSpPr txBox="1"/>
      </xdr:nvSpPr>
      <xdr:spPr>
        <a:xfrm>
          <a:off x="830794" y="13002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116,302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65030</xdr:rowOff>
    </xdr:from>
    <xdr:to>
      <xdr:col>6</xdr:col>
      <xdr:colOff>561975</xdr:colOff>
      <xdr:row>76</xdr:row>
      <xdr:rowOff>166630</xdr:rowOff>
    </xdr:to>
    <xdr:sp macro="" textlink="">
      <xdr:nvSpPr>
        <xdr:cNvPr id="198" name="円/楕円 197"/>
        <xdr:cNvSpPr/>
      </xdr:nvSpPr>
      <xdr:spPr>
        <a:xfrm>
          <a:off x="4584700" y="1309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43457</xdr:rowOff>
    </xdr:from>
    <xdr:ext cx="599010" cy="259045"/>
    <xdr:sp macro="" textlink="">
      <xdr:nvSpPr>
        <xdr:cNvPr id="199" name="民生費該当値テキスト"/>
        <xdr:cNvSpPr txBox="1"/>
      </xdr:nvSpPr>
      <xdr:spPr>
        <a:xfrm>
          <a:off x="4686300" y="13073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123,253</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7138</xdr:rowOff>
    </xdr:from>
    <xdr:to>
      <xdr:col>5</xdr:col>
      <xdr:colOff>409575</xdr:colOff>
      <xdr:row>76</xdr:row>
      <xdr:rowOff>108738</xdr:rowOff>
    </xdr:to>
    <xdr:sp macro="" textlink="">
      <xdr:nvSpPr>
        <xdr:cNvPr id="200" name="円/楕円 199"/>
        <xdr:cNvSpPr/>
      </xdr:nvSpPr>
      <xdr:spPr>
        <a:xfrm>
          <a:off x="3746500" y="1303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125265</xdr:rowOff>
    </xdr:from>
    <xdr:ext cx="599010" cy="259045"/>
    <xdr:sp macro="" textlink="">
      <xdr:nvSpPr>
        <xdr:cNvPr id="201" name="テキスト ボックス 200"/>
        <xdr:cNvSpPr txBox="1"/>
      </xdr:nvSpPr>
      <xdr:spPr>
        <a:xfrm>
          <a:off x="3497794" y="12812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126,292</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168033</xdr:rowOff>
    </xdr:from>
    <xdr:to>
      <xdr:col>4</xdr:col>
      <xdr:colOff>206375</xdr:colOff>
      <xdr:row>77</xdr:row>
      <xdr:rowOff>98183</xdr:rowOff>
    </xdr:to>
    <xdr:sp macro="" textlink="">
      <xdr:nvSpPr>
        <xdr:cNvPr id="202" name="円/楕円 201"/>
        <xdr:cNvSpPr/>
      </xdr:nvSpPr>
      <xdr:spPr>
        <a:xfrm>
          <a:off x="2857500" y="13198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89310</xdr:rowOff>
    </xdr:from>
    <xdr:ext cx="599010" cy="259045"/>
    <xdr:sp macro="" textlink="">
      <xdr:nvSpPr>
        <xdr:cNvPr id="203" name="テキスト ボックス 202"/>
        <xdr:cNvSpPr txBox="1"/>
      </xdr:nvSpPr>
      <xdr:spPr>
        <a:xfrm>
          <a:off x="2608794" y="13290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117,846</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159938</xdr:rowOff>
    </xdr:from>
    <xdr:to>
      <xdr:col>3</xdr:col>
      <xdr:colOff>3175</xdr:colOff>
      <xdr:row>77</xdr:row>
      <xdr:rowOff>90088</xdr:rowOff>
    </xdr:to>
    <xdr:sp macro="" textlink="">
      <xdr:nvSpPr>
        <xdr:cNvPr id="204" name="円/楕円 203"/>
        <xdr:cNvSpPr/>
      </xdr:nvSpPr>
      <xdr:spPr>
        <a:xfrm>
          <a:off x="1968500" y="13190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106615</xdr:rowOff>
    </xdr:from>
    <xdr:ext cx="599010" cy="259045"/>
    <xdr:sp macro="" textlink="">
      <xdr:nvSpPr>
        <xdr:cNvPr id="205" name="テキスト ボックス 204"/>
        <xdr:cNvSpPr txBox="1"/>
      </xdr:nvSpPr>
      <xdr:spPr>
        <a:xfrm>
          <a:off x="1719794" y="12965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118,271</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31522</xdr:rowOff>
    </xdr:from>
    <xdr:to>
      <xdr:col>1</xdr:col>
      <xdr:colOff>485775</xdr:colOff>
      <xdr:row>77</xdr:row>
      <xdr:rowOff>133122</xdr:rowOff>
    </xdr:to>
    <xdr:sp macro="" textlink="">
      <xdr:nvSpPr>
        <xdr:cNvPr id="206" name="円/楕円 205"/>
        <xdr:cNvSpPr/>
      </xdr:nvSpPr>
      <xdr:spPr>
        <a:xfrm>
          <a:off x="1079500" y="13233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124249</xdr:rowOff>
    </xdr:from>
    <xdr:ext cx="599010" cy="259045"/>
    <xdr:sp macro="" textlink="">
      <xdr:nvSpPr>
        <xdr:cNvPr id="207" name="テキスト ボックス 206"/>
        <xdr:cNvSpPr txBox="1"/>
      </xdr:nvSpPr>
      <xdr:spPr>
        <a:xfrm>
          <a:off x="830794" y="13325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116,012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30,926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6" name="テキスト ボックス 225"/>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32810</xdr:rowOff>
    </xdr:from>
    <xdr:to>
      <xdr:col>6</xdr:col>
      <xdr:colOff>510540</xdr:colOff>
      <xdr:row>99</xdr:row>
      <xdr:rowOff>19228</xdr:rowOff>
    </xdr:to>
    <xdr:cxnSp macro="">
      <xdr:nvCxnSpPr>
        <xdr:cNvPr id="232" name="直線コネクタ 231"/>
        <xdr:cNvCxnSpPr/>
      </xdr:nvCxnSpPr>
      <xdr:spPr>
        <a:xfrm flipV="1">
          <a:off x="4633595" y="15634760"/>
          <a:ext cx="1270" cy="1358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23055</xdr:rowOff>
    </xdr:from>
    <xdr:ext cx="534377" cy="259045"/>
    <xdr:sp macro="" textlink="">
      <xdr:nvSpPr>
        <xdr:cNvPr id="233" name="衛生費最小値テキスト"/>
        <xdr:cNvSpPr txBox="1"/>
      </xdr:nvSpPr>
      <xdr:spPr>
        <a:xfrm>
          <a:off x="4686300" y="1699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21,324</a:t>
          </a:r>
          <a:endParaRPr kumimoji="1" lang="ja-JP" altLang="en-US" sz="1000" b="1">
            <a:latin typeface="ＭＳ Ｐゴシック"/>
          </a:endParaRPr>
        </a:p>
      </xdr:txBody>
    </xdr:sp>
    <xdr:clientData/>
  </xdr:oneCellAnchor>
  <xdr:twoCellAnchor>
    <xdr:from>
      <xdr:col>6</xdr:col>
      <xdr:colOff>422275</xdr:colOff>
      <xdr:row>99</xdr:row>
      <xdr:rowOff>19228</xdr:rowOff>
    </xdr:from>
    <xdr:to>
      <xdr:col>6</xdr:col>
      <xdr:colOff>600075</xdr:colOff>
      <xdr:row>99</xdr:row>
      <xdr:rowOff>19228</xdr:rowOff>
    </xdr:to>
    <xdr:cxnSp macro="">
      <xdr:nvCxnSpPr>
        <xdr:cNvPr id="234" name="直線コネクタ 233"/>
        <xdr:cNvCxnSpPr/>
      </xdr:nvCxnSpPr>
      <xdr:spPr>
        <a:xfrm>
          <a:off x="4546600" y="16992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150937</xdr:rowOff>
    </xdr:from>
    <xdr:ext cx="534377" cy="259045"/>
    <xdr:sp macro="" textlink="">
      <xdr:nvSpPr>
        <xdr:cNvPr id="235" name="衛生費最大値テキスト"/>
        <xdr:cNvSpPr txBox="1"/>
      </xdr:nvSpPr>
      <xdr:spPr>
        <a:xfrm>
          <a:off x="4686300" y="1540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92,611</a:t>
          </a:r>
          <a:endParaRPr kumimoji="1" lang="ja-JP" altLang="en-US" sz="1000" b="1">
            <a:latin typeface="ＭＳ Ｐゴシック"/>
          </a:endParaRPr>
        </a:p>
      </xdr:txBody>
    </xdr:sp>
    <xdr:clientData/>
  </xdr:oneCellAnchor>
  <xdr:twoCellAnchor>
    <xdr:from>
      <xdr:col>6</xdr:col>
      <xdr:colOff>422275</xdr:colOff>
      <xdr:row>91</xdr:row>
      <xdr:rowOff>32810</xdr:rowOff>
    </xdr:from>
    <xdr:to>
      <xdr:col>6</xdr:col>
      <xdr:colOff>600075</xdr:colOff>
      <xdr:row>91</xdr:row>
      <xdr:rowOff>32810</xdr:rowOff>
    </xdr:to>
    <xdr:cxnSp macro="">
      <xdr:nvCxnSpPr>
        <xdr:cNvPr id="236" name="直線コネクタ 235"/>
        <xdr:cNvCxnSpPr/>
      </xdr:nvCxnSpPr>
      <xdr:spPr>
        <a:xfrm>
          <a:off x="4546600" y="15634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236</xdr:rowOff>
    </xdr:from>
    <xdr:to>
      <xdr:col>6</xdr:col>
      <xdr:colOff>511175</xdr:colOff>
      <xdr:row>98</xdr:row>
      <xdr:rowOff>16408</xdr:rowOff>
    </xdr:to>
    <xdr:cxnSp macro="">
      <xdr:nvCxnSpPr>
        <xdr:cNvPr id="237" name="直線コネクタ 236"/>
        <xdr:cNvCxnSpPr/>
      </xdr:nvCxnSpPr>
      <xdr:spPr>
        <a:xfrm flipV="1">
          <a:off x="3797300" y="16802336"/>
          <a:ext cx="838200" cy="1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24032</xdr:rowOff>
    </xdr:from>
    <xdr:ext cx="534377" cy="259045"/>
    <xdr:sp macro="" textlink="">
      <xdr:nvSpPr>
        <xdr:cNvPr id="238" name="衛生費平均値テキスト"/>
        <xdr:cNvSpPr txBox="1"/>
      </xdr:nvSpPr>
      <xdr:spPr>
        <a:xfrm>
          <a:off x="4686300" y="164832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37,606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1155</xdr:rowOff>
    </xdr:from>
    <xdr:to>
      <xdr:col>6</xdr:col>
      <xdr:colOff>561975</xdr:colOff>
      <xdr:row>97</xdr:row>
      <xdr:rowOff>102755</xdr:rowOff>
    </xdr:to>
    <xdr:sp macro="" textlink="">
      <xdr:nvSpPr>
        <xdr:cNvPr id="239" name="フローチャート : 判断 238"/>
        <xdr:cNvSpPr/>
      </xdr:nvSpPr>
      <xdr:spPr>
        <a:xfrm>
          <a:off x="4584700" y="1663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16408</xdr:rowOff>
    </xdr:from>
    <xdr:to>
      <xdr:col>5</xdr:col>
      <xdr:colOff>358775</xdr:colOff>
      <xdr:row>98</xdr:row>
      <xdr:rowOff>31248</xdr:rowOff>
    </xdr:to>
    <xdr:cxnSp macro="">
      <xdr:nvCxnSpPr>
        <xdr:cNvPr id="240" name="直線コネクタ 239"/>
        <xdr:cNvCxnSpPr/>
      </xdr:nvCxnSpPr>
      <xdr:spPr>
        <a:xfrm flipV="1">
          <a:off x="2908300" y="16818508"/>
          <a:ext cx="889000" cy="14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488</xdr:rowOff>
    </xdr:from>
    <xdr:to>
      <xdr:col>5</xdr:col>
      <xdr:colOff>409575</xdr:colOff>
      <xdr:row>97</xdr:row>
      <xdr:rowOff>102088</xdr:rowOff>
    </xdr:to>
    <xdr:sp macro="" textlink="">
      <xdr:nvSpPr>
        <xdr:cNvPr id="241" name="フローチャート : 判断 240"/>
        <xdr:cNvSpPr/>
      </xdr:nvSpPr>
      <xdr:spPr>
        <a:xfrm>
          <a:off x="3746500" y="1663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118615</xdr:rowOff>
    </xdr:from>
    <xdr:ext cx="534377" cy="259045"/>
    <xdr:sp macro="" textlink="">
      <xdr:nvSpPr>
        <xdr:cNvPr id="242" name="テキスト ボックス 241"/>
        <xdr:cNvSpPr txBox="1"/>
      </xdr:nvSpPr>
      <xdr:spPr>
        <a:xfrm>
          <a:off x="3530111" y="16406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37,641</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21171</xdr:rowOff>
    </xdr:from>
    <xdr:to>
      <xdr:col>4</xdr:col>
      <xdr:colOff>155575</xdr:colOff>
      <xdr:row>98</xdr:row>
      <xdr:rowOff>31248</xdr:rowOff>
    </xdr:to>
    <xdr:cxnSp macro="">
      <xdr:nvCxnSpPr>
        <xdr:cNvPr id="243" name="直線コネクタ 242"/>
        <xdr:cNvCxnSpPr/>
      </xdr:nvCxnSpPr>
      <xdr:spPr>
        <a:xfrm>
          <a:off x="2019300" y="16823271"/>
          <a:ext cx="889000" cy="10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46380</xdr:rowOff>
    </xdr:from>
    <xdr:to>
      <xdr:col>4</xdr:col>
      <xdr:colOff>206375</xdr:colOff>
      <xdr:row>97</xdr:row>
      <xdr:rowOff>147980</xdr:rowOff>
    </xdr:to>
    <xdr:sp macro="" textlink="">
      <xdr:nvSpPr>
        <xdr:cNvPr id="244" name="フローチャート : 判断 243"/>
        <xdr:cNvSpPr/>
      </xdr:nvSpPr>
      <xdr:spPr>
        <a:xfrm>
          <a:off x="2857500" y="1667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164507</xdr:rowOff>
    </xdr:from>
    <xdr:ext cx="534377" cy="259045"/>
    <xdr:sp macro="" textlink="">
      <xdr:nvSpPr>
        <xdr:cNvPr id="245" name="テキスト ボックス 244"/>
        <xdr:cNvSpPr txBox="1"/>
      </xdr:nvSpPr>
      <xdr:spPr>
        <a:xfrm>
          <a:off x="2641111" y="16452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35,232</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92114</xdr:rowOff>
    </xdr:from>
    <xdr:to>
      <xdr:col>2</xdr:col>
      <xdr:colOff>638175</xdr:colOff>
      <xdr:row>98</xdr:row>
      <xdr:rowOff>21171</xdr:rowOff>
    </xdr:to>
    <xdr:cxnSp macro="">
      <xdr:nvCxnSpPr>
        <xdr:cNvPr id="246" name="直線コネクタ 245"/>
        <xdr:cNvCxnSpPr/>
      </xdr:nvCxnSpPr>
      <xdr:spPr>
        <a:xfrm>
          <a:off x="1130300" y="16722764"/>
          <a:ext cx="889000" cy="100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75051</xdr:rowOff>
    </xdr:from>
    <xdr:to>
      <xdr:col>3</xdr:col>
      <xdr:colOff>3175</xdr:colOff>
      <xdr:row>98</xdr:row>
      <xdr:rowOff>5201</xdr:rowOff>
    </xdr:to>
    <xdr:sp macro="" textlink="">
      <xdr:nvSpPr>
        <xdr:cNvPr id="247" name="フローチャート : 判断 246"/>
        <xdr:cNvSpPr/>
      </xdr:nvSpPr>
      <xdr:spPr>
        <a:xfrm>
          <a:off x="1968500" y="16705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21728</xdr:rowOff>
    </xdr:from>
    <xdr:ext cx="534377" cy="259045"/>
    <xdr:sp macro="" textlink="">
      <xdr:nvSpPr>
        <xdr:cNvPr id="248" name="テキスト ボックス 247"/>
        <xdr:cNvSpPr txBox="1"/>
      </xdr:nvSpPr>
      <xdr:spPr>
        <a:xfrm>
          <a:off x="1752111" y="16480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33,727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38970</xdr:rowOff>
    </xdr:from>
    <xdr:to>
      <xdr:col>1</xdr:col>
      <xdr:colOff>485775</xdr:colOff>
      <xdr:row>97</xdr:row>
      <xdr:rowOff>140570</xdr:rowOff>
    </xdr:to>
    <xdr:sp macro="" textlink="">
      <xdr:nvSpPr>
        <xdr:cNvPr id="249" name="フローチャート : 判断 248"/>
        <xdr:cNvSpPr/>
      </xdr:nvSpPr>
      <xdr:spPr>
        <a:xfrm>
          <a:off x="1079500" y="1666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157097</xdr:rowOff>
    </xdr:from>
    <xdr:ext cx="534377" cy="259045"/>
    <xdr:sp macro="" textlink="">
      <xdr:nvSpPr>
        <xdr:cNvPr id="250" name="テキスト ボックス 249"/>
        <xdr:cNvSpPr txBox="1"/>
      </xdr:nvSpPr>
      <xdr:spPr>
        <a:xfrm>
          <a:off x="863111" y="16444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35,621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120886</xdr:rowOff>
    </xdr:from>
    <xdr:to>
      <xdr:col>6</xdr:col>
      <xdr:colOff>561975</xdr:colOff>
      <xdr:row>98</xdr:row>
      <xdr:rowOff>51036</xdr:rowOff>
    </xdr:to>
    <xdr:sp macro="" textlink="">
      <xdr:nvSpPr>
        <xdr:cNvPr id="256" name="円/楕円 255"/>
        <xdr:cNvSpPr/>
      </xdr:nvSpPr>
      <xdr:spPr>
        <a:xfrm>
          <a:off x="4584700" y="16751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99313</xdr:rowOff>
    </xdr:from>
    <xdr:ext cx="534377" cy="259045"/>
    <xdr:sp macro="" textlink="">
      <xdr:nvSpPr>
        <xdr:cNvPr id="257" name="衛生費該当値テキスト"/>
        <xdr:cNvSpPr txBox="1"/>
      </xdr:nvSpPr>
      <xdr:spPr>
        <a:xfrm>
          <a:off x="4686300" y="16729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31,321</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137058</xdr:rowOff>
    </xdr:from>
    <xdr:to>
      <xdr:col>5</xdr:col>
      <xdr:colOff>409575</xdr:colOff>
      <xdr:row>98</xdr:row>
      <xdr:rowOff>67208</xdr:rowOff>
    </xdr:to>
    <xdr:sp macro="" textlink="">
      <xdr:nvSpPr>
        <xdr:cNvPr id="258" name="円/楕円 257"/>
        <xdr:cNvSpPr/>
      </xdr:nvSpPr>
      <xdr:spPr>
        <a:xfrm>
          <a:off x="3746500" y="1676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58335</xdr:rowOff>
    </xdr:from>
    <xdr:ext cx="534377" cy="259045"/>
    <xdr:sp macro="" textlink="">
      <xdr:nvSpPr>
        <xdr:cNvPr id="259" name="テキスト ボックス 258"/>
        <xdr:cNvSpPr txBox="1"/>
      </xdr:nvSpPr>
      <xdr:spPr>
        <a:xfrm>
          <a:off x="3530111" y="16860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30,472</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151898</xdr:rowOff>
    </xdr:from>
    <xdr:to>
      <xdr:col>4</xdr:col>
      <xdr:colOff>206375</xdr:colOff>
      <xdr:row>98</xdr:row>
      <xdr:rowOff>82048</xdr:rowOff>
    </xdr:to>
    <xdr:sp macro="" textlink="">
      <xdr:nvSpPr>
        <xdr:cNvPr id="260" name="円/楕円 259"/>
        <xdr:cNvSpPr/>
      </xdr:nvSpPr>
      <xdr:spPr>
        <a:xfrm>
          <a:off x="2857500" y="16782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73175</xdr:rowOff>
    </xdr:from>
    <xdr:ext cx="534377" cy="259045"/>
    <xdr:sp macro="" textlink="">
      <xdr:nvSpPr>
        <xdr:cNvPr id="261" name="テキスト ボックス 260"/>
        <xdr:cNvSpPr txBox="1"/>
      </xdr:nvSpPr>
      <xdr:spPr>
        <a:xfrm>
          <a:off x="2641111" y="16875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29,693</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141821</xdr:rowOff>
    </xdr:from>
    <xdr:to>
      <xdr:col>3</xdr:col>
      <xdr:colOff>3175</xdr:colOff>
      <xdr:row>98</xdr:row>
      <xdr:rowOff>71971</xdr:rowOff>
    </xdr:to>
    <xdr:sp macro="" textlink="">
      <xdr:nvSpPr>
        <xdr:cNvPr id="262" name="円/楕円 261"/>
        <xdr:cNvSpPr/>
      </xdr:nvSpPr>
      <xdr:spPr>
        <a:xfrm>
          <a:off x="1968500" y="1677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63098</xdr:rowOff>
    </xdr:from>
    <xdr:ext cx="534377" cy="259045"/>
    <xdr:sp macro="" textlink="">
      <xdr:nvSpPr>
        <xdr:cNvPr id="263" name="テキスト ボックス 262"/>
        <xdr:cNvSpPr txBox="1"/>
      </xdr:nvSpPr>
      <xdr:spPr>
        <a:xfrm>
          <a:off x="1752111" y="1686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30,222</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41314</xdr:rowOff>
    </xdr:from>
    <xdr:to>
      <xdr:col>1</xdr:col>
      <xdr:colOff>485775</xdr:colOff>
      <xdr:row>97</xdr:row>
      <xdr:rowOff>142914</xdr:rowOff>
    </xdr:to>
    <xdr:sp macro="" textlink="">
      <xdr:nvSpPr>
        <xdr:cNvPr id="264" name="円/楕円 263"/>
        <xdr:cNvSpPr/>
      </xdr:nvSpPr>
      <xdr:spPr>
        <a:xfrm>
          <a:off x="1079500" y="1667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134041</xdr:rowOff>
    </xdr:from>
    <xdr:ext cx="534377" cy="259045"/>
    <xdr:sp macro="" textlink="">
      <xdr:nvSpPr>
        <xdr:cNvPr id="265" name="テキスト ボックス 264"/>
        <xdr:cNvSpPr txBox="1"/>
      </xdr:nvSpPr>
      <xdr:spPr>
        <a:xfrm>
          <a:off x="863111" y="16764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35,498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9" name="テキスト ボックス 278"/>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81" name="テキスト ボックス 280"/>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3" name="テキスト ボックス 282"/>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34727</xdr:rowOff>
    </xdr:from>
    <xdr:to>
      <xdr:col>15</xdr:col>
      <xdr:colOff>180340</xdr:colOff>
      <xdr:row>38</xdr:row>
      <xdr:rowOff>139700</xdr:rowOff>
    </xdr:to>
    <xdr:cxnSp macro="">
      <xdr:nvCxnSpPr>
        <xdr:cNvPr id="287" name="直線コネクタ 286"/>
        <xdr:cNvCxnSpPr/>
      </xdr:nvCxnSpPr>
      <xdr:spPr>
        <a:xfrm flipV="1">
          <a:off x="10475595" y="5178227"/>
          <a:ext cx="1270" cy="1476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8"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9" name="直線コネクタ 288"/>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152854</xdr:rowOff>
    </xdr:from>
    <xdr:ext cx="534377" cy="259045"/>
    <xdr:sp macro="" textlink="">
      <xdr:nvSpPr>
        <xdr:cNvPr id="290" name="労働費最大値テキスト"/>
        <xdr:cNvSpPr txBox="1"/>
      </xdr:nvSpPr>
      <xdr:spPr>
        <a:xfrm>
          <a:off x="10528300" y="4953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32,296</a:t>
          </a:r>
          <a:endParaRPr kumimoji="1" lang="ja-JP" altLang="en-US" sz="1000" b="1">
            <a:latin typeface="ＭＳ Ｐゴシック"/>
          </a:endParaRPr>
        </a:p>
      </xdr:txBody>
    </xdr:sp>
    <xdr:clientData/>
  </xdr:oneCellAnchor>
  <xdr:twoCellAnchor>
    <xdr:from>
      <xdr:col>15</xdr:col>
      <xdr:colOff>92075</xdr:colOff>
      <xdr:row>30</xdr:row>
      <xdr:rowOff>34727</xdr:rowOff>
    </xdr:from>
    <xdr:to>
      <xdr:col>15</xdr:col>
      <xdr:colOff>269875</xdr:colOff>
      <xdr:row>30</xdr:row>
      <xdr:rowOff>34727</xdr:rowOff>
    </xdr:to>
    <xdr:cxnSp macro="">
      <xdr:nvCxnSpPr>
        <xdr:cNvPr id="291" name="直線コネクタ 290"/>
        <xdr:cNvCxnSpPr/>
      </xdr:nvCxnSpPr>
      <xdr:spPr>
        <a:xfrm>
          <a:off x="10388600" y="5178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75647</xdr:rowOff>
    </xdr:from>
    <xdr:to>
      <xdr:col>15</xdr:col>
      <xdr:colOff>180975</xdr:colOff>
      <xdr:row>38</xdr:row>
      <xdr:rowOff>88311</xdr:rowOff>
    </xdr:to>
    <xdr:cxnSp macro="">
      <xdr:nvCxnSpPr>
        <xdr:cNvPr id="292" name="直線コネクタ 291"/>
        <xdr:cNvCxnSpPr/>
      </xdr:nvCxnSpPr>
      <xdr:spPr>
        <a:xfrm>
          <a:off x="9639300" y="6590747"/>
          <a:ext cx="838200" cy="12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38351</xdr:rowOff>
    </xdr:from>
    <xdr:ext cx="469744" cy="259045"/>
    <xdr:sp macro="" textlink="">
      <xdr:nvSpPr>
        <xdr:cNvPr id="293" name="労働費平均値テキスト"/>
        <xdr:cNvSpPr txBox="1"/>
      </xdr:nvSpPr>
      <xdr:spPr>
        <a:xfrm>
          <a:off x="10528300" y="63820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1,606</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15473</xdr:rowOff>
    </xdr:from>
    <xdr:to>
      <xdr:col>15</xdr:col>
      <xdr:colOff>231775</xdr:colOff>
      <xdr:row>38</xdr:row>
      <xdr:rowOff>117073</xdr:rowOff>
    </xdr:to>
    <xdr:sp macro="" textlink="">
      <xdr:nvSpPr>
        <xdr:cNvPr id="294" name="フローチャート : 判断 293"/>
        <xdr:cNvSpPr/>
      </xdr:nvSpPr>
      <xdr:spPr>
        <a:xfrm>
          <a:off x="104267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18817</xdr:rowOff>
    </xdr:from>
    <xdr:to>
      <xdr:col>14</xdr:col>
      <xdr:colOff>28575</xdr:colOff>
      <xdr:row>38</xdr:row>
      <xdr:rowOff>75647</xdr:rowOff>
    </xdr:to>
    <xdr:cxnSp macro="">
      <xdr:nvCxnSpPr>
        <xdr:cNvPr id="295" name="直線コネクタ 294"/>
        <xdr:cNvCxnSpPr/>
      </xdr:nvCxnSpPr>
      <xdr:spPr>
        <a:xfrm>
          <a:off x="8750300" y="6533917"/>
          <a:ext cx="889000" cy="5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82545</xdr:rowOff>
    </xdr:from>
    <xdr:to>
      <xdr:col>14</xdr:col>
      <xdr:colOff>79375</xdr:colOff>
      <xdr:row>38</xdr:row>
      <xdr:rowOff>12695</xdr:rowOff>
    </xdr:to>
    <xdr:sp macro="" textlink="">
      <xdr:nvSpPr>
        <xdr:cNvPr id="296" name="フローチャート : 判断 295"/>
        <xdr:cNvSpPr/>
      </xdr:nvSpPr>
      <xdr:spPr>
        <a:xfrm>
          <a:off x="9588500" y="642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29222</xdr:rowOff>
    </xdr:from>
    <xdr:ext cx="469744" cy="259045"/>
    <xdr:sp macro="" textlink="">
      <xdr:nvSpPr>
        <xdr:cNvPr id="297" name="テキスト ボックス 296"/>
        <xdr:cNvSpPr txBox="1"/>
      </xdr:nvSpPr>
      <xdr:spPr>
        <a:xfrm>
          <a:off x="9404427" y="6201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147701</xdr:rowOff>
    </xdr:from>
    <xdr:to>
      <xdr:col>12</xdr:col>
      <xdr:colOff>511175</xdr:colOff>
      <xdr:row>38</xdr:row>
      <xdr:rowOff>18817</xdr:rowOff>
    </xdr:to>
    <xdr:cxnSp macro="">
      <xdr:nvCxnSpPr>
        <xdr:cNvPr id="298" name="直線コネクタ 297"/>
        <xdr:cNvCxnSpPr/>
      </xdr:nvCxnSpPr>
      <xdr:spPr>
        <a:xfrm>
          <a:off x="7861300" y="6491351"/>
          <a:ext cx="889000" cy="42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68235</xdr:rowOff>
    </xdr:from>
    <xdr:to>
      <xdr:col>12</xdr:col>
      <xdr:colOff>561975</xdr:colOff>
      <xdr:row>37</xdr:row>
      <xdr:rowOff>169835</xdr:rowOff>
    </xdr:to>
    <xdr:sp macro="" textlink="">
      <xdr:nvSpPr>
        <xdr:cNvPr id="299" name="フローチャート : 判断 298"/>
        <xdr:cNvSpPr/>
      </xdr:nvSpPr>
      <xdr:spPr>
        <a:xfrm>
          <a:off x="8699500" y="641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14912</xdr:rowOff>
    </xdr:from>
    <xdr:ext cx="469744" cy="259045"/>
    <xdr:sp macro="" textlink="">
      <xdr:nvSpPr>
        <xdr:cNvPr id="300" name="テキスト ボックス 299"/>
        <xdr:cNvSpPr txBox="1"/>
      </xdr:nvSpPr>
      <xdr:spPr>
        <a:xfrm>
          <a:off x="8515427" y="6187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4,202</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58638</xdr:rowOff>
    </xdr:from>
    <xdr:to>
      <xdr:col>11</xdr:col>
      <xdr:colOff>307975</xdr:colOff>
      <xdr:row>37</xdr:row>
      <xdr:rowOff>147701</xdr:rowOff>
    </xdr:to>
    <xdr:cxnSp macro="">
      <xdr:nvCxnSpPr>
        <xdr:cNvPr id="301" name="直線コネクタ 300"/>
        <xdr:cNvCxnSpPr/>
      </xdr:nvCxnSpPr>
      <xdr:spPr>
        <a:xfrm>
          <a:off x="6972300" y="6402288"/>
          <a:ext cx="889000" cy="89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68143</xdr:rowOff>
    </xdr:from>
    <xdr:to>
      <xdr:col>11</xdr:col>
      <xdr:colOff>358775</xdr:colOff>
      <xdr:row>37</xdr:row>
      <xdr:rowOff>169743</xdr:rowOff>
    </xdr:to>
    <xdr:sp macro="" textlink="">
      <xdr:nvSpPr>
        <xdr:cNvPr id="302" name="フローチャート : 判断 301"/>
        <xdr:cNvSpPr/>
      </xdr:nvSpPr>
      <xdr:spPr>
        <a:xfrm>
          <a:off x="7810500" y="6411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14820</xdr:rowOff>
    </xdr:from>
    <xdr:ext cx="469744" cy="259045"/>
    <xdr:sp macro="" textlink="">
      <xdr:nvSpPr>
        <xdr:cNvPr id="303" name="テキスト ボックス 302"/>
        <xdr:cNvSpPr txBox="1"/>
      </xdr:nvSpPr>
      <xdr:spPr>
        <a:xfrm>
          <a:off x="7626427" y="6187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4,204</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163926</xdr:rowOff>
    </xdr:from>
    <xdr:to>
      <xdr:col>10</xdr:col>
      <xdr:colOff>155575</xdr:colOff>
      <xdr:row>37</xdr:row>
      <xdr:rowOff>94076</xdr:rowOff>
    </xdr:to>
    <xdr:sp macro="" textlink="">
      <xdr:nvSpPr>
        <xdr:cNvPr id="304" name="フローチャート : 判断 303"/>
        <xdr:cNvSpPr/>
      </xdr:nvSpPr>
      <xdr:spPr>
        <a:xfrm>
          <a:off x="6921500" y="6336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110603</xdr:rowOff>
    </xdr:from>
    <xdr:ext cx="469744" cy="259045"/>
    <xdr:sp macro="" textlink="">
      <xdr:nvSpPr>
        <xdr:cNvPr id="305" name="テキスト ボックス 304"/>
        <xdr:cNvSpPr txBox="1"/>
      </xdr:nvSpPr>
      <xdr:spPr>
        <a:xfrm>
          <a:off x="6737427" y="6111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5,859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37511</xdr:rowOff>
    </xdr:from>
    <xdr:to>
      <xdr:col>15</xdr:col>
      <xdr:colOff>231775</xdr:colOff>
      <xdr:row>38</xdr:row>
      <xdr:rowOff>139111</xdr:rowOff>
    </xdr:to>
    <xdr:sp macro="" textlink="">
      <xdr:nvSpPr>
        <xdr:cNvPr id="311" name="円/楕円 310"/>
        <xdr:cNvSpPr/>
      </xdr:nvSpPr>
      <xdr:spPr>
        <a:xfrm>
          <a:off x="10426700" y="655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165351</xdr:rowOff>
    </xdr:from>
    <xdr:ext cx="469744" cy="259045"/>
    <xdr:sp macro="" textlink="">
      <xdr:nvSpPr>
        <xdr:cNvPr id="312" name="労働費該当値テキスト"/>
        <xdr:cNvSpPr txBox="1"/>
      </xdr:nvSpPr>
      <xdr:spPr>
        <a:xfrm>
          <a:off x="10528300" y="6509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1,124</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24847</xdr:rowOff>
    </xdr:from>
    <xdr:to>
      <xdr:col>14</xdr:col>
      <xdr:colOff>79375</xdr:colOff>
      <xdr:row>38</xdr:row>
      <xdr:rowOff>126447</xdr:rowOff>
    </xdr:to>
    <xdr:sp macro="" textlink="">
      <xdr:nvSpPr>
        <xdr:cNvPr id="313" name="円/楕円 312"/>
        <xdr:cNvSpPr/>
      </xdr:nvSpPr>
      <xdr:spPr>
        <a:xfrm>
          <a:off x="9588500" y="6539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117574</xdr:rowOff>
    </xdr:from>
    <xdr:ext cx="469744" cy="259045"/>
    <xdr:sp macro="" textlink="">
      <xdr:nvSpPr>
        <xdr:cNvPr id="314" name="テキスト ボックス 313"/>
        <xdr:cNvSpPr txBox="1"/>
      </xdr:nvSpPr>
      <xdr:spPr>
        <a:xfrm>
          <a:off x="9404427" y="6632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1,401</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139466</xdr:rowOff>
    </xdr:from>
    <xdr:to>
      <xdr:col>12</xdr:col>
      <xdr:colOff>561975</xdr:colOff>
      <xdr:row>38</xdr:row>
      <xdr:rowOff>69616</xdr:rowOff>
    </xdr:to>
    <xdr:sp macro="" textlink="">
      <xdr:nvSpPr>
        <xdr:cNvPr id="315" name="円/楕円 314"/>
        <xdr:cNvSpPr/>
      </xdr:nvSpPr>
      <xdr:spPr>
        <a:xfrm>
          <a:off x="8699500" y="648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60744</xdr:rowOff>
    </xdr:from>
    <xdr:ext cx="469744" cy="259045"/>
    <xdr:sp macro="" textlink="">
      <xdr:nvSpPr>
        <xdr:cNvPr id="316" name="テキスト ボックス 315"/>
        <xdr:cNvSpPr txBox="1"/>
      </xdr:nvSpPr>
      <xdr:spPr>
        <a:xfrm>
          <a:off x="8515427" y="6575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2,644</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96901</xdr:rowOff>
    </xdr:from>
    <xdr:to>
      <xdr:col>11</xdr:col>
      <xdr:colOff>358775</xdr:colOff>
      <xdr:row>38</xdr:row>
      <xdr:rowOff>27051</xdr:rowOff>
    </xdr:to>
    <xdr:sp macro="" textlink="">
      <xdr:nvSpPr>
        <xdr:cNvPr id="317" name="円/楕円 316"/>
        <xdr:cNvSpPr/>
      </xdr:nvSpPr>
      <xdr:spPr>
        <a:xfrm>
          <a:off x="7810500" y="6440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18178</xdr:rowOff>
    </xdr:from>
    <xdr:ext cx="469744" cy="259045"/>
    <xdr:sp macro="" textlink="">
      <xdr:nvSpPr>
        <xdr:cNvPr id="318" name="テキスト ボックス 317"/>
        <xdr:cNvSpPr txBox="1"/>
      </xdr:nvSpPr>
      <xdr:spPr>
        <a:xfrm>
          <a:off x="7626427" y="6533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3,575</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7838</xdr:rowOff>
    </xdr:from>
    <xdr:to>
      <xdr:col>10</xdr:col>
      <xdr:colOff>155575</xdr:colOff>
      <xdr:row>37</xdr:row>
      <xdr:rowOff>109438</xdr:rowOff>
    </xdr:to>
    <xdr:sp macro="" textlink="">
      <xdr:nvSpPr>
        <xdr:cNvPr id="319" name="円/楕円 318"/>
        <xdr:cNvSpPr/>
      </xdr:nvSpPr>
      <xdr:spPr>
        <a:xfrm>
          <a:off x="6921500" y="6351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100565</xdr:rowOff>
    </xdr:from>
    <xdr:ext cx="469744" cy="259045"/>
    <xdr:sp macro="" textlink="">
      <xdr:nvSpPr>
        <xdr:cNvPr id="320" name="テキスト ボックス 319"/>
        <xdr:cNvSpPr txBox="1"/>
      </xdr:nvSpPr>
      <xdr:spPr>
        <a:xfrm>
          <a:off x="6737427" y="6444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31/90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16,730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2" name="テキスト ボックス 34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168389</xdr:rowOff>
    </xdr:from>
    <xdr:to>
      <xdr:col>15</xdr:col>
      <xdr:colOff>180340</xdr:colOff>
      <xdr:row>59</xdr:row>
      <xdr:rowOff>9322</xdr:rowOff>
    </xdr:to>
    <xdr:cxnSp macro="">
      <xdr:nvCxnSpPr>
        <xdr:cNvPr id="344" name="直線コネクタ 343"/>
        <xdr:cNvCxnSpPr/>
      </xdr:nvCxnSpPr>
      <xdr:spPr>
        <a:xfrm flipV="1">
          <a:off x="10475595" y="8740889"/>
          <a:ext cx="1270" cy="1383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13149</xdr:rowOff>
    </xdr:from>
    <xdr:ext cx="378565" cy="259045"/>
    <xdr:sp macro="" textlink="">
      <xdr:nvSpPr>
        <xdr:cNvPr id="345" name="農林水産業費最小値テキスト"/>
        <xdr:cNvSpPr txBox="1"/>
      </xdr:nvSpPr>
      <xdr:spPr>
        <a:xfrm>
          <a:off x="10528300" y="101286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922</a:t>
          </a:r>
          <a:endParaRPr kumimoji="1" lang="ja-JP" altLang="en-US" sz="1000" b="1">
            <a:latin typeface="ＭＳ Ｐゴシック"/>
          </a:endParaRPr>
        </a:p>
      </xdr:txBody>
    </xdr:sp>
    <xdr:clientData/>
  </xdr:oneCellAnchor>
  <xdr:twoCellAnchor>
    <xdr:from>
      <xdr:col>15</xdr:col>
      <xdr:colOff>92075</xdr:colOff>
      <xdr:row>59</xdr:row>
      <xdr:rowOff>9322</xdr:rowOff>
    </xdr:from>
    <xdr:to>
      <xdr:col>15</xdr:col>
      <xdr:colOff>269875</xdr:colOff>
      <xdr:row>59</xdr:row>
      <xdr:rowOff>9322</xdr:rowOff>
    </xdr:to>
    <xdr:cxnSp macro="">
      <xdr:nvCxnSpPr>
        <xdr:cNvPr id="346" name="直線コネクタ 345"/>
        <xdr:cNvCxnSpPr/>
      </xdr:nvCxnSpPr>
      <xdr:spPr>
        <a:xfrm>
          <a:off x="10388600" y="1012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115066</xdr:rowOff>
    </xdr:from>
    <xdr:ext cx="534377" cy="259045"/>
    <xdr:sp macro="" textlink="">
      <xdr:nvSpPr>
        <xdr:cNvPr id="347" name="農林水産業費最大値テキスト"/>
        <xdr:cNvSpPr txBox="1"/>
      </xdr:nvSpPr>
      <xdr:spPr>
        <a:xfrm>
          <a:off x="10528300" y="8516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37,247</a:t>
          </a:r>
          <a:endParaRPr kumimoji="1" lang="ja-JP" altLang="en-US" sz="1000" b="1">
            <a:latin typeface="ＭＳ Ｐゴシック"/>
          </a:endParaRPr>
        </a:p>
      </xdr:txBody>
    </xdr:sp>
    <xdr:clientData/>
  </xdr:oneCellAnchor>
  <xdr:twoCellAnchor>
    <xdr:from>
      <xdr:col>15</xdr:col>
      <xdr:colOff>92075</xdr:colOff>
      <xdr:row>50</xdr:row>
      <xdr:rowOff>168389</xdr:rowOff>
    </xdr:from>
    <xdr:to>
      <xdr:col>15</xdr:col>
      <xdr:colOff>269875</xdr:colOff>
      <xdr:row>50</xdr:row>
      <xdr:rowOff>168389</xdr:rowOff>
    </xdr:to>
    <xdr:cxnSp macro="">
      <xdr:nvCxnSpPr>
        <xdr:cNvPr id="348" name="直線コネクタ 347"/>
        <xdr:cNvCxnSpPr/>
      </xdr:nvCxnSpPr>
      <xdr:spPr>
        <a:xfrm>
          <a:off x="10388600" y="8740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149187</xdr:rowOff>
    </xdr:from>
    <xdr:to>
      <xdr:col>15</xdr:col>
      <xdr:colOff>180975</xdr:colOff>
      <xdr:row>57</xdr:row>
      <xdr:rowOff>110363</xdr:rowOff>
    </xdr:to>
    <xdr:cxnSp macro="">
      <xdr:nvCxnSpPr>
        <xdr:cNvPr id="349" name="直線コネクタ 348"/>
        <xdr:cNvCxnSpPr/>
      </xdr:nvCxnSpPr>
      <xdr:spPr>
        <a:xfrm flipV="1">
          <a:off x="9639300" y="9578937"/>
          <a:ext cx="838200" cy="30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39247</xdr:rowOff>
    </xdr:from>
    <xdr:ext cx="534377" cy="259045"/>
    <xdr:sp macro="" textlink="">
      <xdr:nvSpPr>
        <xdr:cNvPr id="350" name="農林水産業費平均値テキスト"/>
        <xdr:cNvSpPr txBox="1"/>
      </xdr:nvSpPr>
      <xdr:spPr>
        <a:xfrm>
          <a:off x="10528300" y="9640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11,737</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60820</xdr:rowOff>
    </xdr:from>
    <xdr:to>
      <xdr:col>15</xdr:col>
      <xdr:colOff>231775</xdr:colOff>
      <xdr:row>56</xdr:row>
      <xdr:rowOff>162420</xdr:rowOff>
    </xdr:to>
    <xdr:sp macro="" textlink="">
      <xdr:nvSpPr>
        <xdr:cNvPr id="351" name="フローチャート : 判断 350"/>
        <xdr:cNvSpPr/>
      </xdr:nvSpPr>
      <xdr:spPr>
        <a:xfrm>
          <a:off x="10426700" y="966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97333</xdr:rowOff>
    </xdr:from>
    <xdr:to>
      <xdr:col>14</xdr:col>
      <xdr:colOff>28575</xdr:colOff>
      <xdr:row>57</xdr:row>
      <xdr:rowOff>110363</xdr:rowOff>
    </xdr:to>
    <xdr:cxnSp macro="">
      <xdr:nvCxnSpPr>
        <xdr:cNvPr id="352" name="直線コネクタ 351"/>
        <xdr:cNvCxnSpPr/>
      </xdr:nvCxnSpPr>
      <xdr:spPr>
        <a:xfrm>
          <a:off x="8750300" y="9698533"/>
          <a:ext cx="889000" cy="184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129439</xdr:rowOff>
    </xdr:from>
    <xdr:to>
      <xdr:col>14</xdr:col>
      <xdr:colOff>79375</xdr:colOff>
      <xdr:row>57</xdr:row>
      <xdr:rowOff>59589</xdr:rowOff>
    </xdr:to>
    <xdr:sp macro="" textlink="">
      <xdr:nvSpPr>
        <xdr:cNvPr id="353" name="フローチャート : 判断 352"/>
        <xdr:cNvSpPr/>
      </xdr:nvSpPr>
      <xdr:spPr>
        <a:xfrm>
          <a:off x="9588500" y="973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55</xdr:row>
      <xdr:rowOff>76116</xdr:rowOff>
    </xdr:from>
    <xdr:ext cx="469744" cy="259045"/>
    <xdr:sp macro="" textlink="">
      <xdr:nvSpPr>
        <xdr:cNvPr id="354" name="テキスト ボックス 353"/>
        <xdr:cNvSpPr txBox="1"/>
      </xdr:nvSpPr>
      <xdr:spPr>
        <a:xfrm>
          <a:off x="9404427" y="9505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9,936</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97333</xdr:rowOff>
    </xdr:from>
    <xdr:to>
      <xdr:col>12</xdr:col>
      <xdr:colOff>511175</xdr:colOff>
      <xdr:row>57</xdr:row>
      <xdr:rowOff>96533</xdr:rowOff>
    </xdr:to>
    <xdr:cxnSp macro="">
      <xdr:nvCxnSpPr>
        <xdr:cNvPr id="355" name="直線コネクタ 354"/>
        <xdr:cNvCxnSpPr/>
      </xdr:nvCxnSpPr>
      <xdr:spPr>
        <a:xfrm flipV="1">
          <a:off x="7861300" y="9698533"/>
          <a:ext cx="889000" cy="17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102235</xdr:rowOff>
    </xdr:from>
    <xdr:to>
      <xdr:col>12</xdr:col>
      <xdr:colOff>561975</xdr:colOff>
      <xdr:row>57</xdr:row>
      <xdr:rowOff>32385</xdr:rowOff>
    </xdr:to>
    <xdr:sp macro="" textlink="">
      <xdr:nvSpPr>
        <xdr:cNvPr id="356" name="フローチャート : 判断 355"/>
        <xdr:cNvSpPr/>
      </xdr:nvSpPr>
      <xdr:spPr>
        <a:xfrm>
          <a:off x="8699500" y="9703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23512</xdr:rowOff>
    </xdr:from>
    <xdr:ext cx="534377" cy="259045"/>
    <xdr:sp macro="" textlink="">
      <xdr:nvSpPr>
        <xdr:cNvPr id="357" name="テキスト ボックス 356"/>
        <xdr:cNvSpPr txBox="1"/>
      </xdr:nvSpPr>
      <xdr:spPr>
        <a:xfrm>
          <a:off x="8483111" y="9796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10,650</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36335</xdr:rowOff>
    </xdr:from>
    <xdr:to>
      <xdr:col>11</xdr:col>
      <xdr:colOff>307975</xdr:colOff>
      <xdr:row>57</xdr:row>
      <xdr:rowOff>96533</xdr:rowOff>
    </xdr:to>
    <xdr:cxnSp macro="">
      <xdr:nvCxnSpPr>
        <xdr:cNvPr id="358" name="直線コネクタ 357"/>
        <xdr:cNvCxnSpPr/>
      </xdr:nvCxnSpPr>
      <xdr:spPr>
        <a:xfrm>
          <a:off x="6972300" y="9808985"/>
          <a:ext cx="889000" cy="60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135420</xdr:rowOff>
    </xdr:from>
    <xdr:to>
      <xdr:col>11</xdr:col>
      <xdr:colOff>358775</xdr:colOff>
      <xdr:row>57</xdr:row>
      <xdr:rowOff>65570</xdr:rowOff>
    </xdr:to>
    <xdr:sp macro="" textlink="">
      <xdr:nvSpPr>
        <xdr:cNvPr id="359" name="フローチャート : 判断 358"/>
        <xdr:cNvSpPr/>
      </xdr:nvSpPr>
      <xdr:spPr>
        <a:xfrm>
          <a:off x="7810500" y="9736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55</xdr:row>
      <xdr:rowOff>82097</xdr:rowOff>
    </xdr:from>
    <xdr:ext cx="469744" cy="259045"/>
    <xdr:sp macro="" textlink="">
      <xdr:nvSpPr>
        <xdr:cNvPr id="360" name="テキスト ボックス 359"/>
        <xdr:cNvSpPr txBox="1"/>
      </xdr:nvSpPr>
      <xdr:spPr>
        <a:xfrm>
          <a:off x="7626427" y="951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9,779</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137173</xdr:rowOff>
    </xdr:from>
    <xdr:to>
      <xdr:col>10</xdr:col>
      <xdr:colOff>155575</xdr:colOff>
      <xdr:row>57</xdr:row>
      <xdr:rowOff>67323</xdr:rowOff>
    </xdr:to>
    <xdr:sp macro="" textlink="">
      <xdr:nvSpPr>
        <xdr:cNvPr id="361" name="フローチャート : 判断 360"/>
        <xdr:cNvSpPr/>
      </xdr:nvSpPr>
      <xdr:spPr>
        <a:xfrm>
          <a:off x="6921500" y="973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55</xdr:row>
      <xdr:rowOff>83850</xdr:rowOff>
    </xdr:from>
    <xdr:ext cx="469744" cy="259045"/>
    <xdr:sp macro="" textlink="">
      <xdr:nvSpPr>
        <xdr:cNvPr id="362" name="テキスト ボックス 361"/>
        <xdr:cNvSpPr txBox="1"/>
      </xdr:nvSpPr>
      <xdr:spPr>
        <a:xfrm>
          <a:off x="6737427" y="9513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9,733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98387</xdr:rowOff>
    </xdr:from>
    <xdr:to>
      <xdr:col>15</xdr:col>
      <xdr:colOff>231775</xdr:colOff>
      <xdr:row>56</xdr:row>
      <xdr:rowOff>28537</xdr:rowOff>
    </xdr:to>
    <xdr:sp macro="" textlink="">
      <xdr:nvSpPr>
        <xdr:cNvPr id="368" name="円/楕円 367"/>
        <xdr:cNvSpPr/>
      </xdr:nvSpPr>
      <xdr:spPr>
        <a:xfrm>
          <a:off x="10426700" y="9528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121264</xdr:rowOff>
    </xdr:from>
    <xdr:ext cx="534377" cy="259045"/>
    <xdr:sp macro="" textlink="">
      <xdr:nvSpPr>
        <xdr:cNvPr id="369" name="農林水産業費該当値テキスト"/>
        <xdr:cNvSpPr txBox="1"/>
      </xdr:nvSpPr>
      <xdr:spPr>
        <a:xfrm>
          <a:off x="10528300" y="9379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15,251</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59563</xdr:rowOff>
    </xdr:from>
    <xdr:to>
      <xdr:col>14</xdr:col>
      <xdr:colOff>79375</xdr:colOff>
      <xdr:row>57</xdr:row>
      <xdr:rowOff>161163</xdr:rowOff>
    </xdr:to>
    <xdr:sp macro="" textlink="">
      <xdr:nvSpPr>
        <xdr:cNvPr id="370" name="円/楕円 369"/>
        <xdr:cNvSpPr/>
      </xdr:nvSpPr>
      <xdr:spPr>
        <a:xfrm>
          <a:off x="9588500" y="983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57</xdr:row>
      <xdr:rowOff>152290</xdr:rowOff>
    </xdr:from>
    <xdr:ext cx="469744" cy="259045"/>
    <xdr:sp macro="" textlink="">
      <xdr:nvSpPr>
        <xdr:cNvPr id="371" name="テキスト ボックス 370"/>
        <xdr:cNvSpPr txBox="1"/>
      </xdr:nvSpPr>
      <xdr:spPr>
        <a:xfrm>
          <a:off x="9404427" y="9924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7,270</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46533</xdr:rowOff>
    </xdr:from>
    <xdr:to>
      <xdr:col>12</xdr:col>
      <xdr:colOff>561975</xdr:colOff>
      <xdr:row>56</xdr:row>
      <xdr:rowOff>148133</xdr:rowOff>
    </xdr:to>
    <xdr:sp macro="" textlink="">
      <xdr:nvSpPr>
        <xdr:cNvPr id="372" name="円/楕円 371"/>
        <xdr:cNvSpPr/>
      </xdr:nvSpPr>
      <xdr:spPr>
        <a:xfrm>
          <a:off x="8699500" y="9647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164660</xdr:rowOff>
    </xdr:from>
    <xdr:ext cx="534377" cy="259045"/>
    <xdr:sp macro="" textlink="">
      <xdr:nvSpPr>
        <xdr:cNvPr id="373" name="テキスト ボックス 372"/>
        <xdr:cNvSpPr txBox="1"/>
      </xdr:nvSpPr>
      <xdr:spPr>
        <a:xfrm>
          <a:off x="8483111" y="9422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12,112</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45733</xdr:rowOff>
    </xdr:from>
    <xdr:to>
      <xdr:col>11</xdr:col>
      <xdr:colOff>358775</xdr:colOff>
      <xdr:row>57</xdr:row>
      <xdr:rowOff>147333</xdr:rowOff>
    </xdr:to>
    <xdr:sp macro="" textlink="">
      <xdr:nvSpPr>
        <xdr:cNvPr id="374" name="円/楕円 373"/>
        <xdr:cNvSpPr/>
      </xdr:nvSpPr>
      <xdr:spPr>
        <a:xfrm>
          <a:off x="7810500" y="9818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57</xdr:row>
      <xdr:rowOff>138460</xdr:rowOff>
    </xdr:from>
    <xdr:ext cx="469744" cy="259045"/>
    <xdr:sp macro="" textlink="">
      <xdr:nvSpPr>
        <xdr:cNvPr id="375" name="テキスト ボックス 374"/>
        <xdr:cNvSpPr txBox="1"/>
      </xdr:nvSpPr>
      <xdr:spPr>
        <a:xfrm>
          <a:off x="7626427" y="991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7,633</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156985</xdr:rowOff>
    </xdr:from>
    <xdr:to>
      <xdr:col>10</xdr:col>
      <xdr:colOff>155575</xdr:colOff>
      <xdr:row>57</xdr:row>
      <xdr:rowOff>87135</xdr:rowOff>
    </xdr:to>
    <xdr:sp macro="" textlink="">
      <xdr:nvSpPr>
        <xdr:cNvPr id="376" name="円/楕円 375"/>
        <xdr:cNvSpPr/>
      </xdr:nvSpPr>
      <xdr:spPr>
        <a:xfrm>
          <a:off x="6921500" y="975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57</xdr:row>
      <xdr:rowOff>78262</xdr:rowOff>
    </xdr:from>
    <xdr:ext cx="469744" cy="259045"/>
    <xdr:sp macro="" textlink="">
      <xdr:nvSpPr>
        <xdr:cNvPr id="377" name="テキスト ボックス 376"/>
        <xdr:cNvSpPr txBox="1"/>
      </xdr:nvSpPr>
      <xdr:spPr>
        <a:xfrm>
          <a:off x="6737427" y="9850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9,213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30/90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20,683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1" name="テキスト ボックス 39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3" name="テキスト ボックス 39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5" name="テキスト ボックス 39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72560</xdr:rowOff>
    </xdr:from>
    <xdr:to>
      <xdr:col>15</xdr:col>
      <xdr:colOff>180340</xdr:colOff>
      <xdr:row>78</xdr:row>
      <xdr:rowOff>91168</xdr:rowOff>
    </xdr:to>
    <xdr:cxnSp macro="">
      <xdr:nvCxnSpPr>
        <xdr:cNvPr id="399" name="直線コネクタ 398"/>
        <xdr:cNvCxnSpPr/>
      </xdr:nvCxnSpPr>
      <xdr:spPr>
        <a:xfrm flipV="1">
          <a:off x="10475595" y="12245510"/>
          <a:ext cx="1270" cy="1218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94995</xdr:rowOff>
    </xdr:from>
    <xdr:ext cx="469744" cy="259045"/>
    <xdr:sp macro="" textlink="">
      <xdr:nvSpPr>
        <xdr:cNvPr id="400" name="商工費最小値テキスト"/>
        <xdr:cNvSpPr txBox="1"/>
      </xdr:nvSpPr>
      <xdr:spPr>
        <a:xfrm>
          <a:off x="10528300" y="13468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2,123</a:t>
          </a:r>
          <a:endParaRPr kumimoji="1" lang="ja-JP" altLang="en-US" sz="1000" b="1">
            <a:latin typeface="ＭＳ Ｐゴシック"/>
          </a:endParaRPr>
        </a:p>
      </xdr:txBody>
    </xdr:sp>
    <xdr:clientData/>
  </xdr:oneCellAnchor>
  <xdr:twoCellAnchor>
    <xdr:from>
      <xdr:col>15</xdr:col>
      <xdr:colOff>92075</xdr:colOff>
      <xdr:row>78</xdr:row>
      <xdr:rowOff>91168</xdr:rowOff>
    </xdr:from>
    <xdr:to>
      <xdr:col>15</xdr:col>
      <xdr:colOff>269875</xdr:colOff>
      <xdr:row>78</xdr:row>
      <xdr:rowOff>91168</xdr:rowOff>
    </xdr:to>
    <xdr:cxnSp macro="">
      <xdr:nvCxnSpPr>
        <xdr:cNvPr id="401" name="直線コネクタ 400"/>
        <xdr:cNvCxnSpPr/>
      </xdr:nvCxnSpPr>
      <xdr:spPr>
        <a:xfrm>
          <a:off x="10388600" y="13464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19237</xdr:rowOff>
    </xdr:from>
    <xdr:ext cx="534377" cy="259045"/>
    <xdr:sp macro="" textlink="">
      <xdr:nvSpPr>
        <xdr:cNvPr id="402" name="商工費最大値テキスト"/>
        <xdr:cNvSpPr txBox="1"/>
      </xdr:nvSpPr>
      <xdr:spPr>
        <a:xfrm>
          <a:off x="10528300" y="1202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55,437</a:t>
          </a:r>
          <a:endParaRPr kumimoji="1" lang="ja-JP" altLang="en-US" sz="1000" b="1">
            <a:latin typeface="ＭＳ Ｐゴシック"/>
          </a:endParaRPr>
        </a:p>
      </xdr:txBody>
    </xdr:sp>
    <xdr:clientData/>
  </xdr:oneCellAnchor>
  <xdr:twoCellAnchor>
    <xdr:from>
      <xdr:col>15</xdr:col>
      <xdr:colOff>92075</xdr:colOff>
      <xdr:row>71</xdr:row>
      <xdr:rowOff>72560</xdr:rowOff>
    </xdr:from>
    <xdr:to>
      <xdr:col>15</xdr:col>
      <xdr:colOff>269875</xdr:colOff>
      <xdr:row>71</xdr:row>
      <xdr:rowOff>72560</xdr:rowOff>
    </xdr:to>
    <xdr:cxnSp macro="">
      <xdr:nvCxnSpPr>
        <xdr:cNvPr id="403" name="直線コネクタ 402"/>
        <xdr:cNvCxnSpPr/>
      </xdr:nvCxnSpPr>
      <xdr:spPr>
        <a:xfrm>
          <a:off x="10388600" y="12245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144661</xdr:rowOff>
    </xdr:from>
    <xdr:to>
      <xdr:col>15</xdr:col>
      <xdr:colOff>180975</xdr:colOff>
      <xdr:row>77</xdr:row>
      <xdr:rowOff>3820</xdr:rowOff>
    </xdr:to>
    <xdr:cxnSp macro="">
      <xdr:nvCxnSpPr>
        <xdr:cNvPr id="404" name="直線コネクタ 403"/>
        <xdr:cNvCxnSpPr/>
      </xdr:nvCxnSpPr>
      <xdr:spPr>
        <a:xfrm flipV="1">
          <a:off x="9639300" y="13174861"/>
          <a:ext cx="838200" cy="30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107881</xdr:rowOff>
    </xdr:from>
    <xdr:ext cx="534377" cy="259045"/>
    <xdr:sp macro="" textlink="">
      <xdr:nvSpPr>
        <xdr:cNvPr id="405" name="商工費平均値テキスト"/>
        <xdr:cNvSpPr txBox="1"/>
      </xdr:nvSpPr>
      <xdr:spPr>
        <a:xfrm>
          <a:off x="10528300" y="13138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13,226</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129454</xdr:rowOff>
    </xdr:from>
    <xdr:to>
      <xdr:col>15</xdr:col>
      <xdr:colOff>231775</xdr:colOff>
      <xdr:row>77</xdr:row>
      <xdr:rowOff>59604</xdr:rowOff>
    </xdr:to>
    <xdr:sp macro="" textlink="">
      <xdr:nvSpPr>
        <xdr:cNvPr id="406" name="フローチャート : 判断 405"/>
        <xdr:cNvSpPr/>
      </xdr:nvSpPr>
      <xdr:spPr>
        <a:xfrm>
          <a:off x="10426700" y="1315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9489</xdr:rowOff>
    </xdr:from>
    <xdr:to>
      <xdr:col>14</xdr:col>
      <xdr:colOff>28575</xdr:colOff>
      <xdr:row>77</xdr:row>
      <xdr:rowOff>3820</xdr:rowOff>
    </xdr:to>
    <xdr:cxnSp macro="">
      <xdr:nvCxnSpPr>
        <xdr:cNvPr id="407" name="直線コネクタ 406"/>
        <xdr:cNvCxnSpPr/>
      </xdr:nvCxnSpPr>
      <xdr:spPr>
        <a:xfrm>
          <a:off x="8750300" y="13039689"/>
          <a:ext cx="889000" cy="165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128219</xdr:rowOff>
    </xdr:from>
    <xdr:to>
      <xdr:col>14</xdr:col>
      <xdr:colOff>79375</xdr:colOff>
      <xdr:row>77</xdr:row>
      <xdr:rowOff>58369</xdr:rowOff>
    </xdr:to>
    <xdr:sp macro="" textlink="">
      <xdr:nvSpPr>
        <xdr:cNvPr id="408" name="フローチャート : 判断 407"/>
        <xdr:cNvSpPr/>
      </xdr:nvSpPr>
      <xdr:spPr>
        <a:xfrm>
          <a:off x="9588500" y="1315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49496</xdr:rowOff>
    </xdr:from>
    <xdr:ext cx="534377" cy="259045"/>
    <xdr:sp macro="" textlink="">
      <xdr:nvSpPr>
        <xdr:cNvPr id="409" name="テキスト ボックス 408"/>
        <xdr:cNvSpPr txBox="1"/>
      </xdr:nvSpPr>
      <xdr:spPr>
        <a:xfrm>
          <a:off x="9372111" y="13251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13,280</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9489</xdr:rowOff>
    </xdr:from>
    <xdr:to>
      <xdr:col>12</xdr:col>
      <xdr:colOff>511175</xdr:colOff>
      <xdr:row>76</xdr:row>
      <xdr:rowOff>92219</xdr:rowOff>
    </xdr:to>
    <xdr:cxnSp macro="">
      <xdr:nvCxnSpPr>
        <xdr:cNvPr id="410" name="直線コネクタ 409"/>
        <xdr:cNvCxnSpPr/>
      </xdr:nvCxnSpPr>
      <xdr:spPr>
        <a:xfrm flipV="1">
          <a:off x="7861300" y="13039689"/>
          <a:ext cx="889000" cy="82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145867</xdr:rowOff>
    </xdr:from>
    <xdr:to>
      <xdr:col>12</xdr:col>
      <xdr:colOff>561975</xdr:colOff>
      <xdr:row>77</xdr:row>
      <xdr:rowOff>76017</xdr:rowOff>
    </xdr:to>
    <xdr:sp macro="" textlink="">
      <xdr:nvSpPr>
        <xdr:cNvPr id="411" name="フローチャート : 判断 410"/>
        <xdr:cNvSpPr/>
      </xdr:nvSpPr>
      <xdr:spPr>
        <a:xfrm>
          <a:off x="8699500" y="13176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67144</xdr:rowOff>
    </xdr:from>
    <xdr:ext cx="534377" cy="259045"/>
    <xdr:sp macro="" textlink="">
      <xdr:nvSpPr>
        <xdr:cNvPr id="412" name="テキスト ボックス 411"/>
        <xdr:cNvSpPr txBox="1"/>
      </xdr:nvSpPr>
      <xdr:spPr>
        <a:xfrm>
          <a:off x="8483111" y="13268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12,508</a:t>
          </a:r>
          <a:endParaRPr kumimoji="1" lang="ja-JP" altLang="en-US" sz="1000" b="1">
            <a:solidFill>
              <a:srgbClr val="000080"/>
            </a:solidFill>
            <a:latin typeface="ＭＳ Ｐゴシック"/>
          </a:endParaRPr>
        </a:p>
      </xdr:txBody>
    </xdr:sp>
    <xdr:clientData/>
  </xdr:oneCellAnchor>
  <xdr:twoCellAnchor>
    <xdr:from>
      <xdr:col>10</xdr:col>
      <xdr:colOff>104775</xdr:colOff>
      <xdr:row>75</xdr:row>
      <xdr:rowOff>156800</xdr:rowOff>
    </xdr:from>
    <xdr:to>
      <xdr:col>11</xdr:col>
      <xdr:colOff>307975</xdr:colOff>
      <xdr:row>76</xdr:row>
      <xdr:rowOff>92219</xdr:rowOff>
    </xdr:to>
    <xdr:cxnSp macro="">
      <xdr:nvCxnSpPr>
        <xdr:cNvPr id="413" name="直線コネクタ 412"/>
        <xdr:cNvCxnSpPr/>
      </xdr:nvCxnSpPr>
      <xdr:spPr>
        <a:xfrm>
          <a:off x="6972300" y="13015550"/>
          <a:ext cx="889000" cy="10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127739</xdr:rowOff>
    </xdr:from>
    <xdr:to>
      <xdr:col>11</xdr:col>
      <xdr:colOff>358775</xdr:colOff>
      <xdr:row>77</xdr:row>
      <xdr:rowOff>57889</xdr:rowOff>
    </xdr:to>
    <xdr:sp macro="" textlink="">
      <xdr:nvSpPr>
        <xdr:cNvPr id="414" name="フローチャート : 判断 413"/>
        <xdr:cNvSpPr/>
      </xdr:nvSpPr>
      <xdr:spPr>
        <a:xfrm>
          <a:off x="7810500" y="1315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49016</xdr:rowOff>
    </xdr:from>
    <xdr:ext cx="534377" cy="259045"/>
    <xdr:sp macro="" textlink="">
      <xdr:nvSpPr>
        <xdr:cNvPr id="415" name="テキスト ボックス 414"/>
        <xdr:cNvSpPr txBox="1"/>
      </xdr:nvSpPr>
      <xdr:spPr>
        <a:xfrm>
          <a:off x="7594111" y="1325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13,301</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109955</xdr:rowOff>
    </xdr:from>
    <xdr:to>
      <xdr:col>10</xdr:col>
      <xdr:colOff>155575</xdr:colOff>
      <xdr:row>77</xdr:row>
      <xdr:rowOff>40105</xdr:rowOff>
    </xdr:to>
    <xdr:sp macro="" textlink="">
      <xdr:nvSpPr>
        <xdr:cNvPr id="416" name="フローチャート : 判断 415"/>
        <xdr:cNvSpPr/>
      </xdr:nvSpPr>
      <xdr:spPr>
        <a:xfrm>
          <a:off x="6921500" y="1314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31232</xdr:rowOff>
    </xdr:from>
    <xdr:ext cx="534377" cy="259045"/>
    <xdr:sp macro="" textlink="">
      <xdr:nvSpPr>
        <xdr:cNvPr id="417" name="テキスト ボックス 416"/>
        <xdr:cNvSpPr txBox="1"/>
      </xdr:nvSpPr>
      <xdr:spPr>
        <a:xfrm>
          <a:off x="6705111" y="13232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14,079</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93861</xdr:rowOff>
    </xdr:from>
    <xdr:to>
      <xdr:col>15</xdr:col>
      <xdr:colOff>231775</xdr:colOff>
      <xdr:row>77</xdr:row>
      <xdr:rowOff>24011</xdr:rowOff>
    </xdr:to>
    <xdr:sp macro="" textlink="">
      <xdr:nvSpPr>
        <xdr:cNvPr id="423" name="円/楕円 422"/>
        <xdr:cNvSpPr/>
      </xdr:nvSpPr>
      <xdr:spPr>
        <a:xfrm>
          <a:off x="10426700" y="1312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116738</xdr:rowOff>
    </xdr:from>
    <xdr:ext cx="534377" cy="259045"/>
    <xdr:sp macro="" textlink="">
      <xdr:nvSpPr>
        <xdr:cNvPr id="424" name="商工費該当値テキスト"/>
        <xdr:cNvSpPr txBox="1"/>
      </xdr:nvSpPr>
      <xdr:spPr>
        <a:xfrm>
          <a:off x="10528300" y="12975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14,783</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124470</xdr:rowOff>
    </xdr:from>
    <xdr:to>
      <xdr:col>14</xdr:col>
      <xdr:colOff>79375</xdr:colOff>
      <xdr:row>77</xdr:row>
      <xdr:rowOff>54620</xdr:rowOff>
    </xdr:to>
    <xdr:sp macro="" textlink="">
      <xdr:nvSpPr>
        <xdr:cNvPr id="425" name="円/楕円 424"/>
        <xdr:cNvSpPr/>
      </xdr:nvSpPr>
      <xdr:spPr>
        <a:xfrm>
          <a:off x="9588500" y="1315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71147</xdr:rowOff>
    </xdr:from>
    <xdr:ext cx="534377" cy="259045"/>
    <xdr:sp macro="" textlink="">
      <xdr:nvSpPr>
        <xdr:cNvPr id="426" name="テキスト ボックス 425"/>
        <xdr:cNvSpPr txBox="1"/>
      </xdr:nvSpPr>
      <xdr:spPr>
        <a:xfrm>
          <a:off x="9372111" y="12929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13,444</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130139</xdr:rowOff>
    </xdr:from>
    <xdr:to>
      <xdr:col>12</xdr:col>
      <xdr:colOff>561975</xdr:colOff>
      <xdr:row>76</xdr:row>
      <xdr:rowOff>60289</xdr:rowOff>
    </xdr:to>
    <xdr:sp macro="" textlink="">
      <xdr:nvSpPr>
        <xdr:cNvPr id="427" name="円/楕円 426"/>
        <xdr:cNvSpPr/>
      </xdr:nvSpPr>
      <xdr:spPr>
        <a:xfrm>
          <a:off x="8699500" y="12988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76816</xdr:rowOff>
    </xdr:from>
    <xdr:ext cx="534377" cy="259045"/>
    <xdr:sp macro="" textlink="">
      <xdr:nvSpPr>
        <xdr:cNvPr id="428" name="テキスト ボックス 427"/>
        <xdr:cNvSpPr txBox="1"/>
      </xdr:nvSpPr>
      <xdr:spPr>
        <a:xfrm>
          <a:off x="8483111" y="12764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20,696</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41419</xdr:rowOff>
    </xdr:from>
    <xdr:to>
      <xdr:col>11</xdr:col>
      <xdr:colOff>358775</xdr:colOff>
      <xdr:row>76</xdr:row>
      <xdr:rowOff>143019</xdr:rowOff>
    </xdr:to>
    <xdr:sp macro="" textlink="">
      <xdr:nvSpPr>
        <xdr:cNvPr id="429" name="円/楕円 428"/>
        <xdr:cNvSpPr/>
      </xdr:nvSpPr>
      <xdr:spPr>
        <a:xfrm>
          <a:off x="7810500" y="13071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74</xdr:row>
      <xdr:rowOff>159547</xdr:rowOff>
    </xdr:from>
    <xdr:ext cx="534377" cy="259045"/>
    <xdr:sp macro="" textlink="">
      <xdr:nvSpPr>
        <xdr:cNvPr id="430" name="テキスト ボックス 429"/>
        <xdr:cNvSpPr txBox="1"/>
      </xdr:nvSpPr>
      <xdr:spPr>
        <a:xfrm>
          <a:off x="7594111" y="12846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17,077</a:t>
          </a:r>
          <a:endParaRPr kumimoji="1" lang="ja-JP" altLang="en-US" sz="1000" b="1">
            <a:solidFill>
              <a:srgbClr val="FF0000"/>
            </a:solidFill>
            <a:latin typeface="ＭＳ Ｐゴシック"/>
          </a:endParaRPr>
        </a:p>
      </xdr:txBody>
    </xdr:sp>
    <xdr:clientData/>
  </xdr:oneCellAnchor>
  <xdr:twoCellAnchor>
    <xdr:from>
      <xdr:col>10</xdr:col>
      <xdr:colOff>53975</xdr:colOff>
      <xdr:row>75</xdr:row>
      <xdr:rowOff>105999</xdr:rowOff>
    </xdr:from>
    <xdr:to>
      <xdr:col>10</xdr:col>
      <xdr:colOff>155575</xdr:colOff>
      <xdr:row>76</xdr:row>
      <xdr:rowOff>36150</xdr:rowOff>
    </xdr:to>
    <xdr:sp macro="" textlink="">
      <xdr:nvSpPr>
        <xdr:cNvPr id="431" name="円/楕円 430"/>
        <xdr:cNvSpPr/>
      </xdr:nvSpPr>
      <xdr:spPr>
        <a:xfrm>
          <a:off x="6921500" y="1296474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74</xdr:row>
      <xdr:rowOff>52676</xdr:rowOff>
    </xdr:from>
    <xdr:ext cx="534377" cy="259045"/>
    <xdr:sp macro="" textlink="">
      <xdr:nvSpPr>
        <xdr:cNvPr id="432" name="テキスト ボックス 431"/>
        <xdr:cNvSpPr txBox="1"/>
      </xdr:nvSpPr>
      <xdr:spPr>
        <a:xfrm>
          <a:off x="6705111" y="12739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21,752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54,432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45" name="テキスト ボックス 444"/>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12027</xdr:rowOff>
    </xdr:from>
    <xdr:to>
      <xdr:col>15</xdr:col>
      <xdr:colOff>180340</xdr:colOff>
      <xdr:row>99</xdr:row>
      <xdr:rowOff>100552</xdr:rowOff>
    </xdr:to>
    <xdr:cxnSp macro="">
      <xdr:nvCxnSpPr>
        <xdr:cNvPr id="457" name="直線コネクタ 456"/>
        <xdr:cNvCxnSpPr/>
      </xdr:nvCxnSpPr>
      <xdr:spPr>
        <a:xfrm flipV="1">
          <a:off x="10475595" y="15613977"/>
          <a:ext cx="1270" cy="1460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104379</xdr:rowOff>
    </xdr:from>
    <xdr:ext cx="534377" cy="259045"/>
    <xdr:sp macro="" textlink="">
      <xdr:nvSpPr>
        <xdr:cNvPr id="458" name="土木費最小値テキスト"/>
        <xdr:cNvSpPr txBox="1"/>
      </xdr:nvSpPr>
      <xdr:spPr>
        <a:xfrm>
          <a:off x="10528300" y="1707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17,055</a:t>
          </a:r>
          <a:endParaRPr kumimoji="1" lang="ja-JP" altLang="en-US" sz="1000" b="1">
            <a:latin typeface="ＭＳ Ｐゴシック"/>
          </a:endParaRPr>
        </a:p>
      </xdr:txBody>
    </xdr:sp>
    <xdr:clientData/>
  </xdr:oneCellAnchor>
  <xdr:twoCellAnchor>
    <xdr:from>
      <xdr:col>15</xdr:col>
      <xdr:colOff>92075</xdr:colOff>
      <xdr:row>99</xdr:row>
      <xdr:rowOff>100552</xdr:rowOff>
    </xdr:from>
    <xdr:to>
      <xdr:col>15</xdr:col>
      <xdr:colOff>269875</xdr:colOff>
      <xdr:row>99</xdr:row>
      <xdr:rowOff>100552</xdr:rowOff>
    </xdr:to>
    <xdr:cxnSp macro="">
      <xdr:nvCxnSpPr>
        <xdr:cNvPr id="459" name="直線コネクタ 458"/>
        <xdr:cNvCxnSpPr/>
      </xdr:nvCxnSpPr>
      <xdr:spPr>
        <a:xfrm>
          <a:off x="10388600" y="17074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130154</xdr:rowOff>
    </xdr:from>
    <xdr:ext cx="534377" cy="259045"/>
    <xdr:sp macro="" textlink="">
      <xdr:nvSpPr>
        <xdr:cNvPr id="460" name="土木費最大値テキスト"/>
        <xdr:cNvSpPr txBox="1"/>
      </xdr:nvSpPr>
      <xdr:spPr>
        <a:xfrm>
          <a:off x="10528300" y="15389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93,702</a:t>
          </a:r>
          <a:endParaRPr kumimoji="1" lang="ja-JP" altLang="en-US" sz="1000" b="1">
            <a:latin typeface="ＭＳ Ｐゴシック"/>
          </a:endParaRPr>
        </a:p>
      </xdr:txBody>
    </xdr:sp>
    <xdr:clientData/>
  </xdr:oneCellAnchor>
  <xdr:twoCellAnchor>
    <xdr:from>
      <xdr:col>15</xdr:col>
      <xdr:colOff>92075</xdr:colOff>
      <xdr:row>91</xdr:row>
      <xdr:rowOff>12027</xdr:rowOff>
    </xdr:from>
    <xdr:to>
      <xdr:col>15</xdr:col>
      <xdr:colOff>269875</xdr:colOff>
      <xdr:row>91</xdr:row>
      <xdr:rowOff>12027</xdr:rowOff>
    </xdr:to>
    <xdr:cxnSp macro="">
      <xdr:nvCxnSpPr>
        <xdr:cNvPr id="461" name="直線コネクタ 460"/>
        <xdr:cNvCxnSpPr/>
      </xdr:nvCxnSpPr>
      <xdr:spPr>
        <a:xfrm>
          <a:off x="10388600" y="15613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1130</xdr:rowOff>
    </xdr:from>
    <xdr:to>
      <xdr:col>15</xdr:col>
      <xdr:colOff>180975</xdr:colOff>
      <xdr:row>95</xdr:row>
      <xdr:rowOff>33116</xdr:rowOff>
    </xdr:to>
    <xdr:cxnSp macro="">
      <xdr:nvCxnSpPr>
        <xdr:cNvPr id="462" name="直線コネクタ 461"/>
        <xdr:cNvCxnSpPr/>
      </xdr:nvCxnSpPr>
      <xdr:spPr>
        <a:xfrm flipV="1">
          <a:off x="9639300" y="16288880"/>
          <a:ext cx="838200" cy="31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47820</xdr:rowOff>
    </xdr:from>
    <xdr:ext cx="534377" cy="259045"/>
    <xdr:sp macro="" textlink="">
      <xdr:nvSpPr>
        <xdr:cNvPr id="463" name="土木費平均値テキスト"/>
        <xdr:cNvSpPr txBox="1"/>
      </xdr:nvSpPr>
      <xdr:spPr>
        <a:xfrm>
          <a:off x="10528300" y="165070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43,024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69393</xdr:rowOff>
    </xdr:from>
    <xdr:to>
      <xdr:col>15</xdr:col>
      <xdr:colOff>231775</xdr:colOff>
      <xdr:row>96</xdr:row>
      <xdr:rowOff>170993</xdr:rowOff>
    </xdr:to>
    <xdr:sp macro="" textlink="">
      <xdr:nvSpPr>
        <xdr:cNvPr id="464" name="フローチャート : 判断 463"/>
        <xdr:cNvSpPr/>
      </xdr:nvSpPr>
      <xdr:spPr>
        <a:xfrm>
          <a:off x="10426700" y="16528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94</xdr:row>
      <xdr:rowOff>96476</xdr:rowOff>
    </xdr:from>
    <xdr:to>
      <xdr:col>14</xdr:col>
      <xdr:colOff>28575</xdr:colOff>
      <xdr:row>95</xdr:row>
      <xdr:rowOff>33116</xdr:rowOff>
    </xdr:to>
    <xdr:cxnSp macro="">
      <xdr:nvCxnSpPr>
        <xdr:cNvPr id="465" name="直線コネクタ 464"/>
        <xdr:cNvCxnSpPr/>
      </xdr:nvCxnSpPr>
      <xdr:spPr>
        <a:xfrm>
          <a:off x="8750300" y="16212776"/>
          <a:ext cx="889000" cy="108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22910</xdr:rowOff>
    </xdr:from>
    <xdr:to>
      <xdr:col>14</xdr:col>
      <xdr:colOff>79375</xdr:colOff>
      <xdr:row>96</xdr:row>
      <xdr:rowOff>124510</xdr:rowOff>
    </xdr:to>
    <xdr:sp macro="" textlink="">
      <xdr:nvSpPr>
        <xdr:cNvPr id="466" name="フローチャート : 判断 465"/>
        <xdr:cNvSpPr/>
      </xdr:nvSpPr>
      <xdr:spPr>
        <a:xfrm>
          <a:off x="9588500" y="1648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115637</xdr:rowOff>
    </xdr:from>
    <xdr:ext cx="534377" cy="259045"/>
    <xdr:sp macro="" textlink="">
      <xdr:nvSpPr>
        <xdr:cNvPr id="467" name="テキスト ボックス 466"/>
        <xdr:cNvSpPr txBox="1"/>
      </xdr:nvSpPr>
      <xdr:spPr>
        <a:xfrm>
          <a:off x="9372111" y="1657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45,464</a:t>
          </a:r>
          <a:endParaRPr kumimoji="1" lang="ja-JP" altLang="en-US" sz="1000" b="1">
            <a:solidFill>
              <a:srgbClr val="000080"/>
            </a:solidFill>
            <a:latin typeface="ＭＳ Ｐゴシック"/>
          </a:endParaRPr>
        </a:p>
      </xdr:txBody>
    </xdr:sp>
    <xdr:clientData/>
  </xdr:oneCellAnchor>
  <xdr:twoCellAnchor>
    <xdr:from>
      <xdr:col>11</xdr:col>
      <xdr:colOff>307975</xdr:colOff>
      <xdr:row>94</xdr:row>
      <xdr:rowOff>96476</xdr:rowOff>
    </xdr:from>
    <xdr:to>
      <xdr:col>12</xdr:col>
      <xdr:colOff>511175</xdr:colOff>
      <xdr:row>95</xdr:row>
      <xdr:rowOff>106381</xdr:rowOff>
    </xdr:to>
    <xdr:cxnSp macro="">
      <xdr:nvCxnSpPr>
        <xdr:cNvPr id="468" name="直線コネクタ 467"/>
        <xdr:cNvCxnSpPr/>
      </xdr:nvCxnSpPr>
      <xdr:spPr>
        <a:xfrm flipV="1">
          <a:off x="7861300" y="16212776"/>
          <a:ext cx="889000" cy="181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129000</xdr:rowOff>
    </xdr:from>
    <xdr:to>
      <xdr:col>12</xdr:col>
      <xdr:colOff>561975</xdr:colOff>
      <xdr:row>96</xdr:row>
      <xdr:rowOff>59150</xdr:rowOff>
    </xdr:to>
    <xdr:sp macro="" textlink="">
      <xdr:nvSpPr>
        <xdr:cNvPr id="469" name="フローチャート : 判断 468"/>
        <xdr:cNvSpPr/>
      </xdr:nvSpPr>
      <xdr:spPr>
        <a:xfrm>
          <a:off x="8699500" y="1641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50277</xdr:rowOff>
    </xdr:from>
    <xdr:ext cx="534377" cy="259045"/>
    <xdr:sp macro="" textlink="">
      <xdr:nvSpPr>
        <xdr:cNvPr id="470" name="テキスト ボックス 469"/>
        <xdr:cNvSpPr txBox="1"/>
      </xdr:nvSpPr>
      <xdr:spPr>
        <a:xfrm>
          <a:off x="8483111" y="16509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48,895</a:t>
          </a:r>
          <a:endParaRPr kumimoji="1" lang="ja-JP" altLang="en-US" sz="1000" b="1">
            <a:solidFill>
              <a:srgbClr val="000080"/>
            </a:solidFill>
            <a:latin typeface="ＭＳ Ｐゴシック"/>
          </a:endParaRPr>
        </a:p>
      </xdr:txBody>
    </xdr:sp>
    <xdr:clientData/>
  </xdr:oneCellAnchor>
  <xdr:twoCellAnchor>
    <xdr:from>
      <xdr:col>10</xdr:col>
      <xdr:colOff>104775</xdr:colOff>
      <xdr:row>95</xdr:row>
      <xdr:rowOff>85159</xdr:rowOff>
    </xdr:from>
    <xdr:to>
      <xdr:col>11</xdr:col>
      <xdr:colOff>307975</xdr:colOff>
      <xdr:row>95</xdr:row>
      <xdr:rowOff>106381</xdr:rowOff>
    </xdr:to>
    <xdr:cxnSp macro="">
      <xdr:nvCxnSpPr>
        <xdr:cNvPr id="471" name="直線コネクタ 470"/>
        <xdr:cNvCxnSpPr/>
      </xdr:nvCxnSpPr>
      <xdr:spPr>
        <a:xfrm>
          <a:off x="6972300" y="16372909"/>
          <a:ext cx="889000" cy="21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48361</xdr:rowOff>
    </xdr:from>
    <xdr:to>
      <xdr:col>11</xdr:col>
      <xdr:colOff>358775</xdr:colOff>
      <xdr:row>96</xdr:row>
      <xdr:rowOff>149961</xdr:rowOff>
    </xdr:to>
    <xdr:sp macro="" textlink="">
      <xdr:nvSpPr>
        <xdr:cNvPr id="472" name="フローチャート : 判断 471"/>
        <xdr:cNvSpPr/>
      </xdr:nvSpPr>
      <xdr:spPr>
        <a:xfrm>
          <a:off x="7810500" y="1650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141088</xdr:rowOff>
    </xdr:from>
    <xdr:ext cx="534377" cy="259045"/>
    <xdr:sp macro="" textlink="">
      <xdr:nvSpPr>
        <xdr:cNvPr id="473" name="テキスト ボックス 472"/>
        <xdr:cNvSpPr txBox="1"/>
      </xdr:nvSpPr>
      <xdr:spPr>
        <a:xfrm>
          <a:off x="7594111" y="16600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44,128</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149194</xdr:rowOff>
    </xdr:from>
    <xdr:to>
      <xdr:col>10</xdr:col>
      <xdr:colOff>155575</xdr:colOff>
      <xdr:row>96</xdr:row>
      <xdr:rowOff>79344</xdr:rowOff>
    </xdr:to>
    <xdr:sp macro="" textlink="">
      <xdr:nvSpPr>
        <xdr:cNvPr id="474" name="フローチャート : 判断 473"/>
        <xdr:cNvSpPr/>
      </xdr:nvSpPr>
      <xdr:spPr>
        <a:xfrm>
          <a:off x="6921500" y="16436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70471</xdr:rowOff>
    </xdr:from>
    <xdr:ext cx="534377" cy="259045"/>
    <xdr:sp macro="" textlink="">
      <xdr:nvSpPr>
        <xdr:cNvPr id="475" name="テキスト ボックス 474"/>
        <xdr:cNvSpPr txBox="1"/>
      </xdr:nvSpPr>
      <xdr:spPr>
        <a:xfrm>
          <a:off x="6705111" y="16529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47,835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94</xdr:row>
      <xdr:rowOff>121780</xdr:rowOff>
    </xdr:from>
    <xdr:to>
      <xdr:col>15</xdr:col>
      <xdr:colOff>231775</xdr:colOff>
      <xdr:row>95</xdr:row>
      <xdr:rowOff>51930</xdr:rowOff>
    </xdr:to>
    <xdr:sp macro="" textlink="">
      <xdr:nvSpPr>
        <xdr:cNvPr id="481" name="円/楕円 480"/>
        <xdr:cNvSpPr/>
      </xdr:nvSpPr>
      <xdr:spPr>
        <a:xfrm>
          <a:off x="10426700" y="1623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93</xdr:row>
      <xdr:rowOff>144657</xdr:rowOff>
    </xdr:from>
    <xdr:ext cx="534377" cy="259045"/>
    <xdr:sp macro="" textlink="">
      <xdr:nvSpPr>
        <xdr:cNvPr id="482" name="土木費該当値テキスト"/>
        <xdr:cNvSpPr txBox="1"/>
      </xdr:nvSpPr>
      <xdr:spPr>
        <a:xfrm>
          <a:off x="10528300" y="16089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58,274</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153766</xdr:rowOff>
    </xdr:from>
    <xdr:to>
      <xdr:col>14</xdr:col>
      <xdr:colOff>79375</xdr:colOff>
      <xdr:row>95</xdr:row>
      <xdr:rowOff>83916</xdr:rowOff>
    </xdr:to>
    <xdr:sp macro="" textlink="">
      <xdr:nvSpPr>
        <xdr:cNvPr id="483" name="円/楕円 482"/>
        <xdr:cNvSpPr/>
      </xdr:nvSpPr>
      <xdr:spPr>
        <a:xfrm>
          <a:off x="9588500" y="16270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100443</xdr:rowOff>
    </xdr:from>
    <xdr:ext cx="534377" cy="259045"/>
    <xdr:sp macro="" textlink="">
      <xdr:nvSpPr>
        <xdr:cNvPr id="484" name="テキスト ボックス 483"/>
        <xdr:cNvSpPr txBox="1"/>
      </xdr:nvSpPr>
      <xdr:spPr>
        <a:xfrm>
          <a:off x="9372111" y="16045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56,595</a:t>
          </a:r>
          <a:endParaRPr kumimoji="1" lang="ja-JP" altLang="en-US" sz="1000" b="1">
            <a:solidFill>
              <a:srgbClr val="FF0000"/>
            </a:solidFill>
            <a:latin typeface="ＭＳ Ｐゴシック"/>
          </a:endParaRPr>
        </a:p>
      </xdr:txBody>
    </xdr:sp>
    <xdr:clientData/>
  </xdr:oneCellAnchor>
  <xdr:twoCellAnchor>
    <xdr:from>
      <xdr:col>12</xdr:col>
      <xdr:colOff>460375</xdr:colOff>
      <xdr:row>94</xdr:row>
      <xdr:rowOff>45676</xdr:rowOff>
    </xdr:from>
    <xdr:to>
      <xdr:col>12</xdr:col>
      <xdr:colOff>561975</xdr:colOff>
      <xdr:row>94</xdr:row>
      <xdr:rowOff>147276</xdr:rowOff>
    </xdr:to>
    <xdr:sp macro="" textlink="">
      <xdr:nvSpPr>
        <xdr:cNvPr id="485" name="円/楕円 484"/>
        <xdr:cNvSpPr/>
      </xdr:nvSpPr>
      <xdr:spPr>
        <a:xfrm>
          <a:off x="8699500" y="16161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92</xdr:row>
      <xdr:rowOff>163803</xdr:rowOff>
    </xdr:from>
    <xdr:ext cx="534377" cy="259045"/>
    <xdr:sp macro="" textlink="">
      <xdr:nvSpPr>
        <xdr:cNvPr id="486" name="テキスト ボックス 485"/>
        <xdr:cNvSpPr txBox="1"/>
      </xdr:nvSpPr>
      <xdr:spPr>
        <a:xfrm>
          <a:off x="8483111" y="15937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62,269</a:t>
          </a:r>
          <a:endParaRPr kumimoji="1" lang="ja-JP" altLang="en-US" sz="1000" b="1">
            <a:solidFill>
              <a:srgbClr val="FF0000"/>
            </a:solidFill>
            <a:latin typeface="ＭＳ Ｐゴシック"/>
          </a:endParaRPr>
        </a:p>
      </xdr:txBody>
    </xdr:sp>
    <xdr:clientData/>
  </xdr:oneCellAnchor>
  <xdr:twoCellAnchor>
    <xdr:from>
      <xdr:col>11</xdr:col>
      <xdr:colOff>257175</xdr:colOff>
      <xdr:row>95</xdr:row>
      <xdr:rowOff>55581</xdr:rowOff>
    </xdr:from>
    <xdr:to>
      <xdr:col>11</xdr:col>
      <xdr:colOff>358775</xdr:colOff>
      <xdr:row>95</xdr:row>
      <xdr:rowOff>157181</xdr:rowOff>
    </xdr:to>
    <xdr:sp macro="" textlink="">
      <xdr:nvSpPr>
        <xdr:cNvPr id="487" name="円/楕円 486"/>
        <xdr:cNvSpPr/>
      </xdr:nvSpPr>
      <xdr:spPr>
        <a:xfrm>
          <a:off x="7810500" y="16343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2258</xdr:rowOff>
    </xdr:from>
    <xdr:ext cx="534377" cy="259045"/>
    <xdr:sp macro="" textlink="">
      <xdr:nvSpPr>
        <xdr:cNvPr id="488" name="テキスト ボックス 487"/>
        <xdr:cNvSpPr txBox="1"/>
      </xdr:nvSpPr>
      <xdr:spPr>
        <a:xfrm>
          <a:off x="7594111" y="16118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52,749</a:t>
          </a:r>
          <a:endParaRPr kumimoji="1" lang="ja-JP" altLang="en-US" sz="1000" b="1">
            <a:solidFill>
              <a:srgbClr val="FF0000"/>
            </a:solidFill>
            <a:latin typeface="ＭＳ Ｐゴシック"/>
          </a:endParaRPr>
        </a:p>
      </xdr:txBody>
    </xdr:sp>
    <xdr:clientData/>
  </xdr:oneCellAnchor>
  <xdr:twoCellAnchor>
    <xdr:from>
      <xdr:col>10</xdr:col>
      <xdr:colOff>53975</xdr:colOff>
      <xdr:row>95</xdr:row>
      <xdr:rowOff>34359</xdr:rowOff>
    </xdr:from>
    <xdr:to>
      <xdr:col>10</xdr:col>
      <xdr:colOff>155575</xdr:colOff>
      <xdr:row>95</xdr:row>
      <xdr:rowOff>135959</xdr:rowOff>
    </xdr:to>
    <xdr:sp macro="" textlink="">
      <xdr:nvSpPr>
        <xdr:cNvPr id="489" name="円/楕円 488"/>
        <xdr:cNvSpPr/>
      </xdr:nvSpPr>
      <xdr:spPr>
        <a:xfrm>
          <a:off x="6921500" y="16322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93</xdr:row>
      <xdr:rowOff>152486</xdr:rowOff>
    </xdr:from>
    <xdr:ext cx="534377" cy="259045"/>
    <xdr:sp macro="" textlink="">
      <xdr:nvSpPr>
        <xdr:cNvPr id="490" name="テキスト ボックス 489"/>
        <xdr:cNvSpPr txBox="1"/>
      </xdr:nvSpPr>
      <xdr:spPr>
        <a:xfrm>
          <a:off x="6705111" y="16097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53,863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28/90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14,536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3" name="テキスト ボックス 502"/>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5" name="テキスト ボックス 50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09" name="テキスト ボックス 50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1" name="テキスト ボックス 51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158559</xdr:rowOff>
    </xdr:from>
    <xdr:to>
      <xdr:col>23</xdr:col>
      <xdr:colOff>516889</xdr:colOff>
      <xdr:row>39</xdr:row>
      <xdr:rowOff>115963</xdr:rowOff>
    </xdr:to>
    <xdr:cxnSp macro="">
      <xdr:nvCxnSpPr>
        <xdr:cNvPr id="515" name="直線コネクタ 514"/>
        <xdr:cNvCxnSpPr/>
      </xdr:nvCxnSpPr>
      <xdr:spPr>
        <a:xfrm flipV="1">
          <a:off x="16317595" y="5473509"/>
          <a:ext cx="1269" cy="1329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119790</xdr:rowOff>
    </xdr:from>
    <xdr:ext cx="469744" cy="259045"/>
    <xdr:sp macro="" textlink="">
      <xdr:nvSpPr>
        <xdr:cNvPr id="516" name="消防費最小値テキスト"/>
        <xdr:cNvSpPr txBox="1"/>
      </xdr:nvSpPr>
      <xdr:spPr>
        <a:xfrm>
          <a:off x="16370300" y="6806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8,123</a:t>
          </a:r>
          <a:endParaRPr kumimoji="1" lang="ja-JP" altLang="en-US" sz="1000" b="1">
            <a:latin typeface="ＭＳ Ｐゴシック"/>
          </a:endParaRPr>
        </a:p>
      </xdr:txBody>
    </xdr:sp>
    <xdr:clientData/>
  </xdr:oneCellAnchor>
  <xdr:twoCellAnchor>
    <xdr:from>
      <xdr:col>23</xdr:col>
      <xdr:colOff>428625</xdr:colOff>
      <xdr:row>39</xdr:row>
      <xdr:rowOff>115963</xdr:rowOff>
    </xdr:from>
    <xdr:to>
      <xdr:col>23</xdr:col>
      <xdr:colOff>606425</xdr:colOff>
      <xdr:row>39</xdr:row>
      <xdr:rowOff>115963</xdr:rowOff>
    </xdr:to>
    <xdr:cxnSp macro="">
      <xdr:nvCxnSpPr>
        <xdr:cNvPr id="517" name="直線コネクタ 516"/>
        <xdr:cNvCxnSpPr/>
      </xdr:nvCxnSpPr>
      <xdr:spPr>
        <a:xfrm>
          <a:off x="16230600" y="6802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105236</xdr:rowOff>
    </xdr:from>
    <xdr:ext cx="534377" cy="259045"/>
    <xdr:sp macro="" textlink="">
      <xdr:nvSpPr>
        <xdr:cNvPr id="518" name="消防費最大値テキスト"/>
        <xdr:cNvSpPr txBox="1"/>
      </xdr:nvSpPr>
      <xdr:spPr>
        <a:xfrm>
          <a:off x="16370300" y="524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43,005</a:t>
          </a:r>
          <a:endParaRPr kumimoji="1" lang="ja-JP" altLang="en-US" sz="1000" b="1">
            <a:latin typeface="ＭＳ Ｐゴシック"/>
          </a:endParaRPr>
        </a:p>
      </xdr:txBody>
    </xdr:sp>
    <xdr:clientData/>
  </xdr:oneCellAnchor>
  <xdr:twoCellAnchor>
    <xdr:from>
      <xdr:col>23</xdr:col>
      <xdr:colOff>428625</xdr:colOff>
      <xdr:row>31</xdr:row>
      <xdr:rowOff>158559</xdr:rowOff>
    </xdr:from>
    <xdr:to>
      <xdr:col>23</xdr:col>
      <xdr:colOff>606425</xdr:colOff>
      <xdr:row>31</xdr:row>
      <xdr:rowOff>158559</xdr:rowOff>
    </xdr:to>
    <xdr:cxnSp macro="">
      <xdr:nvCxnSpPr>
        <xdr:cNvPr id="519" name="直線コネクタ 518"/>
        <xdr:cNvCxnSpPr/>
      </xdr:nvCxnSpPr>
      <xdr:spPr>
        <a:xfrm>
          <a:off x="16230600" y="5473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120688</xdr:rowOff>
    </xdr:from>
    <xdr:to>
      <xdr:col>23</xdr:col>
      <xdr:colOff>517525</xdr:colOff>
      <xdr:row>38</xdr:row>
      <xdr:rowOff>94094</xdr:rowOff>
    </xdr:to>
    <xdr:cxnSp macro="">
      <xdr:nvCxnSpPr>
        <xdr:cNvPr id="520" name="直線コネクタ 519"/>
        <xdr:cNvCxnSpPr/>
      </xdr:nvCxnSpPr>
      <xdr:spPr>
        <a:xfrm flipV="1">
          <a:off x="15481300" y="6464338"/>
          <a:ext cx="838200" cy="144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79748</xdr:rowOff>
    </xdr:from>
    <xdr:ext cx="534377" cy="259045"/>
    <xdr:sp macro="" textlink="">
      <xdr:nvSpPr>
        <xdr:cNvPr id="521" name="消防費平均値テキスト"/>
        <xdr:cNvSpPr txBox="1"/>
      </xdr:nvSpPr>
      <xdr:spPr>
        <a:xfrm>
          <a:off x="16370300" y="6423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16,174</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101321</xdr:rowOff>
    </xdr:from>
    <xdr:to>
      <xdr:col>23</xdr:col>
      <xdr:colOff>568325</xdr:colOff>
      <xdr:row>38</xdr:row>
      <xdr:rowOff>31471</xdr:rowOff>
    </xdr:to>
    <xdr:sp macro="" textlink="">
      <xdr:nvSpPr>
        <xdr:cNvPr id="522" name="フローチャート : 判断 521"/>
        <xdr:cNvSpPr/>
      </xdr:nvSpPr>
      <xdr:spPr>
        <a:xfrm>
          <a:off x="16268700" y="644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94094</xdr:rowOff>
    </xdr:from>
    <xdr:to>
      <xdr:col>22</xdr:col>
      <xdr:colOff>365125</xdr:colOff>
      <xdr:row>38</xdr:row>
      <xdr:rowOff>166636</xdr:rowOff>
    </xdr:to>
    <xdr:cxnSp macro="">
      <xdr:nvCxnSpPr>
        <xdr:cNvPr id="523" name="直線コネクタ 522"/>
        <xdr:cNvCxnSpPr/>
      </xdr:nvCxnSpPr>
      <xdr:spPr>
        <a:xfrm flipV="1">
          <a:off x="14592300" y="6609194"/>
          <a:ext cx="889000" cy="72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58077</xdr:rowOff>
    </xdr:from>
    <xdr:to>
      <xdr:col>22</xdr:col>
      <xdr:colOff>415925</xdr:colOff>
      <xdr:row>37</xdr:row>
      <xdr:rowOff>159677</xdr:rowOff>
    </xdr:to>
    <xdr:sp macro="" textlink="">
      <xdr:nvSpPr>
        <xdr:cNvPr id="524" name="フローチャート : 判断 523"/>
        <xdr:cNvSpPr/>
      </xdr:nvSpPr>
      <xdr:spPr>
        <a:xfrm>
          <a:off x="15430500" y="640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4754</xdr:rowOff>
    </xdr:from>
    <xdr:ext cx="534377" cy="259045"/>
    <xdr:sp macro="" textlink="">
      <xdr:nvSpPr>
        <xdr:cNvPr id="525" name="テキスト ボックス 524"/>
        <xdr:cNvSpPr txBox="1"/>
      </xdr:nvSpPr>
      <xdr:spPr>
        <a:xfrm>
          <a:off x="15214111" y="6176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17,309</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155969</xdr:rowOff>
    </xdr:from>
    <xdr:to>
      <xdr:col>21</xdr:col>
      <xdr:colOff>161925</xdr:colOff>
      <xdr:row>38</xdr:row>
      <xdr:rowOff>166636</xdr:rowOff>
    </xdr:to>
    <xdr:cxnSp macro="">
      <xdr:nvCxnSpPr>
        <xdr:cNvPr id="526" name="直線コネクタ 525"/>
        <xdr:cNvCxnSpPr/>
      </xdr:nvCxnSpPr>
      <xdr:spPr>
        <a:xfrm>
          <a:off x="13703300" y="6671069"/>
          <a:ext cx="889000" cy="10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113398</xdr:rowOff>
    </xdr:from>
    <xdr:to>
      <xdr:col>21</xdr:col>
      <xdr:colOff>212725</xdr:colOff>
      <xdr:row>38</xdr:row>
      <xdr:rowOff>43548</xdr:rowOff>
    </xdr:to>
    <xdr:sp macro="" textlink="">
      <xdr:nvSpPr>
        <xdr:cNvPr id="527" name="フローチャート : 判断 526"/>
        <xdr:cNvSpPr/>
      </xdr:nvSpPr>
      <xdr:spPr>
        <a:xfrm>
          <a:off x="14541500" y="6457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60075</xdr:rowOff>
    </xdr:from>
    <xdr:ext cx="534377" cy="259045"/>
    <xdr:sp macro="" textlink="">
      <xdr:nvSpPr>
        <xdr:cNvPr id="528" name="テキスト ボックス 527"/>
        <xdr:cNvSpPr txBox="1"/>
      </xdr:nvSpPr>
      <xdr:spPr>
        <a:xfrm>
          <a:off x="14325111" y="6232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15,857</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155969</xdr:rowOff>
    </xdr:from>
    <xdr:to>
      <xdr:col>19</xdr:col>
      <xdr:colOff>644525</xdr:colOff>
      <xdr:row>39</xdr:row>
      <xdr:rowOff>9893</xdr:rowOff>
    </xdr:to>
    <xdr:cxnSp macro="">
      <xdr:nvCxnSpPr>
        <xdr:cNvPr id="529" name="直線コネクタ 528"/>
        <xdr:cNvCxnSpPr/>
      </xdr:nvCxnSpPr>
      <xdr:spPr>
        <a:xfrm flipV="1">
          <a:off x="12814300" y="6671069"/>
          <a:ext cx="889000" cy="25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149670</xdr:rowOff>
    </xdr:from>
    <xdr:to>
      <xdr:col>20</xdr:col>
      <xdr:colOff>9525</xdr:colOff>
      <xdr:row>38</xdr:row>
      <xdr:rowOff>79820</xdr:rowOff>
    </xdr:to>
    <xdr:sp macro="" textlink="">
      <xdr:nvSpPr>
        <xdr:cNvPr id="530" name="フローチャート : 判断 529"/>
        <xdr:cNvSpPr/>
      </xdr:nvSpPr>
      <xdr:spPr>
        <a:xfrm>
          <a:off x="13652500" y="649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96347</xdr:rowOff>
    </xdr:from>
    <xdr:ext cx="534377" cy="259045"/>
    <xdr:sp macro="" textlink="">
      <xdr:nvSpPr>
        <xdr:cNvPr id="531" name="テキスト ボックス 530"/>
        <xdr:cNvSpPr txBox="1"/>
      </xdr:nvSpPr>
      <xdr:spPr>
        <a:xfrm>
          <a:off x="13436111" y="6268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14,905</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168681</xdr:rowOff>
    </xdr:from>
    <xdr:to>
      <xdr:col>18</xdr:col>
      <xdr:colOff>492125</xdr:colOff>
      <xdr:row>38</xdr:row>
      <xdr:rowOff>98831</xdr:rowOff>
    </xdr:to>
    <xdr:sp macro="" textlink="">
      <xdr:nvSpPr>
        <xdr:cNvPr id="532" name="フローチャート : 判断 531"/>
        <xdr:cNvSpPr/>
      </xdr:nvSpPr>
      <xdr:spPr>
        <a:xfrm>
          <a:off x="12763500" y="6512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115359</xdr:rowOff>
    </xdr:from>
    <xdr:ext cx="534377" cy="259045"/>
    <xdr:sp macro="" textlink="">
      <xdr:nvSpPr>
        <xdr:cNvPr id="533" name="テキスト ボックス 532"/>
        <xdr:cNvSpPr txBox="1"/>
      </xdr:nvSpPr>
      <xdr:spPr>
        <a:xfrm>
          <a:off x="12547111" y="6287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14,406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69888</xdr:rowOff>
    </xdr:from>
    <xdr:to>
      <xdr:col>23</xdr:col>
      <xdr:colOff>568325</xdr:colOff>
      <xdr:row>38</xdr:row>
      <xdr:rowOff>38</xdr:rowOff>
    </xdr:to>
    <xdr:sp macro="" textlink="">
      <xdr:nvSpPr>
        <xdr:cNvPr id="539" name="円/楕円 538"/>
        <xdr:cNvSpPr/>
      </xdr:nvSpPr>
      <xdr:spPr>
        <a:xfrm>
          <a:off x="16268700" y="6413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92765</xdr:rowOff>
    </xdr:from>
    <xdr:ext cx="534377" cy="259045"/>
    <xdr:sp macro="" textlink="">
      <xdr:nvSpPr>
        <xdr:cNvPr id="540" name="消防費該当値テキスト"/>
        <xdr:cNvSpPr txBox="1"/>
      </xdr:nvSpPr>
      <xdr:spPr>
        <a:xfrm>
          <a:off x="16370300" y="6264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16,999</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43294</xdr:rowOff>
    </xdr:from>
    <xdr:to>
      <xdr:col>22</xdr:col>
      <xdr:colOff>415925</xdr:colOff>
      <xdr:row>38</xdr:row>
      <xdr:rowOff>144894</xdr:rowOff>
    </xdr:to>
    <xdr:sp macro="" textlink="">
      <xdr:nvSpPr>
        <xdr:cNvPr id="541" name="円/楕円 540"/>
        <xdr:cNvSpPr/>
      </xdr:nvSpPr>
      <xdr:spPr>
        <a:xfrm>
          <a:off x="15430500" y="6558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136021</xdr:rowOff>
    </xdr:from>
    <xdr:ext cx="534377" cy="259045"/>
    <xdr:sp macro="" textlink="">
      <xdr:nvSpPr>
        <xdr:cNvPr id="542" name="テキスト ボックス 541"/>
        <xdr:cNvSpPr txBox="1"/>
      </xdr:nvSpPr>
      <xdr:spPr>
        <a:xfrm>
          <a:off x="15214111" y="6651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13,197</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115836</xdr:rowOff>
    </xdr:from>
    <xdr:to>
      <xdr:col>21</xdr:col>
      <xdr:colOff>212725</xdr:colOff>
      <xdr:row>39</xdr:row>
      <xdr:rowOff>45986</xdr:rowOff>
    </xdr:to>
    <xdr:sp macro="" textlink="">
      <xdr:nvSpPr>
        <xdr:cNvPr id="543" name="円/楕円 542"/>
        <xdr:cNvSpPr/>
      </xdr:nvSpPr>
      <xdr:spPr>
        <a:xfrm>
          <a:off x="14541500" y="663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39</xdr:row>
      <xdr:rowOff>37113</xdr:rowOff>
    </xdr:from>
    <xdr:ext cx="534377" cy="259045"/>
    <xdr:sp macro="" textlink="">
      <xdr:nvSpPr>
        <xdr:cNvPr id="544" name="テキスト ボックス 543"/>
        <xdr:cNvSpPr txBox="1"/>
      </xdr:nvSpPr>
      <xdr:spPr>
        <a:xfrm>
          <a:off x="14325111" y="672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11,293</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105169</xdr:rowOff>
    </xdr:from>
    <xdr:to>
      <xdr:col>20</xdr:col>
      <xdr:colOff>9525</xdr:colOff>
      <xdr:row>39</xdr:row>
      <xdr:rowOff>35319</xdr:rowOff>
    </xdr:to>
    <xdr:sp macro="" textlink="">
      <xdr:nvSpPr>
        <xdr:cNvPr id="545" name="円/楕円 544"/>
        <xdr:cNvSpPr/>
      </xdr:nvSpPr>
      <xdr:spPr>
        <a:xfrm>
          <a:off x="13652500" y="6620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39</xdr:row>
      <xdr:rowOff>26446</xdr:rowOff>
    </xdr:from>
    <xdr:ext cx="534377" cy="259045"/>
    <xdr:sp macro="" textlink="">
      <xdr:nvSpPr>
        <xdr:cNvPr id="546" name="テキスト ボックス 545"/>
        <xdr:cNvSpPr txBox="1"/>
      </xdr:nvSpPr>
      <xdr:spPr>
        <a:xfrm>
          <a:off x="13436111" y="6712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11,573</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130543</xdr:rowOff>
    </xdr:from>
    <xdr:to>
      <xdr:col>18</xdr:col>
      <xdr:colOff>492125</xdr:colOff>
      <xdr:row>39</xdr:row>
      <xdr:rowOff>60693</xdr:rowOff>
    </xdr:to>
    <xdr:sp macro="" textlink="">
      <xdr:nvSpPr>
        <xdr:cNvPr id="547" name="円/楕円 546"/>
        <xdr:cNvSpPr/>
      </xdr:nvSpPr>
      <xdr:spPr>
        <a:xfrm>
          <a:off x="12763500" y="664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51820</xdr:rowOff>
    </xdr:from>
    <xdr:ext cx="534377" cy="259045"/>
    <xdr:sp macro="" textlink="">
      <xdr:nvSpPr>
        <xdr:cNvPr id="548" name="テキスト ボックス 547"/>
        <xdr:cNvSpPr txBox="1"/>
      </xdr:nvSpPr>
      <xdr:spPr>
        <a:xfrm>
          <a:off x="12547111" y="6738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10,907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87/90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46,805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0" name="直線コネクタ 559"/>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1" name="テキスト ボックス 560"/>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2" name="直線コネクタ 561"/>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3" name="テキスト ボックス 562"/>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5" name="テキスト ボックス 564"/>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6" name="直線コネクタ 565"/>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7" name="テキスト ボックス 566"/>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8" name="直線コネクタ 567"/>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9" name="テキスト ボックス 568"/>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15037</xdr:rowOff>
    </xdr:from>
    <xdr:to>
      <xdr:col>23</xdr:col>
      <xdr:colOff>516889</xdr:colOff>
      <xdr:row>58</xdr:row>
      <xdr:rowOff>129489</xdr:rowOff>
    </xdr:to>
    <xdr:cxnSp macro="">
      <xdr:nvCxnSpPr>
        <xdr:cNvPr id="573" name="直線コネクタ 572"/>
        <xdr:cNvCxnSpPr/>
      </xdr:nvCxnSpPr>
      <xdr:spPr>
        <a:xfrm flipV="1">
          <a:off x="16317595" y="8587537"/>
          <a:ext cx="1269" cy="1486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133316</xdr:rowOff>
    </xdr:from>
    <xdr:ext cx="534377" cy="259045"/>
    <xdr:sp macro="" textlink="">
      <xdr:nvSpPr>
        <xdr:cNvPr id="574" name="教育費最小値テキスト"/>
        <xdr:cNvSpPr txBox="1"/>
      </xdr:nvSpPr>
      <xdr:spPr>
        <a:xfrm>
          <a:off x="16370300" y="10077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24,536</a:t>
          </a:r>
          <a:endParaRPr kumimoji="1" lang="ja-JP" altLang="en-US" sz="1000" b="1">
            <a:latin typeface="ＭＳ Ｐゴシック"/>
          </a:endParaRPr>
        </a:p>
      </xdr:txBody>
    </xdr:sp>
    <xdr:clientData/>
  </xdr:oneCellAnchor>
  <xdr:twoCellAnchor>
    <xdr:from>
      <xdr:col>23</xdr:col>
      <xdr:colOff>428625</xdr:colOff>
      <xdr:row>58</xdr:row>
      <xdr:rowOff>129489</xdr:rowOff>
    </xdr:from>
    <xdr:to>
      <xdr:col>23</xdr:col>
      <xdr:colOff>606425</xdr:colOff>
      <xdr:row>58</xdr:row>
      <xdr:rowOff>129489</xdr:rowOff>
    </xdr:to>
    <xdr:cxnSp macro="">
      <xdr:nvCxnSpPr>
        <xdr:cNvPr id="575" name="直線コネクタ 574"/>
        <xdr:cNvCxnSpPr/>
      </xdr:nvCxnSpPr>
      <xdr:spPr>
        <a:xfrm>
          <a:off x="16230600" y="1007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133164</xdr:rowOff>
    </xdr:from>
    <xdr:ext cx="599010" cy="259045"/>
    <xdr:sp macro="" textlink="">
      <xdr:nvSpPr>
        <xdr:cNvPr id="576" name="教育費最大値テキスト"/>
        <xdr:cNvSpPr txBox="1"/>
      </xdr:nvSpPr>
      <xdr:spPr>
        <a:xfrm>
          <a:off x="16370300" y="8362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102,544</a:t>
          </a:r>
          <a:endParaRPr kumimoji="1" lang="ja-JP" altLang="en-US" sz="1000" b="1">
            <a:latin typeface="ＭＳ Ｐゴシック"/>
          </a:endParaRPr>
        </a:p>
      </xdr:txBody>
    </xdr:sp>
    <xdr:clientData/>
  </xdr:oneCellAnchor>
  <xdr:twoCellAnchor>
    <xdr:from>
      <xdr:col>23</xdr:col>
      <xdr:colOff>428625</xdr:colOff>
      <xdr:row>50</xdr:row>
      <xdr:rowOff>15037</xdr:rowOff>
    </xdr:from>
    <xdr:to>
      <xdr:col>23</xdr:col>
      <xdr:colOff>606425</xdr:colOff>
      <xdr:row>50</xdr:row>
      <xdr:rowOff>15037</xdr:rowOff>
    </xdr:to>
    <xdr:cxnSp macro="">
      <xdr:nvCxnSpPr>
        <xdr:cNvPr id="577" name="直線コネクタ 576"/>
        <xdr:cNvCxnSpPr/>
      </xdr:nvCxnSpPr>
      <xdr:spPr>
        <a:xfrm>
          <a:off x="16230600" y="8587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53</xdr:row>
      <xdr:rowOff>54642</xdr:rowOff>
    </xdr:from>
    <xdr:to>
      <xdr:col>23</xdr:col>
      <xdr:colOff>517525</xdr:colOff>
      <xdr:row>58</xdr:row>
      <xdr:rowOff>37326</xdr:rowOff>
    </xdr:to>
    <xdr:cxnSp macro="">
      <xdr:nvCxnSpPr>
        <xdr:cNvPr id="578" name="直線コネクタ 577"/>
        <xdr:cNvCxnSpPr/>
      </xdr:nvCxnSpPr>
      <xdr:spPr>
        <a:xfrm>
          <a:off x="15481300" y="9141492"/>
          <a:ext cx="838200" cy="839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15594</xdr:rowOff>
    </xdr:from>
    <xdr:ext cx="534377" cy="259045"/>
    <xdr:sp macro="" textlink="">
      <xdr:nvSpPr>
        <xdr:cNvPr id="579" name="教育費平均値テキスト"/>
        <xdr:cNvSpPr txBox="1"/>
      </xdr:nvSpPr>
      <xdr:spPr>
        <a:xfrm>
          <a:off x="16370300" y="94453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47,049</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164167</xdr:rowOff>
    </xdr:from>
    <xdr:to>
      <xdr:col>23</xdr:col>
      <xdr:colOff>568325</xdr:colOff>
      <xdr:row>56</xdr:row>
      <xdr:rowOff>94317</xdr:rowOff>
    </xdr:to>
    <xdr:sp macro="" textlink="">
      <xdr:nvSpPr>
        <xdr:cNvPr id="580" name="フローチャート : 判断 579"/>
        <xdr:cNvSpPr/>
      </xdr:nvSpPr>
      <xdr:spPr>
        <a:xfrm>
          <a:off x="16268700" y="959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53</xdr:row>
      <xdr:rowOff>54642</xdr:rowOff>
    </xdr:from>
    <xdr:to>
      <xdr:col>22</xdr:col>
      <xdr:colOff>365125</xdr:colOff>
      <xdr:row>53</xdr:row>
      <xdr:rowOff>108286</xdr:rowOff>
    </xdr:to>
    <xdr:cxnSp macro="">
      <xdr:nvCxnSpPr>
        <xdr:cNvPr id="581" name="直線コネクタ 580"/>
        <xdr:cNvCxnSpPr/>
      </xdr:nvCxnSpPr>
      <xdr:spPr>
        <a:xfrm flipV="1">
          <a:off x="14592300" y="9141492"/>
          <a:ext cx="889000" cy="53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113950</xdr:rowOff>
    </xdr:from>
    <xdr:to>
      <xdr:col>22</xdr:col>
      <xdr:colOff>415925</xdr:colOff>
      <xdr:row>56</xdr:row>
      <xdr:rowOff>44100</xdr:rowOff>
    </xdr:to>
    <xdr:sp macro="" textlink="">
      <xdr:nvSpPr>
        <xdr:cNvPr id="582" name="フローチャート : 判断 581"/>
        <xdr:cNvSpPr/>
      </xdr:nvSpPr>
      <xdr:spPr>
        <a:xfrm>
          <a:off x="15430500" y="954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35227</xdr:rowOff>
    </xdr:from>
    <xdr:ext cx="534377" cy="259045"/>
    <xdr:sp macro="" textlink="">
      <xdr:nvSpPr>
        <xdr:cNvPr id="583" name="テキスト ボックス 582"/>
        <xdr:cNvSpPr txBox="1"/>
      </xdr:nvSpPr>
      <xdr:spPr>
        <a:xfrm>
          <a:off x="15214111" y="9636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49,685</a:t>
          </a:r>
          <a:endParaRPr kumimoji="1" lang="ja-JP" altLang="en-US" sz="1000" b="1">
            <a:solidFill>
              <a:srgbClr val="000080"/>
            </a:solidFill>
            <a:latin typeface="ＭＳ Ｐゴシック"/>
          </a:endParaRPr>
        </a:p>
      </xdr:txBody>
    </xdr:sp>
    <xdr:clientData/>
  </xdr:oneCellAnchor>
  <xdr:twoCellAnchor>
    <xdr:from>
      <xdr:col>19</xdr:col>
      <xdr:colOff>644525</xdr:colOff>
      <xdr:row>53</xdr:row>
      <xdr:rowOff>108286</xdr:rowOff>
    </xdr:from>
    <xdr:to>
      <xdr:col>21</xdr:col>
      <xdr:colOff>161925</xdr:colOff>
      <xdr:row>55</xdr:row>
      <xdr:rowOff>69234</xdr:rowOff>
    </xdr:to>
    <xdr:cxnSp macro="">
      <xdr:nvCxnSpPr>
        <xdr:cNvPr id="584" name="直線コネクタ 583"/>
        <xdr:cNvCxnSpPr/>
      </xdr:nvCxnSpPr>
      <xdr:spPr>
        <a:xfrm flipV="1">
          <a:off x="13703300" y="9195136"/>
          <a:ext cx="889000" cy="30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10681</xdr:rowOff>
    </xdr:from>
    <xdr:to>
      <xdr:col>21</xdr:col>
      <xdr:colOff>212725</xdr:colOff>
      <xdr:row>56</xdr:row>
      <xdr:rowOff>112281</xdr:rowOff>
    </xdr:to>
    <xdr:sp macro="" textlink="">
      <xdr:nvSpPr>
        <xdr:cNvPr id="585" name="フローチャート : 判断 584"/>
        <xdr:cNvSpPr/>
      </xdr:nvSpPr>
      <xdr:spPr>
        <a:xfrm>
          <a:off x="14541500" y="9611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103408</xdr:rowOff>
    </xdr:from>
    <xdr:ext cx="534377" cy="259045"/>
    <xdr:sp macro="" textlink="">
      <xdr:nvSpPr>
        <xdr:cNvPr id="586" name="テキスト ボックス 585"/>
        <xdr:cNvSpPr txBox="1"/>
      </xdr:nvSpPr>
      <xdr:spPr>
        <a:xfrm>
          <a:off x="14325111" y="9704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46,106</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69234</xdr:rowOff>
    </xdr:from>
    <xdr:to>
      <xdr:col>19</xdr:col>
      <xdr:colOff>644525</xdr:colOff>
      <xdr:row>57</xdr:row>
      <xdr:rowOff>80455</xdr:rowOff>
    </xdr:to>
    <xdr:cxnSp macro="">
      <xdr:nvCxnSpPr>
        <xdr:cNvPr id="587" name="直線コネクタ 586"/>
        <xdr:cNvCxnSpPr/>
      </xdr:nvCxnSpPr>
      <xdr:spPr>
        <a:xfrm flipV="1">
          <a:off x="12814300" y="9498984"/>
          <a:ext cx="889000" cy="354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49714</xdr:rowOff>
    </xdr:from>
    <xdr:to>
      <xdr:col>20</xdr:col>
      <xdr:colOff>9525</xdr:colOff>
      <xdr:row>56</xdr:row>
      <xdr:rowOff>151314</xdr:rowOff>
    </xdr:to>
    <xdr:sp macro="" textlink="">
      <xdr:nvSpPr>
        <xdr:cNvPr id="588" name="フローチャート : 判断 587"/>
        <xdr:cNvSpPr/>
      </xdr:nvSpPr>
      <xdr:spPr>
        <a:xfrm>
          <a:off x="13652500" y="9650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142441</xdr:rowOff>
    </xdr:from>
    <xdr:ext cx="534377" cy="259045"/>
    <xdr:sp macro="" textlink="">
      <xdr:nvSpPr>
        <xdr:cNvPr id="589" name="テキスト ボックス 588"/>
        <xdr:cNvSpPr txBox="1"/>
      </xdr:nvSpPr>
      <xdr:spPr>
        <a:xfrm>
          <a:off x="13436111" y="9743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44,057</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57029</xdr:rowOff>
    </xdr:from>
    <xdr:to>
      <xdr:col>18</xdr:col>
      <xdr:colOff>492125</xdr:colOff>
      <xdr:row>56</xdr:row>
      <xdr:rowOff>158629</xdr:rowOff>
    </xdr:to>
    <xdr:sp macro="" textlink="">
      <xdr:nvSpPr>
        <xdr:cNvPr id="590" name="フローチャート : 判断 589"/>
        <xdr:cNvSpPr/>
      </xdr:nvSpPr>
      <xdr:spPr>
        <a:xfrm>
          <a:off x="12763500" y="965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3706</xdr:rowOff>
    </xdr:from>
    <xdr:ext cx="534377" cy="259045"/>
    <xdr:sp macro="" textlink="">
      <xdr:nvSpPr>
        <xdr:cNvPr id="591" name="テキスト ボックス 590"/>
        <xdr:cNvSpPr txBox="1"/>
      </xdr:nvSpPr>
      <xdr:spPr>
        <a:xfrm>
          <a:off x="12547111" y="9433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157976</xdr:rowOff>
    </xdr:from>
    <xdr:to>
      <xdr:col>23</xdr:col>
      <xdr:colOff>568325</xdr:colOff>
      <xdr:row>58</xdr:row>
      <xdr:rowOff>88126</xdr:rowOff>
    </xdr:to>
    <xdr:sp macro="" textlink="">
      <xdr:nvSpPr>
        <xdr:cNvPr id="597" name="円/楕円 596"/>
        <xdr:cNvSpPr/>
      </xdr:nvSpPr>
      <xdr:spPr>
        <a:xfrm>
          <a:off x="16268700" y="9930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72903</xdr:rowOff>
    </xdr:from>
    <xdr:ext cx="534377" cy="259045"/>
    <xdr:sp macro="" textlink="">
      <xdr:nvSpPr>
        <xdr:cNvPr id="598" name="教育費該当値テキスト"/>
        <xdr:cNvSpPr txBox="1"/>
      </xdr:nvSpPr>
      <xdr:spPr>
        <a:xfrm>
          <a:off x="16370300" y="9845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29,374</a:t>
          </a:r>
          <a:endParaRPr kumimoji="1" lang="ja-JP" altLang="en-US" sz="1000" b="1">
            <a:solidFill>
              <a:srgbClr val="FF0000"/>
            </a:solidFill>
            <a:latin typeface="ＭＳ Ｐゴシック"/>
          </a:endParaRPr>
        </a:p>
      </xdr:txBody>
    </xdr:sp>
    <xdr:clientData/>
  </xdr:oneCellAnchor>
  <xdr:twoCellAnchor>
    <xdr:from>
      <xdr:col>22</xdr:col>
      <xdr:colOff>314325</xdr:colOff>
      <xdr:row>53</xdr:row>
      <xdr:rowOff>3842</xdr:rowOff>
    </xdr:from>
    <xdr:to>
      <xdr:col>22</xdr:col>
      <xdr:colOff>415925</xdr:colOff>
      <xdr:row>53</xdr:row>
      <xdr:rowOff>105442</xdr:rowOff>
    </xdr:to>
    <xdr:sp macro="" textlink="">
      <xdr:nvSpPr>
        <xdr:cNvPr id="599" name="円/楕円 598"/>
        <xdr:cNvSpPr/>
      </xdr:nvSpPr>
      <xdr:spPr>
        <a:xfrm>
          <a:off x="15430500" y="9090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51</xdr:row>
      <xdr:rowOff>121969</xdr:rowOff>
    </xdr:from>
    <xdr:ext cx="534377" cy="259045"/>
    <xdr:sp macro="" textlink="">
      <xdr:nvSpPr>
        <xdr:cNvPr id="600" name="テキスト ボックス 599"/>
        <xdr:cNvSpPr txBox="1"/>
      </xdr:nvSpPr>
      <xdr:spPr>
        <a:xfrm>
          <a:off x="15214111" y="8865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73,465</a:t>
          </a:r>
          <a:endParaRPr kumimoji="1" lang="ja-JP" altLang="en-US" sz="1000" b="1">
            <a:solidFill>
              <a:srgbClr val="FF0000"/>
            </a:solidFill>
            <a:latin typeface="ＭＳ Ｐゴシック"/>
          </a:endParaRPr>
        </a:p>
      </xdr:txBody>
    </xdr:sp>
    <xdr:clientData/>
  </xdr:oneCellAnchor>
  <xdr:twoCellAnchor>
    <xdr:from>
      <xdr:col>21</xdr:col>
      <xdr:colOff>111125</xdr:colOff>
      <xdr:row>53</xdr:row>
      <xdr:rowOff>57486</xdr:rowOff>
    </xdr:from>
    <xdr:to>
      <xdr:col>21</xdr:col>
      <xdr:colOff>212725</xdr:colOff>
      <xdr:row>53</xdr:row>
      <xdr:rowOff>159086</xdr:rowOff>
    </xdr:to>
    <xdr:sp macro="" textlink="">
      <xdr:nvSpPr>
        <xdr:cNvPr id="601" name="円/楕円 600"/>
        <xdr:cNvSpPr/>
      </xdr:nvSpPr>
      <xdr:spPr>
        <a:xfrm>
          <a:off x="14541500" y="914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52</xdr:row>
      <xdr:rowOff>4163</xdr:rowOff>
    </xdr:from>
    <xdr:ext cx="534377" cy="259045"/>
    <xdr:sp macro="" textlink="">
      <xdr:nvSpPr>
        <xdr:cNvPr id="602" name="テキスト ボックス 601"/>
        <xdr:cNvSpPr txBox="1"/>
      </xdr:nvSpPr>
      <xdr:spPr>
        <a:xfrm>
          <a:off x="14325111" y="8919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70,649</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18434</xdr:rowOff>
    </xdr:from>
    <xdr:to>
      <xdr:col>20</xdr:col>
      <xdr:colOff>9525</xdr:colOff>
      <xdr:row>55</xdr:row>
      <xdr:rowOff>120034</xdr:rowOff>
    </xdr:to>
    <xdr:sp macro="" textlink="">
      <xdr:nvSpPr>
        <xdr:cNvPr id="603" name="円/楕円 602"/>
        <xdr:cNvSpPr/>
      </xdr:nvSpPr>
      <xdr:spPr>
        <a:xfrm>
          <a:off x="13652500" y="944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53</xdr:row>
      <xdr:rowOff>136561</xdr:rowOff>
    </xdr:from>
    <xdr:ext cx="534377" cy="259045"/>
    <xdr:sp macro="" textlink="">
      <xdr:nvSpPr>
        <xdr:cNvPr id="604" name="テキスト ボックス 603"/>
        <xdr:cNvSpPr txBox="1"/>
      </xdr:nvSpPr>
      <xdr:spPr>
        <a:xfrm>
          <a:off x="13436111" y="922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54,699</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29655</xdr:rowOff>
    </xdr:from>
    <xdr:to>
      <xdr:col>18</xdr:col>
      <xdr:colOff>492125</xdr:colOff>
      <xdr:row>57</xdr:row>
      <xdr:rowOff>131255</xdr:rowOff>
    </xdr:to>
    <xdr:sp macro="" textlink="">
      <xdr:nvSpPr>
        <xdr:cNvPr id="605" name="円/楕円 604"/>
        <xdr:cNvSpPr/>
      </xdr:nvSpPr>
      <xdr:spPr>
        <a:xfrm>
          <a:off x="12763500" y="980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122382</xdr:rowOff>
    </xdr:from>
    <xdr:ext cx="534377" cy="259045"/>
    <xdr:sp macro="" textlink="">
      <xdr:nvSpPr>
        <xdr:cNvPr id="606" name="テキスト ボックス 605"/>
        <xdr:cNvSpPr txBox="1"/>
      </xdr:nvSpPr>
      <xdr:spPr>
        <a:xfrm>
          <a:off x="12547111" y="9895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36,110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7" name="直線コネクタ 61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8" name="テキスト ボックス 61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9" name="直線コネクタ 61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0" name="テキスト ボックス 61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2" name="テキスト ボックス 62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3" name="直線コネクタ 62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4" name="テキスト ボックス 62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5" name="直線コネクタ 62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6" name="テキスト ボックス 625"/>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69406</xdr:rowOff>
    </xdr:from>
    <xdr:to>
      <xdr:col>23</xdr:col>
      <xdr:colOff>516889</xdr:colOff>
      <xdr:row>79</xdr:row>
      <xdr:rowOff>44450</xdr:rowOff>
    </xdr:to>
    <xdr:cxnSp macro="">
      <xdr:nvCxnSpPr>
        <xdr:cNvPr id="630" name="直線コネクタ 629"/>
        <xdr:cNvCxnSpPr/>
      </xdr:nvCxnSpPr>
      <xdr:spPr>
        <a:xfrm flipV="1">
          <a:off x="16317595" y="12242356"/>
          <a:ext cx="1269" cy="1346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1"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2" name="直線コネクタ 63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16083</xdr:rowOff>
    </xdr:from>
    <xdr:ext cx="534377" cy="259045"/>
    <xdr:sp macro="" textlink="">
      <xdr:nvSpPr>
        <xdr:cNvPr id="633" name="災害復旧費最大値テキスト"/>
        <xdr:cNvSpPr txBox="1"/>
      </xdr:nvSpPr>
      <xdr:spPr>
        <a:xfrm>
          <a:off x="16370300" y="12017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35,345</a:t>
          </a:r>
          <a:endParaRPr kumimoji="1" lang="ja-JP" altLang="en-US" sz="1000" b="1">
            <a:latin typeface="ＭＳ Ｐゴシック"/>
          </a:endParaRPr>
        </a:p>
      </xdr:txBody>
    </xdr:sp>
    <xdr:clientData/>
  </xdr:oneCellAnchor>
  <xdr:twoCellAnchor>
    <xdr:from>
      <xdr:col>23</xdr:col>
      <xdr:colOff>428625</xdr:colOff>
      <xdr:row>71</xdr:row>
      <xdr:rowOff>69406</xdr:rowOff>
    </xdr:from>
    <xdr:to>
      <xdr:col>23</xdr:col>
      <xdr:colOff>606425</xdr:colOff>
      <xdr:row>71</xdr:row>
      <xdr:rowOff>69406</xdr:rowOff>
    </xdr:to>
    <xdr:cxnSp macro="">
      <xdr:nvCxnSpPr>
        <xdr:cNvPr id="634" name="直線コネクタ 633"/>
        <xdr:cNvCxnSpPr/>
      </xdr:nvCxnSpPr>
      <xdr:spPr>
        <a:xfrm>
          <a:off x="16230600" y="12242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37021</xdr:rowOff>
    </xdr:from>
    <xdr:to>
      <xdr:col>23</xdr:col>
      <xdr:colOff>517525</xdr:colOff>
      <xdr:row>79</xdr:row>
      <xdr:rowOff>41135</xdr:rowOff>
    </xdr:to>
    <xdr:cxnSp macro="">
      <xdr:nvCxnSpPr>
        <xdr:cNvPr id="635" name="直線コネクタ 634"/>
        <xdr:cNvCxnSpPr/>
      </xdr:nvCxnSpPr>
      <xdr:spPr>
        <a:xfrm>
          <a:off x="15481300" y="13581571"/>
          <a:ext cx="8382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132999</xdr:rowOff>
    </xdr:from>
    <xdr:ext cx="469744" cy="259045"/>
    <xdr:sp macro="" textlink="">
      <xdr:nvSpPr>
        <xdr:cNvPr id="636" name="災害復旧費平均値テキスト"/>
        <xdr:cNvSpPr txBox="1"/>
      </xdr:nvSpPr>
      <xdr:spPr>
        <a:xfrm>
          <a:off x="16370300" y="133346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110122</xdr:rowOff>
    </xdr:from>
    <xdr:to>
      <xdr:col>23</xdr:col>
      <xdr:colOff>568325</xdr:colOff>
      <xdr:row>79</xdr:row>
      <xdr:rowOff>40272</xdr:rowOff>
    </xdr:to>
    <xdr:sp macro="" textlink="">
      <xdr:nvSpPr>
        <xdr:cNvPr id="637" name="フローチャート : 判断 636"/>
        <xdr:cNvSpPr/>
      </xdr:nvSpPr>
      <xdr:spPr>
        <a:xfrm>
          <a:off x="16268700" y="1348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37021</xdr:rowOff>
    </xdr:from>
    <xdr:to>
      <xdr:col>22</xdr:col>
      <xdr:colOff>365125</xdr:colOff>
      <xdr:row>79</xdr:row>
      <xdr:rowOff>39269</xdr:rowOff>
    </xdr:to>
    <xdr:cxnSp macro="">
      <xdr:nvCxnSpPr>
        <xdr:cNvPr id="638" name="直線コネクタ 637"/>
        <xdr:cNvCxnSpPr/>
      </xdr:nvCxnSpPr>
      <xdr:spPr>
        <a:xfrm flipV="1">
          <a:off x="14592300" y="13581571"/>
          <a:ext cx="889000" cy="2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157138</xdr:rowOff>
    </xdr:from>
    <xdr:to>
      <xdr:col>22</xdr:col>
      <xdr:colOff>415925</xdr:colOff>
      <xdr:row>79</xdr:row>
      <xdr:rowOff>87288</xdr:rowOff>
    </xdr:to>
    <xdr:sp macro="" textlink="">
      <xdr:nvSpPr>
        <xdr:cNvPr id="639" name="フローチャート : 判断 638"/>
        <xdr:cNvSpPr/>
      </xdr:nvSpPr>
      <xdr:spPr>
        <a:xfrm>
          <a:off x="15430500" y="13530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103815</xdr:rowOff>
    </xdr:from>
    <xdr:ext cx="378565" cy="259045"/>
    <xdr:sp macro="" textlink="">
      <xdr:nvSpPr>
        <xdr:cNvPr id="640" name="テキスト ボックス 639"/>
        <xdr:cNvSpPr txBox="1"/>
      </xdr:nvSpPr>
      <xdr:spPr>
        <a:xfrm>
          <a:off x="15292017" y="133054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39269</xdr:rowOff>
    </xdr:from>
    <xdr:to>
      <xdr:col>21</xdr:col>
      <xdr:colOff>161925</xdr:colOff>
      <xdr:row>79</xdr:row>
      <xdr:rowOff>43955</xdr:rowOff>
    </xdr:to>
    <xdr:cxnSp macro="">
      <xdr:nvCxnSpPr>
        <xdr:cNvPr id="641" name="直線コネクタ 640"/>
        <xdr:cNvCxnSpPr/>
      </xdr:nvCxnSpPr>
      <xdr:spPr>
        <a:xfrm flipV="1">
          <a:off x="13703300" y="13583819"/>
          <a:ext cx="889000" cy="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150927</xdr:rowOff>
    </xdr:from>
    <xdr:to>
      <xdr:col>21</xdr:col>
      <xdr:colOff>212725</xdr:colOff>
      <xdr:row>79</xdr:row>
      <xdr:rowOff>81077</xdr:rowOff>
    </xdr:to>
    <xdr:sp macro="" textlink="">
      <xdr:nvSpPr>
        <xdr:cNvPr id="642" name="フローチャート : 判断 641"/>
        <xdr:cNvSpPr/>
      </xdr:nvSpPr>
      <xdr:spPr>
        <a:xfrm>
          <a:off x="14541500" y="1352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77</xdr:row>
      <xdr:rowOff>97604</xdr:rowOff>
    </xdr:from>
    <xdr:ext cx="378565" cy="259045"/>
    <xdr:sp macro="" textlink="">
      <xdr:nvSpPr>
        <xdr:cNvPr id="643" name="テキスト ボックス 642"/>
        <xdr:cNvSpPr txBox="1"/>
      </xdr:nvSpPr>
      <xdr:spPr>
        <a:xfrm>
          <a:off x="14403017" y="132992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372</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43650</xdr:rowOff>
    </xdr:from>
    <xdr:to>
      <xdr:col>19</xdr:col>
      <xdr:colOff>644525</xdr:colOff>
      <xdr:row>79</xdr:row>
      <xdr:rowOff>43955</xdr:rowOff>
    </xdr:to>
    <xdr:cxnSp macro="">
      <xdr:nvCxnSpPr>
        <xdr:cNvPr id="644" name="直線コネクタ 643"/>
        <xdr:cNvCxnSpPr/>
      </xdr:nvCxnSpPr>
      <xdr:spPr>
        <a:xfrm>
          <a:off x="12814300" y="13588200"/>
          <a:ext cx="8890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135610</xdr:rowOff>
    </xdr:from>
    <xdr:to>
      <xdr:col>20</xdr:col>
      <xdr:colOff>9525</xdr:colOff>
      <xdr:row>79</xdr:row>
      <xdr:rowOff>65760</xdr:rowOff>
    </xdr:to>
    <xdr:sp macro="" textlink="">
      <xdr:nvSpPr>
        <xdr:cNvPr id="645" name="フローチャート : 判断 644"/>
        <xdr:cNvSpPr/>
      </xdr:nvSpPr>
      <xdr:spPr>
        <a:xfrm>
          <a:off x="13652500" y="1350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77</xdr:row>
      <xdr:rowOff>82287</xdr:rowOff>
    </xdr:from>
    <xdr:ext cx="378565" cy="259045"/>
    <xdr:sp macro="" textlink="">
      <xdr:nvSpPr>
        <xdr:cNvPr id="646" name="テキスト ボックス 645"/>
        <xdr:cNvSpPr txBox="1"/>
      </xdr:nvSpPr>
      <xdr:spPr>
        <a:xfrm>
          <a:off x="13514017" y="132839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774</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127457</xdr:rowOff>
    </xdr:from>
    <xdr:to>
      <xdr:col>18</xdr:col>
      <xdr:colOff>492125</xdr:colOff>
      <xdr:row>79</xdr:row>
      <xdr:rowOff>57607</xdr:rowOff>
    </xdr:to>
    <xdr:sp macro="" textlink="">
      <xdr:nvSpPr>
        <xdr:cNvPr id="647" name="フローチャート : 判断 646"/>
        <xdr:cNvSpPr/>
      </xdr:nvSpPr>
      <xdr:spPr>
        <a:xfrm>
          <a:off x="12763500" y="135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77</xdr:row>
      <xdr:rowOff>74134</xdr:rowOff>
    </xdr:from>
    <xdr:ext cx="378565" cy="259045"/>
    <xdr:sp macro="" textlink="">
      <xdr:nvSpPr>
        <xdr:cNvPr id="648" name="テキスト ボックス 647"/>
        <xdr:cNvSpPr txBox="1"/>
      </xdr:nvSpPr>
      <xdr:spPr>
        <a:xfrm>
          <a:off x="12625017" y="13275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161785</xdr:rowOff>
    </xdr:from>
    <xdr:to>
      <xdr:col>23</xdr:col>
      <xdr:colOff>568325</xdr:colOff>
      <xdr:row>79</xdr:row>
      <xdr:rowOff>91935</xdr:rowOff>
    </xdr:to>
    <xdr:sp macro="" textlink="">
      <xdr:nvSpPr>
        <xdr:cNvPr id="654" name="円/楕円 653"/>
        <xdr:cNvSpPr/>
      </xdr:nvSpPr>
      <xdr:spPr>
        <a:xfrm>
          <a:off x="16268700" y="1353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88548</xdr:rowOff>
    </xdr:from>
    <xdr:ext cx="313932" cy="259045"/>
    <xdr:sp macro="" textlink="">
      <xdr:nvSpPr>
        <xdr:cNvPr id="655" name="災害復旧費該当値テキスト"/>
        <xdr:cNvSpPr txBox="1"/>
      </xdr:nvSpPr>
      <xdr:spPr>
        <a:xfrm>
          <a:off x="16370300" y="1346164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157671</xdr:rowOff>
    </xdr:from>
    <xdr:to>
      <xdr:col>22</xdr:col>
      <xdr:colOff>415925</xdr:colOff>
      <xdr:row>79</xdr:row>
      <xdr:rowOff>87821</xdr:rowOff>
    </xdr:to>
    <xdr:sp macro="" textlink="">
      <xdr:nvSpPr>
        <xdr:cNvPr id="656" name="円/楕円 655"/>
        <xdr:cNvSpPr/>
      </xdr:nvSpPr>
      <xdr:spPr>
        <a:xfrm>
          <a:off x="15430500" y="13530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78948</xdr:rowOff>
    </xdr:from>
    <xdr:ext cx="378565" cy="259045"/>
    <xdr:sp macro="" textlink="">
      <xdr:nvSpPr>
        <xdr:cNvPr id="657" name="テキスト ボックス 656"/>
        <xdr:cNvSpPr txBox="1"/>
      </xdr:nvSpPr>
      <xdr:spPr>
        <a:xfrm>
          <a:off x="15292017" y="13623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159919</xdr:rowOff>
    </xdr:from>
    <xdr:to>
      <xdr:col>21</xdr:col>
      <xdr:colOff>212725</xdr:colOff>
      <xdr:row>79</xdr:row>
      <xdr:rowOff>90069</xdr:rowOff>
    </xdr:to>
    <xdr:sp macro="" textlink="">
      <xdr:nvSpPr>
        <xdr:cNvPr id="658" name="円/楕円 657"/>
        <xdr:cNvSpPr/>
      </xdr:nvSpPr>
      <xdr:spPr>
        <a:xfrm>
          <a:off x="14541500" y="13533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81196</xdr:rowOff>
    </xdr:from>
    <xdr:ext cx="378565" cy="259045"/>
    <xdr:sp macro="" textlink="">
      <xdr:nvSpPr>
        <xdr:cNvPr id="659" name="テキスト ボックス 658"/>
        <xdr:cNvSpPr txBox="1"/>
      </xdr:nvSpPr>
      <xdr:spPr>
        <a:xfrm>
          <a:off x="14403017" y="136257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164605</xdr:rowOff>
    </xdr:from>
    <xdr:to>
      <xdr:col>20</xdr:col>
      <xdr:colOff>9525</xdr:colOff>
      <xdr:row>79</xdr:row>
      <xdr:rowOff>94755</xdr:rowOff>
    </xdr:to>
    <xdr:sp macro="" textlink="">
      <xdr:nvSpPr>
        <xdr:cNvPr id="660" name="円/楕円 659"/>
        <xdr:cNvSpPr/>
      </xdr:nvSpPr>
      <xdr:spPr>
        <a:xfrm>
          <a:off x="13652500" y="1353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79</xdr:row>
      <xdr:rowOff>85882</xdr:rowOff>
    </xdr:from>
    <xdr:ext cx="313932" cy="259045"/>
    <xdr:sp macro="" textlink="">
      <xdr:nvSpPr>
        <xdr:cNvPr id="661" name="テキスト ボックス 660"/>
        <xdr:cNvSpPr txBox="1"/>
      </xdr:nvSpPr>
      <xdr:spPr>
        <a:xfrm>
          <a:off x="13546333" y="136304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164300</xdr:rowOff>
    </xdr:from>
    <xdr:to>
      <xdr:col>18</xdr:col>
      <xdr:colOff>492125</xdr:colOff>
      <xdr:row>79</xdr:row>
      <xdr:rowOff>94450</xdr:rowOff>
    </xdr:to>
    <xdr:sp macro="" textlink="">
      <xdr:nvSpPr>
        <xdr:cNvPr id="662" name="円/楕円 661"/>
        <xdr:cNvSpPr/>
      </xdr:nvSpPr>
      <xdr:spPr>
        <a:xfrm>
          <a:off x="12763500" y="1353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79</xdr:row>
      <xdr:rowOff>85577</xdr:rowOff>
    </xdr:from>
    <xdr:ext cx="313932" cy="259045"/>
    <xdr:sp macro="" textlink="">
      <xdr:nvSpPr>
        <xdr:cNvPr id="663" name="テキスト ボックス 662"/>
        <xdr:cNvSpPr txBox="1"/>
      </xdr:nvSpPr>
      <xdr:spPr>
        <a:xfrm>
          <a:off x="12657333" y="136301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58,783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4" name="直線コネクタ 67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5" name="テキスト ボックス 67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6" name="直線コネクタ 67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7" name="テキスト ボックス 676"/>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78" name="直線コネクタ 67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79" name="テキスト ボックス 678"/>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0" name="直線コネクタ 67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1" name="テキスト ボックス 680"/>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2" name="直線コネクタ 68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3" name="テキスト ボックス 682"/>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4" name="直線コネクタ 68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5" name="テキスト ボックス 684"/>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7" name="テキスト ボックス 68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151978</xdr:rowOff>
    </xdr:from>
    <xdr:to>
      <xdr:col>23</xdr:col>
      <xdr:colOff>516889</xdr:colOff>
      <xdr:row>98</xdr:row>
      <xdr:rowOff>85244</xdr:rowOff>
    </xdr:to>
    <xdr:cxnSp macro="">
      <xdr:nvCxnSpPr>
        <xdr:cNvPr id="689" name="直線コネクタ 688"/>
        <xdr:cNvCxnSpPr/>
      </xdr:nvCxnSpPr>
      <xdr:spPr>
        <a:xfrm flipV="1">
          <a:off x="16317595" y="15411028"/>
          <a:ext cx="1269" cy="1476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89071</xdr:rowOff>
    </xdr:from>
    <xdr:ext cx="534377" cy="259045"/>
    <xdr:sp macro="" textlink="">
      <xdr:nvSpPr>
        <xdr:cNvPr id="690" name="公債費最小値テキスト"/>
        <xdr:cNvSpPr txBox="1"/>
      </xdr:nvSpPr>
      <xdr:spPr>
        <a:xfrm>
          <a:off x="16370300" y="1689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11,335</a:t>
          </a:r>
          <a:endParaRPr kumimoji="1" lang="ja-JP" altLang="en-US" sz="1000" b="1">
            <a:latin typeface="ＭＳ Ｐゴシック"/>
          </a:endParaRPr>
        </a:p>
      </xdr:txBody>
    </xdr:sp>
    <xdr:clientData/>
  </xdr:oneCellAnchor>
  <xdr:twoCellAnchor>
    <xdr:from>
      <xdr:col>23</xdr:col>
      <xdr:colOff>428625</xdr:colOff>
      <xdr:row>98</xdr:row>
      <xdr:rowOff>85244</xdr:rowOff>
    </xdr:from>
    <xdr:to>
      <xdr:col>23</xdr:col>
      <xdr:colOff>606425</xdr:colOff>
      <xdr:row>98</xdr:row>
      <xdr:rowOff>85244</xdr:rowOff>
    </xdr:to>
    <xdr:cxnSp macro="">
      <xdr:nvCxnSpPr>
        <xdr:cNvPr id="691" name="直線コネクタ 690"/>
        <xdr:cNvCxnSpPr/>
      </xdr:nvCxnSpPr>
      <xdr:spPr>
        <a:xfrm>
          <a:off x="16230600" y="1688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98655</xdr:rowOff>
    </xdr:from>
    <xdr:ext cx="599010" cy="259045"/>
    <xdr:sp macro="" textlink="">
      <xdr:nvSpPr>
        <xdr:cNvPr id="692" name="公債費最大値テキスト"/>
        <xdr:cNvSpPr txBox="1"/>
      </xdr:nvSpPr>
      <xdr:spPr>
        <a:xfrm>
          <a:off x="16370300" y="15186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101,748</a:t>
          </a:r>
          <a:endParaRPr kumimoji="1" lang="ja-JP" altLang="en-US" sz="1000" b="1">
            <a:latin typeface="ＭＳ Ｐゴシック"/>
          </a:endParaRPr>
        </a:p>
      </xdr:txBody>
    </xdr:sp>
    <xdr:clientData/>
  </xdr:oneCellAnchor>
  <xdr:twoCellAnchor>
    <xdr:from>
      <xdr:col>23</xdr:col>
      <xdr:colOff>428625</xdr:colOff>
      <xdr:row>89</xdr:row>
      <xdr:rowOff>151978</xdr:rowOff>
    </xdr:from>
    <xdr:to>
      <xdr:col>23</xdr:col>
      <xdr:colOff>606425</xdr:colOff>
      <xdr:row>89</xdr:row>
      <xdr:rowOff>151978</xdr:rowOff>
    </xdr:to>
    <xdr:cxnSp macro="">
      <xdr:nvCxnSpPr>
        <xdr:cNvPr id="693" name="直線コネクタ 692"/>
        <xdr:cNvCxnSpPr/>
      </xdr:nvCxnSpPr>
      <xdr:spPr>
        <a:xfrm>
          <a:off x="16230600" y="15411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93</xdr:row>
      <xdr:rowOff>87807</xdr:rowOff>
    </xdr:from>
    <xdr:to>
      <xdr:col>23</xdr:col>
      <xdr:colOff>517525</xdr:colOff>
      <xdr:row>93</xdr:row>
      <xdr:rowOff>144174</xdr:rowOff>
    </xdr:to>
    <xdr:cxnSp macro="">
      <xdr:nvCxnSpPr>
        <xdr:cNvPr id="694" name="直線コネクタ 693"/>
        <xdr:cNvCxnSpPr/>
      </xdr:nvCxnSpPr>
      <xdr:spPr>
        <a:xfrm flipV="1">
          <a:off x="15481300" y="16032657"/>
          <a:ext cx="838200" cy="56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40629</xdr:rowOff>
    </xdr:from>
    <xdr:ext cx="534377" cy="259045"/>
    <xdr:sp macro="" textlink="">
      <xdr:nvSpPr>
        <xdr:cNvPr id="695" name="公債費平均値テキスト"/>
        <xdr:cNvSpPr txBox="1"/>
      </xdr:nvSpPr>
      <xdr:spPr>
        <a:xfrm>
          <a:off x="16370300" y="163283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41,135</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62202</xdr:rowOff>
    </xdr:from>
    <xdr:to>
      <xdr:col>23</xdr:col>
      <xdr:colOff>568325</xdr:colOff>
      <xdr:row>95</xdr:row>
      <xdr:rowOff>163802</xdr:rowOff>
    </xdr:to>
    <xdr:sp macro="" textlink="">
      <xdr:nvSpPr>
        <xdr:cNvPr id="696" name="フローチャート : 判断 695"/>
        <xdr:cNvSpPr/>
      </xdr:nvSpPr>
      <xdr:spPr>
        <a:xfrm>
          <a:off x="162687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93</xdr:row>
      <xdr:rowOff>144174</xdr:rowOff>
    </xdr:from>
    <xdr:to>
      <xdr:col>22</xdr:col>
      <xdr:colOff>365125</xdr:colOff>
      <xdr:row>93</xdr:row>
      <xdr:rowOff>157302</xdr:rowOff>
    </xdr:to>
    <xdr:cxnSp macro="">
      <xdr:nvCxnSpPr>
        <xdr:cNvPr id="697" name="直線コネクタ 696"/>
        <xdr:cNvCxnSpPr/>
      </xdr:nvCxnSpPr>
      <xdr:spPr>
        <a:xfrm flipV="1">
          <a:off x="14592300" y="16089024"/>
          <a:ext cx="889000" cy="13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32910</xdr:rowOff>
    </xdr:from>
    <xdr:to>
      <xdr:col>22</xdr:col>
      <xdr:colOff>415925</xdr:colOff>
      <xdr:row>95</xdr:row>
      <xdr:rowOff>134510</xdr:rowOff>
    </xdr:to>
    <xdr:sp macro="" textlink="">
      <xdr:nvSpPr>
        <xdr:cNvPr id="698" name="フローチャート : 判断 697"/>
        <xdr:cNvSpPr/>
      </xdr:nvSpPr>
      <xdr:spPr>
        <a:xfrm>
          <a:off x="15430500" y="1632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125637</xdr:rowOff>
    </xdr:from>
    <xdr:ext cx="534377" cy="259045"/>
    <xdr:sp macro="" textlink="">
      <xdr:nvSpPr>
        <xdr:cNvPr id="699" name="テキスト ボックス 698"/>
        <xdr:cNvSpPr txBox="1"/>
      </xdr:nvSpPr>
      <xdr:spPr>
        <a:xfrm>
          <a:off x="15214111" y="16413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42,929</a:t>
          </a:r>
          <a:endParaRPr kumimoji="1" lang="ja-JP" altLang="en-US" sz="1000" b="1">
            <a:solidFill>
              <a:srgbClr val="000080"/>
            </a:solidFill>
            <a:latin typeface="ＭＳ Ｐゴシック"/>
          </a:endParaRPr>
        </a:p>
      </xdr:txBody>
    </xdr:sp>
    <xdr:clientData/>
  </xdr:oneCellAnchor>
  <xdr:twoCellAnchor>
    <xdr:from>
      <xdr:col>19</xdr:col>
      <xdr:colOff>644525</xdr:colOff>
      <xdr:row>93</xdr:row>
      <xdr:rowOff>146296</xdr:rowOff>
    </xdr:from>
    <xdr:to>
      <xdr:col>21</xdr:col>
      <xdr:colOff>161925</xdr:colOff>
      <xdr:row>93</xdr:row>
      <xdr:rowOff>157302</xdr:rowOff>
    </xdr:to>
    <xdr:cxnSp macro="">
      <xdr:nvCxnSpPr>
        <xdr:cNvPr id="700" name="直線コネクタ 699"/>
        <xdr:cNvCxnSpPr/>
      </xdr:nvCxnSpPr>
      <xdr:spPr>
        <a:xfrm>
          <a:off x="13703300" y="16091146"/>
          <a:ext cx="889000" cy="1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32190</xdr:rowOff>
    </xdr:from>
    <xdr:to>
      <xdr:col>21</xdr:col>
      <xdr:colOff>212725</xdr:colOff>
      <xdr:row>95</xdr:row>
      <xdr:rowOff>133790</xdr:rowOff>
    </xdr:to>
    <xdr:sp macro="" textlink="">
      <xdr:nvSpPr>
        <xdr:cNvPr id="701" name="フローチャート : 判断 700"/>
        <xdr:cNvSpPr/>
      </xdr:nvSpPr>
      <xdr:spPr>
        <a:xfrm>
          <a:off x="14541500" y="1631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124917</xdr:rowOff>
    </xdr:from>
    <xdr:ext cx="534377" cy="259045"/>
    <xdr:sp macro="" textlink="">
      <xdr:nvSpPr>
        <xdr:cNvPr id="702" name="テキスト ボックス 701"/>
        <xdr:cNvSpPr txBox="1"/>
      </xdr:nvSpPr>
      <xdr:spPr>
        <a:xfrm>
          <a:off x="14325111" y="16412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42,973</a:t>
          </a:r>
          <a:endParaRPr kumimoji="1" lang="ja-JP" altLang="en-US" sz="1000" b="1">
            <a:solidFill>
              <a:srgbClr val="000080"/>
            </a:solidFill>
            <a:latin typeface="ＭＳ Ｐゴシック"/>
          </a:endParaRPr>
        </a:p>
      </xdr:txBody>
    </xdr:sp>
    <xdr:clientData/>
  </xdr:oneCellAnchor>
  <xdr:twoCellAnchor>
    <xdr:from>
      <xdr:col>18</xdr:col>
      <xdr:colOff>441325</xdr:colOff>
      <xdr:row>93</xdr:row>
      <xdr:rowOff>146296</xdr:rowOff>
    </xdr:from>
    <xdr:to>
      <xdr:col>19</xdr:col>
      <xdr:colOff>644525</xdr:colOff>
      <xdr:row>94</xdr:row>
      <xdr:rowOff>13267</xdr:rowOff>
    </xdr:to>
    <xdr:cxnSp macro="">
      <xdr:nvCxnSpPr>
        <xdr:cNvPr id="703" name="直線コネクタ 702"/>
        <xdr:cNvCxnSpPr/>
      </xdr:nvCxnSpPr>
      <xdr:spPr>
        <a:xfrm flipV="1">
          <a:off x="12814300" y="16091146"/>
          <a:ext cx="889000" cy="38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10294</xdr:rowOff>
    </xdr:from>
    <xdr:to>
      <xdr:col>20</xdr:col>
      <xdr:colOff>9525</xdr:colOff>
      <xdr:row>95</xdr:row>
      <xdr:rowOff>111894</xdr:rowOff>
    </xdr:to>
    <xdr:sp macro="" textlink="">
      <xdr:nvSpPr>
        <xdr:cNvPr id="704" name="フローチャート : 判断 703"/>
        <xdr:cNvSpPr/>
      </xdr:nvSpPr>
      <xdr:spPr>
        <a:xfrm>
          <a:off x="13652500" y="1629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103021</xdr:rowOff>
    </xdr:from>
    <xdr:ext cx="534377" cy="259045"/>
    <xdr:sp macro="" textlink="">
      <xdr:nvSpPr>
        <xdr:cNvPr id="705" name="テキスト ボックス 704"/>
        <xdr:cNvSpPr txBox="1"/>
      </xdr:nvSpPr>
      <xdr:spPr>
        <a:xfrm>
          <a:off x="13436111" y="16390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44,314</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4873</xdr:rowOff>
    </xdr:from>
    <xdr:to>
      <xdr:col>18</xdr:col>
      <xdr:colOff>492125</xdr:colOff>
      <xdr:row>95</xdr:row>
      <xdr:rowOff>106473</xdr:rowOff>
    </xdr:to>
    <xdr:sp macro="" textlink="">
      <xdr:nvSpPr>
        <xdr:cNvPr id="706" name="フローチャート : 判断 705"/>
        <xdr:cNvSpPr/>
      </xdr:nvSpPr>
      <xdr:spPr>
        <a:xfrm>
          <a:off x="12763500" y="1629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97600</xdr:rowOff>
    </xdr:from>
    <xdr:ext cx="534377" cy="259045"/>
    <xdr:sp macro="" textlink="">
      <xdr:nvSpPr>
        <xdr:cNvPr id="707" name="テキスト ボックス 706"/>
        <xdr:cNvSpPr txBox="1"/>
      </xdr:nvSpPr>
      <xdr:spPr>
        <a:xfrm>
          <a:off x="12547111" y="1638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44,646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93</xdr:row>
      <xdr:rowOff>37007</xdr:rowOff>
    </xdr:from>
    <xdr:to>
      <xdr:col>23</xdr:col>
      <xdr:colOff>568325</xdr:colOff>
      <xdr:row>93</xdr:row>
      <xdr:rowOff>138607</xdr:rowOff>
    </xdr:to>
    <xdr:sp macro="" textlink="">
      <xdr:nvSpPr>
        <xdr:cNvPr id="713" name="円/楕円 712"/>
        <xdr:cNvSpPr/>
      </xdr:nvSpPr>
      <xdr:spPr>
        <a:xfrm>
          <a:off x="16268700" y="1598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92</xdr:row>
      <xdr:rowOff>59884</xdr:rowOff>
    </xdr:from>
    <xdr:ext cx="534377" cy="259045"/>
    <xdr:sp macro="" textlink="">
      <xdr:nvSpPr>
        <xdr:cNvPr id="714" name="公債費該当値テキスト"/>
        <xdr:cNvSpPr txBox="1"/>
      </xdr:nvSpPr>
      <xdr:spPr>
        <a:xfrm>
          <a:off x="16370300" y="15833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63,678</a:t>
          </a:r>
          <a:endParaRPr kumimoji="1" lang="ja-JP" altLang="en-US" sz="1000" b="1">
            <a:solidFill>
              <a:srgbClr val="FF0000"/>
            </a:solidFill>
            <a:latin typeface="ＭＳ Ｐゴシック"/>
          </a:endParaRPr>
        </a:p>
      </xdr:txBody>
    </xdr:sp>
    <xdr:clientData/>
  </xdr:oneCellAnchor>
  <xdr:twoCellAnchor>
    <xdr:from>
      <xdr:col>22</xdr:col>
      <xdr:colOff>314325</xdr:colOff>
      <xdr:row>93</xdr:row>
      <xdr:rowOff>93374</xdr:rowOff>
    </xdr:from>
    <xdr:to>
      <xdr:col>22</xdr:col>
      <xdr:colOff>415925</xdr:colOff>
      <xdr:row>94</xdr:row>
      <xdr:rowOff>23524</xdr:rowOff>
    </xdr:to>
    <xdr:sp macro="" textlink="">
      <xdr:nvSpPr>
        <xdr:cNvPr id="715" name="円/楕円 714"/>
        <xdr:cNvSpPr/>
      </xdr:nvSpPr>
      <xdr:spPr>
        <a:xfrm>
          <a:off x="15430500" y="1603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92</xdr:row>
      <xdr:rowOff>40051</xdr:rowOff>
    </xdr:from>
    <xdr:ext cx="534377" cy="259045"/>
    <xdr:sp macro="" textlink="">
      <xdr:nvSpPr>
        <xdr:cNvPr id="716" name="テキスト ボックス 715"/>
        <xdr:cNvSpPr txBox="1"/>
      </xdr:nvSpPr>
      <xdr:spPr>
        <a:xfrm>
          <a:off x="15214111" y="15813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60,226</a:t>
          </a:r>
          <a:endParaRPr kumimoji="1" lang="ja-JP" altLang="en-US" sz="1000" b="1">
            <a:solidFill>
              <a:srgbClr val="FF0000"/>
            </a:solidFill>
            <a:latin typeface="ＭＳ Ｐゴシック"/>
          </a:endParaRPr>
        </a:p>
      </xdr:txBody>
    </xdr:sp>
    <xdr:clientData/>
  </xdr:oneCellAnchor>
  <xdr:twoCellAnchor>
    <xdr:from>
      <xdr:col>21</xdr:col>
      <xdr:colOff>111125</xdr:colOff>
      <xdr:row>93</xdr:row>
      <xdr:rowOff>106502</xdr:rowOff>
    </xdr:from>
    <xdr:to>
      <xdr:col>21</xdr:col>
      <xdr:colOff>212725</xdr:colOff>
      <xdr:row>94</xdr:row>
      <xdr:rowOff>36652</xdr:rowOff>
    </xdr:to>
    <xdr:sp macro="" textlink="">
      <xdr:nvSpPr>
        <xdr:cNvPr id="717" name="円/楕円 716"/>
        <xdr:cNvSpPr/>
      </xdr:nvSpPr>
      <xdr:spPr>
        <a:xfrm>
          <a:off x="14541500" y="16051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92</xdr:row>
      <xdr:rowOff>53179</xdr:rowOff>
    </xdr:from>
    <xdr:ext cx="534377" cy="259045"/>
    <xdr:sp macro="" textlink="">
      <xdr:nvSpPr>
        <xdr:cNvPr id="718" name="テキスト ボックス 717"/>
        <xdr:cNvSpPr txBox="1"/>
      </xdr:nvSpPr>
      <xdr:spPr>
        <a:xfrm>
          <a:off x="14325111" y="15826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59,422</a:t>
          </a:r>
          <a:endParaRPr kumimoji="1" lang="ja-JP" altLang="en-US" sz="1000" b="1">
            <a:solidFill>
              <a:srgbClr val="FF0000"/>
            </a:solidFill>
            <a:latin typeface="ＭＳ Ｐゴシック"/>
          </a:endParaRPr>
        </a:p>
      </xdr:txBody>
    </xdr:sp>
    <xdr:clientData/>
  </xdr:oneCellAnchor>
  <xdr:twoCellAnchor>
    <xdr:from>
      <xdr:col>19</xdr:col>
      <xdr:colOff>593725</xdr:colOff>
      <xdr:row>93</xdr:row>
      <xdr:rowOff>95496</xdr:rowOff>
    </xdr:from>
    <xdr:to>
      <xdr:col>20</xdr:col>
      <xdr:colOff>9525</xdr:colOff>
      <xdr:row>94</xdr:row>
      <xdr:rowOff>25646</xdr:rowOff>
    </xdr:to>
    <xdr:sp macro="" textlink="">
      <xdr:nvSpPr>
        <xdr:cNvPr id="719" name="円/楕円 718"/>
        <xdr:cNvSpPr/>
      </xdr:nvSpPr>
      <xdr:spPr>
        <a:xfrm>
          <a:off x="13652500" y="1604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42173</xdr:rowOff>
    </xdr:from>
    <xdr:ext cx="534377" cy="259045"/>
    <xdr:sp macro="" textlink="">
      <xdr:nvSpPr>
        <xdr:cNvPr id="720" name="テキスト ボックス 719"/>
        <xdr:cNvSpPr txBox="1"/>
      </xdr:nvSpPr>
      <xdr:spPr>
        <a:xfrm>
          <a:off x="13436111" y="1581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60,096</a:t>
          </a:r>
          <a:endParaRPr kumimoji="1" lang="ja-JP" altLang="en-US" sz="1000" b="1">
            <a:solidFill>
              <a:srgbClr val="FF0000"/>
            </a:solidFill>
            <a:latin typeface="ＭＳ Ｐゴシック"/>
          </a:endParaRPr>
        </a:p>
      </xdr:txBody>
    </xdr:sp>
    <xdr:clientData/>
  </xdr:oneCellAnchor>
  <xdr:twoCellAnchor>
    <xdr:from>
      <xdr:col>18</xdr:col>
      <xdr:colOff>390525</xdr:colOff>
      <xdr:row>93</xdr:row>
      <xdr:rowOff>133917</xdr:rowOff>
    </xdr:from>
    <xdr:to>
      <xdr:col>18</xdr:col>
      <xdr:colOff>492125</xdr:colOff>
      <xdr:row>94</xdr:row>
      <xdr:rowOff>64067</xdr:rowOff>
    </xdr:to>
    <xdr:sp macro="" textlink="">
      <xdr:nvSpPr>
        <xdr:cNvPr id="721" name="円/楕円 720"/>
        <xdr:cNvSpPr/>
      </xdr:nvSpPr>
      <xdr:spPr>
        <a:xfrm>
          <a:off x="12763500" y="16078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80594</xdr:rowOff>
    </xdr:from>
    <xdr:ext cx="534377" cy="259045"/>
    <xdr:sp macro="" textlink="">
      <xdr:nvSpPr>
        <xdr:cNvPr id="722" name="テキスト ボックス 721"/>
        <xdr:cNvSpPr txBox="1"/>
      </xdr:nvSpPr>
      <xdr:spPr>
        <a:xfrm>
          <a:off x="12547111" y="15853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57,743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3" name="直線コネクタ 73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4" name="テキスト ボックス 73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5" name="直線コネクタ 73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6" name="テキスト ボックス 73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7" name="直線コネクタ 73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8" name="テキスト ボックス 73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9" name="直線コネクタ 73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0" name="テキスト ボックス 73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1" name="直線コネクタ 74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2" name="テキスト ボックス 741"/>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4" name="テキスト ボックス 74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7112</xdr:rowOff>
    </xdr:from>
    <xdr:to>
      <xdr:col>32</xdr:col>
      <xdr:colOff>186689</xdr:colOff>
      <xdr:row>39</xdr:row>
      <xdr:rowOff>44450</xdr:rowOff>
    </xdr:to>
    <xdr:cxnSp macro="">
      <xdr:nvCxnSpPr>
        <xdr:cNvPr id="746" name="直線コネクタ 745"/>
        <xdr:cNvCxnSpPr/>
      </xdr:nvCxnSpPr>
      <xdr:spPr>
        <a:xfrm flipV="1">
          <a:off x="22159595" y="5150612"/>
          <a:ext cx="1269" cy="1580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55834</xdr:rowOff>
    </xdr:from>
    <xdr:ext cx="249299" cy="259045"/>
    <xdr:sp macro="" textlink="">
      <xdr:nvSpPr>
        <xdr:cNvPr id="747" name="諸支出金最小値テキスト"/>
        <xdr:cNvSpPr txBox="1"/>
      </xdr:nvSpPr>
      <xdr:spPr>
        <a:xfrm>
          <a:off x="22212300" y="67423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8" name="直線コネクタ 74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125239</xdr:rowOff>
    </xdr:from>
    <xdr:ext cx="469744" cy="259045"/>
    <xdr:sp macro="" textlink="">
      <xdr:nvSpPr>
        <xdr:cNvPr id="749" name="諸支出金最大値テキスト"/>
        <xdr:cNvSpPr txBox="1"/>
      </xdr:nvSpPr>
      <xdr:spPr>
        <a:xfrm>
          <a:off x="22212300" y="4925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8,296</a:t>
          </a:r>
          <a:endParaRPr kumimoji="1" lang="ja-JP" altLang="en-US" sz="1000" b="1">
            <a:latin typeface="ＭＳ Ｐゴシック"/>
          </a:endParaRPr>
        </a:p>
      </xdr:txBody>
    </xdr:sp>
    <xdr:clientData/>
  </xdr:oneCellAnchor>
  <xdr:twoCellAnchor>
    <xdr:from>
      <xdr:col>32</xdr:col>
      <xdr:colOff>98425</xdr:colOff>
      <xdr:row>30</xdr:row>
      <xdr:rowOff>7112</xdr:rowOff>
    </xdr:from>
    <xdr:to>
      <xdr:col>32</xdr:col>
      <xdr:colOff>276225</xdr:colOff>
      <xdr:row>30</xdr:row>
      <xdr:rowOff>7112</xdr:rowOff>
    </xdr:to>
    <xdr:cxnSp macro="">
      <xdr:nvCxnSpPr>
        <xdr:cNvPr id="750" name="直線コネクタ 749"/>
        <xdr:cNvCxnSpPr/>
      </xdr:nvCxnSpPr>
      <xdr:spPr>
        <a:xfrm>
          <a:off x="22072600" y="5150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1" name="直線コネクタ 75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144733</xdr:rowOff>
    </xdr:from>
    <xdr:ext cx="378565" cy="259045"/>
    <xdr:sp macro="" textlink="">
      <xdr:nvSpPr>
        <xdr:cNvPr id="752" name="諸支出金平均値テキスト"/>
        <xdr:cNvSpPr txBox="1"/>
      </xdr:nvSpPr>
      <xdr:spPr>
        <a:xfrm>
          <a:off x="22212300" y="648838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121856</xdr:rowOff>
    </xdr:from>
    <xdr:to>
      <xdr:col>32</xdr:col>
      <xdr:colOff>238125</xdr:colOff>
      <xdr:row>39</xdr:row>
      <xdr:rowOff>52006</xdr:rowOff>
    </xdr:to>
    <xdr:sp macro="" textlink="">
      <xdr:nvSpPr>
        <xdr:cNvPr id="753" name="フローチャート : 判断 752"/>
        <xdr:cNvSpPr/>
      </xdr:nvSpPr>
      <xdr:spPr>
        <a:xfrm>
          <a:off x="22110700" y="66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4" name="直線コネクタ 75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14605</xdr:rowOff>
    </xdr:from>
    <xdr:to>
      <xdr:col>31</xdr:col>
      <xdr:colOff>85725</xdr:colOff>
      <xdr:row>38</xdr:row>
      <xdr:rowOff>116205</xdr:rowOff>
    </xdr:to>
    <xdr:sp macro="" textlink="">
      <xdr:nvSpPr>
        <xdr:cNvPr id="755" name="フローチャート : 判断 754"/>
        <xdr:cNvSpPr/>
      </xdr:nvSpPr>
      <xdr:spPr>
        <a:xfrm>
          <a:off x="21272500" y="6529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132732</xdr:rowOff>
    </xdr:from>
    <xdr:ext cx="378565" cy="259045"/>
    <xdr:sp macro="" textlink="">
      <xdr:nvSpPr>
        <xdr:cNvPr id="756" name="テキスト ボックス 755"/>
        <xdr:cNvSpPr txBox="1"/>
      </xdr:nvSpPr>
      <xdr:spPr>
        <a:xfrm>
          <a:off x="21134017" y="63049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7" name="直線コネクタ 75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166433</xdr:rowOff>
    </xdr:from>
    <xdr:to>
      <xdr:col>29</xdr:col>
      <xdr:colOff>568325</xdr:colOff>
      <xdr:row>38</xdr:row>
      <xdr:rowOff>96583</xdr:rowOff>
    </xdr:to>
    <xdr:sp macro="" textlink="">
      <xdr:nvSpPr>
        <xdr:cNvPr id="758" name="フローチャート : 判断 757"/>
        <xdr:cNvSpPr/>
      </xdr:nvSpPr>
      <xdr:spPr>
        <a:xfrm>
          <a:off x="20383500" y="651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113111</xdr:rowOff>
    </xdr:from>
    <xdr:ext cx="378565" cy="259045"/>
    <xdr:sp macro="" textlink="">
      <xdr:nvSpPr>
        <xdr:cNvPr id="759" name="テキスト ボックス 758"/>
        <xdr:cNvSpPr txBox="1"/>
      </xdr:nvSpPr>
      <xdr:spPr>
        <a:xfrm>
          <a:off x="20245017" y="6285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893</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0" name="直線コネクタ 75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166624</xdr:rowOff>
    </xdr:from>
    <xdr:to>
      <xdr:col>28</xdr:col>
      <xdr:colOff>365125</xdr:colOff>
      <xdr:row>38</xdr:row>
      <xdr:rowOff>96774</xdr:rowOff>
    </xdr:to>
    <xdr:sp macro="" textlink="">
      <xdr:nvSpPr>
        <xdr:cNvPr id="761" name="フローチャート : 判断 760"/>
        <xdr:cNvSpPr/>
      </xdr:nvSpPr>
      <xdr:spPr>
        <a:xfrm>
          <a:off x="19494500" y="6510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113301</xdr:rowOff>
    </xdr:from>
    <xdr:ext cx="378565" cy="259045"/>
    <xdr:sp macro="" textlink="">
      <xdr:nvSpPr>
        <xdr:cNvPr id="762" name="テキスト ボックス 761"/>
        <xdr:cNvSpPr txBox="1"/>
      </xdr:nvSpPr>
      <xdr:spPr>
        <a:xfrm>
          <a:off x="19356017" y="6285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51181</xdr:rowOff>
    </xdr:from>
    <xdr:to>
      <xdr:col>27</xdr:col>
      <xdr:colOff>161925</xdr:colOff>
      <xdr:row>38</xdr:row>
      <xdr:rowOff>152781</xdr:rowOff>
    </xdr:to>
    <xdr:sp macro="" textlink="">
      <xdr:nvSpPr>
        <xdr:cNvPr id="763" name="フローチャート : 判断 762"/>
        <xdr:cNvSpPr/>
      </xdr:nvSpPr>
      <xdr:spPr>
        <a:xfrm>
          <a:off x="18605500" y="6566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169308</xdr:rowOff>
    </xdr:from>
    <xdr:ext cx="378565" cy="259045"/>
    <xdr:sp macro="" textlink="">
      <xdr:nvSpPr>
        <xdr:cNvPr id="764" name="テキスト ボックス 763"/>
        <xdr:cNvSpPr txBox="1"/>
      </xdr:nvSpPr>
      <xdr:spPr>
        <a:xfrm>
          <a:off x="18467017" y="6341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0" name="円/楕円 76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100284</xdr:rowOff>
    </xdr:from>
    <xdr:ext cx="249299" cy="259045"/>
    <xdr:sp macro="" textlink="">
      <xdr:nvSpPr>
        <xdr:cNvPr id="771" name="諸支出金該当値テキスト"/>
        <xdr:cNvSpPr txBox="1"/>
      </xdr:nvSpPr>
      <xdr:spPr>
        <a:xfrm>
          <a:off x="22212300" y="66153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2" name="円/楕円 77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3" name="テキスト ボックス 772"/>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4" name="円/楕円 77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5" name="テキスト ボックス 774"/>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6" name="円/楕円 77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7" name="テキスト ボックス 776"/>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8" name="円/楕円 77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9" name="テキスト ボックス 778"/>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2" name="フローチャート :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4" name="フローチャート :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5" name="テキスト ボックス 804"/>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7" name="フローチャート :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8" name="テキスト ボックス 807"/>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0" name="フローチャート :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1" name="テキスト ボックス 810"/>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2" name="フローチャート :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3" name="テキスト ボックス 812"/>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9" name="円/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1" name="円/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2" name="テキスト ボックス 821"/>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3" name="円/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4" name="テキスト ボックス 823"/>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5" name="円/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6" name="テキスト ボックス 825"/>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7" name="円/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8" name="テキスト ボックス 827"/>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・民生費は、住民一人当たり</a:t>
          </a:r>
          <a:r>
            <a:rPr kumimoji="1" lang="en-US" altLang="ja-JP" sz="1100">
              <a:solidFill>
                <a:schemeClr val="dk1"/>
              </a:solidFill>
              <a:effectLst/>
              <a:latin typeface="+mn-lt"/>
              <a:ea typeface="+mn-ea"/>
              <a:cs typeface="+mn-cs"/>
            </a:rPr>
            <a:t>123,253</a:t>
          </a:r>
          <a:r>
            <a:rPr kumimoji="1" lang="ja-JP" altLang="ja-JP" sz="1100">
              <a:solidFill>
                <a:schemeClr val="dk1"/>
              </a:solidFill>
              <a:effectLst/>
              <a:latin typeface="+mn-lt"/>
              <a:ea typeface="+mn-ea"/>
              <a:cs typeface="+mn-cs"/>
            </a:rPr>
            <a:t>円となっており、増加傾向にある。これは、障害者自立支援給付費（社会福祉費）、後期高齢者医療事業と介護保険事業への繰出金（老人福祉費）、子ども・子育て関連経費（児童福祉費）が増嵩していることが要因となっている。教育費は、住民一人当たり</a:t>
          </a:r>
          <a:r>
            <a:rPr kumimoji="1" lang="en-US" altLang="ja-JP" sz="1100">
              <a:solidFill>
                <a:schemeClr val="dk1"/>
              </a:solidFill>
              <a:effectLst/>
              <a:latin typeface="+mn-lt"/>
              <a:ea typeface="+mn-ea"/>
              <a:cs typeface="+mn-cs"/>
            </a:rPr>
            <a:t>29,374</a:t>
          </a:r>
          <a:r>
            <a:rPr kumimoji="1" lang="ja-JP" altLang="ja-JP" sz="1100">
              <a:solidFill>
                <a:schemeClr val="dk1"/>
              </a:solidFill>
              <a:effectLst/>
              <a:latin typeface="+mn-lt"/>
              <a:ea typeface="+mn-ea"/>
              <a:cs typeface="+mn-cs"/>
            </a:rPr>
            <a:t>円となっており、</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年度の</a:t>
          </a:r>
          <a:r>
            <a:rPr kumimoji="1" lang="en-US" altLang="ja-JP" sz="1100">
              <a:solidFill>
                <a:schemeClr val="dk1"/>
              </a:solidFill>
              <a:effectLst/>
              <a:latin typeface="+mn-lt"/>
              <a:ea typeface="+mn-ea"/>
              <a:cs typeface="+mn-cs"/>
            </a:rPr>
            <a:t>73,465</a:t>
          </a:r>
          <a:r>
            <a:rPr kumimoji="1" lang="ja-JP" altLang="ja-JP" sz="1100">
              <a:solidFill>
                <a:schemeClr val="dk1"/>
              </a:solidFill>
              <a:effectLst/>
              <a:latin typeface="+mn-lt"/>
              <a:ea typeface="+mn-ea"/>
              <a:cs typeface="+mn-cs"/>
            </a:rPr>
            <a:t>円から激減しているが、これは、</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までの短期間に集中して小中学校の耐震化事業に取り組んできたことが主な要因である。これらは、本市がこれまで「安心して子育てできる環境の整備」や「高齢者が安心して暮らせる環境の整備」に関する事業に重点的に取り組んできたことによるものである。</a:t>
          </a:r>
          <a:endParaRPr lang="ja-JP" altLang="ja-JP" sz="1400">
            <a:effectLst/>
          </a:endParaRPr>
        </a:p>
        <a:p>
          <a:r>
            <a:rPr kumimoji="1" lang="ja-JP" altLang="ja-JP" sz="1100">
              <a:solidFill>
                <a:schemeClr val="dk1"/>
              </a:solidFill>
              <a:effectLst/>
              <a:latin typeface="+mn-lt"/>
              <a:ea typeface="+mn-ea"/>
              <a:cs typeface="+mn-cs"/>
            </a:rPr>
            <a:t>・総務費は住民一人当たり</a:t>
          </a:r>
          <a:r>
            <a:rPr kumimoji="1" lang="en-US" altLang="ja-JP" sz="1100">
              <a:solidFill>
                <a:schemeClr val="dk1"/>
              </a:solidFill>
              <a:effectLst/>
              <a:latin typeface="+mn-lt"/>
              <a:ea typeface="+mn-ea"/>
              <a:cs typeface="+mn-cs"/>
            </a:rPr>
            <a:t>81,659</a:t>
          </a:r>
          <a:r>
            <a:rPr kumimoji="1" lang="ja-JP" altLang="ja-JP" sz="1100">
              <a:solidFill>
                <a:schemeClr val="dk1"/>
              </a:solidFill>
              <a:effectLst/>
              <a:latin typeface="+mn-lt"/>
              <a:ea typeface="+mn-ea"/>
              <a:cs typeface="+mn-cs"/>
            </a:rPr>
            <a:t>円、土木費は住民一人当たり</a:t>
          </a:r>
          <a:r>
            <a:rPr kumimoji="1" lang="en-US" altLang="ja-JP" sz="1100">
              <a:solidFill>
                <a:schemeClr val="dk1"/>
              </a:solidFill>
              <a:effectLst/>
              <a:latin typeface="+mn-lt"/>
              <a:ea typeface="+mn-ea"/>
              <a:cs typeface="+mn-cs"/>
            </a:rPr>
            <a:t>58,274</a:t>
          </a:r>
          <a:r>
            <a:rPr kumimoji="1" lang="ja-JP" altLang="ja-JP" sz="1100">
              <a:solidFill>
                <a:schemeClr val="dk1"/>
              </a:solidFill>
              <a:effectLst/>
              <a:latin typeface="+mn-lt"/>
              <a:ea typeface="+mn-ea"/>
              <a:cs typeface="+mn-cs"/>
            </a:rPr>
            <a:t>円となっており、類似団体と比較して高い水準で推移している。これは、本市が災害に強い都市基盤を整備するため、庁舎整備事業や防災行政無線デジタル化整備事業、重点密集市街地整備事業を重点的に実施してきたことが主な要因である。</a:t>
          </a:r>
          <a:endParaRPr lang="ja-JP" altLang="ja-JP" sz="1400">
            <a:effectLst/>
          </a:endParaRPr>
        </a:p>
        <a:p>
          <a:r>
            <a:rPr kumimoji="1" lang="ja-JP" altLang="ja-JP" sz="1100">
              <a:solidFill>
                <a:schemeClr val="dk1"/>
              </a:solidFill>
              <a:effectLst/>
              <a:latin typeface="+mn-lt"/>
              <a:ea typeface="+mn-ea"/>
              <a:cs typeface="+mn-cs"/>
            </a:rPr>
            <a:t>・公債費の住民一人当たりのコストは</a:t>
          </a:r>
          <a:r>
            <a:rPr kumimoji="1" lang="en-US" altLang="ja-JP" sz="1100">
              <a:solidFill>
                <a:schemeClr val="dk1"/>
              </a:solidFill>
              <a:effectLst/>
              <a:latin typeface="+mn-lt"/>
              <a:ea typeface="+mn-ea"/>
              <a:cs typeface="+mn-cs"/>
            </a:rPr>
            <a:t>63,678</a:t>
          </a:r>
          <a:r>
            <a:rPr kumimoji="1" lang="ja-JP" altLang="ja-JP" sz="1100">
              <a:solidFill>
                <a:schemeClr val="dk1"/>
              </a:solidFill>
              <a:effectLst/>
              <a:latin typeface="+mn-lt"/>
              <a:ea typeface="+mn-ea"/>
              <a:cs typeface="+mn-cs"/>
            </a:rPr>
            <a:t>円となっており、類似団体と比較して非常に高い状況となっている。これは、過去に行った小中学校等公共施設の耐震化といった大型整備事業の影響が大きいが、近年の借入起債のほとんどが合併特例債、緊急防災・減災事業債、臨時財政対策債といった交付税措置率の高いものに限られていることから、実質的な財政負担は少ない。</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富山県射水市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全会計において実質収支が黒字であり、健全性が保たれている。特に、企業会計においては、収支状況が改善傾向にあり、今後も一層の経営の健全化に努める。</a:t>
          </a:r>
        </a:p>
        <a:p>
          <a:r>
            <a:rPr kumimoji="1" lang="ja-JP" altLang="en-US" sz="1400">
              <a:latin typeface="ＭＳ ゴシック" pitchFamily="49" charset="-128"/>
              <a:ea typeface="ＭＳ ゴシック" pitchFamily="49" charset="-128"/>
            </a:rPr>
            <a:t>　今後も各会計の独立採算制の原則に立ちながら、会計全体を通じてバランスのとれた財政運営に努める。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富山県射水市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全会計において実質収支が黒字であり、健全性が保たれている。特に、企業会計においては、収支状況が改善傾向にあり、今後も一層の経営の健全化に努める。</a:t>
          </a:r>
        </a:p>
        <a:p>
          <a:r>
            <a:rPr kumimoji="1" lang="ja-JP" altLang="en-US" sz="1400">
              <a:latin typeface="ＭＳ ゴシック" pitchFamily="49" charset="-128"/>
              <a:ea typeface="ＭＳ ゴシック" pitchFamily="49" charset="-128"/>
            </a:rPr>
            <a:t>　今後も各会計の独立採算制の原則に立ちながら、会計全体を通じてバランスのとれた財政運営に努める。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90" zoomScaleNormal="9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88" t="s">
        <v>62</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x14ac:dyDescent="0.2">
      <c r="A2" s="137"/>
      <c r="B2" s="140" t="s">
        <v>63</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89" t="s">
        <v>64</v>
      </c>
      <c r="C3" s="590"/>
      <c r="D3" s="590"/>
      <c r="E3" s="591"/>
      <c r="F3" s="591"/>
      <c r="G3" s="591"/>
      <c r="H3" s="591"/>
      <c r="I3" s="591"/>
      <c r="J3" s="591"/>
      <c r="K3" s="591"/>
      <c r="L3" s="591" t="s">
        <v>65</v>
      </c>
      <c r="M3" s="591"/>
      <c r="N3" s="591"/>
      <c r="O3" s="591"/>
      <c r="P3" s="591"/>
      <c r="Q3" s="591"/>
      <c r="R3" s="594"/>
      <c r="S3" s="594"/>
      <c r="T3" s="594"/>
      <c r="U3" s="594"/>
      <c r="V3" s="595"/>
      <c r="W3" s="492" t="s">
        <v>66</v>
      </c>
      <c r="X3" s="493"/>
      <c r="Y3" s="493"/>
      <c r="Z3" s="493"/>
      <c r="AA3" s="493"/>
      <c r="AB3" s="590"/>
      <c r="AC3" s="594" t="s">
        <v>67</v>
      </c>
      <c r="AD3" s="493"/>
      <c r="AE3" s="493"/>
      <c r="AF3" s="493"/>
      <c r="AG3" s="493"/>
      <c r="AH3" s="493"/>
      <c r="AI3" s="493"/>
      <c r="AJ3" s="493"/>
      <c r="AK3" s="493"/>
      <c r="AL3" s="556"/>
      <c r="AM3" s="492" t="s">
        <v>68</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69</v>
      </c>
      <c r="BO3" s="493"/>
      <c r="BP3" s="493"/>
      <c r="BQ3" s="493"/>
      <c r="BR3" s="493"/>
      <c r="BS3" s="493"/>
      <c r="BT3" s="493"/>
      <c r="BU3" s="556"/>
      <c r="BV3" s="492" t="s">
        <v>70</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71</v>
      </c>
      <c r="CU3" s="493"/>
      <c r="CV3" s="493"/>
      <c r="CW3" s="493"/>
      <c r="CX3" s="493"/>
      <c r="CY3" s="493"/>
      <c r="CZ3" s="493"/>
      <c r="DA3" s="556"/>
      <c r="DB3" s="492" t="s">
        <v>72</v>
      </c>
      <c r="DC3" s="493"/>
      <c r="DD3" s="493"/>
      <c r="DE3" s="493"/>
      <c r="DF3" s="493"/>
      <c r="DG3" s="493"/>
      <c r="DH3" s="493"/>
      <c r="DI3" s="556"/>
      <c r="DJ3" s="137"/>
      <c r="DK3" s="137"/>
      <c r="DL3" s="137"/>
      <c r="DM3" s="137"/>
      <c r="DN3" s="137"/>
      <c r="DO3" s="137"/>
    </row>
    <row r="4" spans="1:119" ht="18.75" customHeight="1" x14ac:dyDescent="0.15">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73</v>
      </c>
      <c r="AZ4" s="406"/>
      <c r="BA4" s="406"/>
      <c r="BB4" s="406"/>
      <c r="BC4" s="406"/>
      <c r="BD4" s="406"/>
      <c r="BE4" s="406"/>
      <c r="BF4" s="406"/>
      <c r="BG4" s="406"/>
      <c r="BH4" s="406"/>
      <c r="BI4" s="406"/>
      <c r="BJ4" s="406"/>
      <c r="BK4" s="406"/>
      <c r="BL4" s="406"/>
      <c r="BM4" s="407"/>
      <c r="BN4" s="408">
        <v>43180976</v>
      </c>
      <c r="BO4" s="409"/>
      <c r="BP4" s="409"/>
      <c r="BQ4" s="409"/>
      <c r="BR4" s="409"/>
      <c r="BS4" s="409"/>
      <c r="BT4" s="409"/>
      <c r="BU4" s="410"/>
      <c r="BV4" s="408">
        <v>43312162</v>
      </c>
      <c r="BW4" s="409"/>
      <c r="BX4" s="409"/>
      <c r="BY4" s="409"/>
      <c r="BZ4" s="409"/>
      <c r="CA4" s="409"/>
      <c r="CB4" s="409"/>
      <c r="CC4" s="410"/>
      <c r="CD4" s="582" t="s">
        <v>74</v>
      </c>
      <c r="CE4" s="583"/>
      <c r="CF4" s="583"/>
      <c r="CG4" s="583"/>
      <c r="CH4" s="583"/>
      <c r="CI4" s="583"/>
      <c r="CJ4" s="583"/>
      <c r="CK4" s="583"/>
      <c r="CL4" s="583"/>
      <c r="CM4" s="583"/>
      <c r="CN4" s="583"/>
      <c r="CO4" s="583"/>
      <c r="CP4" s="583"/>
      <c r="CQ4" s="583"/>
      <c r="CR4" s="583"/>
      <c r="CS4" s="584"/>
      <c r="CT4" s="585">
        <v>4.4000000000000004</v>
      </c>
      <c r="CU4" s="586"/>
      <c r="CV4" s="586"/>
      <c r="CW4" s="586"/>
      <c r="CX4" s="586"/>
      <c r="CY4" s="586"/>
      <c r="CZ4" s="586"/>
      <c r="DA4" s="587"/>
      <c r="DB4" s="585">
        <v>3.4</v>
      </c>
      <c r="DC4" s="586"/>
      <c r="DD4" s="586"/>
      <c r="DE4" s="586"/>
      <c r="DF4" s="586"/>
      <c r="DG4" s="586"/>
      <c r="DH4" s="586"/>
      <c r="DI4" s="587"/>
      <c r="DJ4" s="137"/>
      <c r="DK4" s="137"/>
      <c r="DL4" s="137"/>
      <c r="DM4" s="137"/>
      <c r="DN4" s="137"/>
      <c r="DO4" s="137"/>
    </row>
    <row r="5" spans="1:119" ht="18.75" customHeight="1" x14ac:dyDescent="0.15">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75</v>
      </c>
      <c r="AN5" s="387"/>
      <c r="AO5" s="387"/>
      <c r="AP5" s="387"/>
      <c r="AQ5" s="387"/>
      <c r="AR5" s="387"/>
      <c r="AS5" s="387"/>
      <c r="AT5" s="388"/>
      <c r="AU5" s="470" t="s">
        <v>76</v>
      </c>
      <c r="AV5" s="471"/>
      <c r="AW5" s="471"/>
      <c r="AX5" s="471"/>
      <c r="AY5" s="393" t="s">
        <v>77</v>
      </c>
      <c r="AZ5" s="394"/>
      <c r="BA5" s="394"/>
      <c r="BB5" s="394"/>
      <c r="BC5" s="394"/>
      <c r="BD5" s="394"/>
      <c r="BE5" s="394"/>
      <c r="BF5" s="394"/>
      <c r="BG5" s="394"/>
      <c r="BH5" s="394"/>
      <c r="BI5" s="394"/>
      <c r="BJ5" s="394"/>
      <c r="BK5" s="394"/>
      <c r="BL5" s="394"/>
      <c r="BM5" s="395"/>
      <c r="BN5" s="413">
        <v>41409840</v>
      </c>
      <c r="BO5" s="414"/>
      <c r="BP5" s="414"/>
      <c r="BQ5" s="414"/>
      <c r="BR5" s="414"/>
      <c r="BS5" s="414"/>
      <c r="BT5" s="414"/>
      <c r="BU5" s="415"/>
      <c r="BV5" s="413">
        <v>42313856</v>
      </c>
      <c r="BW5" s="414"/>
      <c r="BX5" s="414"/>
      <c r="BY5" s="414"/>
      <c r="BZ5" s="414"/>
      <c r="CA5" s="414"/>
      <c r="CB5" s="414"/>
      <c r="CC5" s="415"/>
      <c r="CD5" s="422" t="s">
        <v>78</v>
      </c>
      <c r="CE5" s="423"/>
      <c r="CF5" s="423"/>
      <c r="CG5" s="423"/>
      <c r="CH5" s="423"/>
      <c r="CI5" s="423"/>
      <c r="CJ5" s="423"/>
      <c r="CK5" s="423"/>
      <c r="CL5" s="423"/>
      <c r="CM5" s="423"/>
      <c r="CN5" s="423"/>
      <c r="CO5" s="423"/>
      <c r="CP5" s="423"/>
      <c r="CQ5" s="423"/>
      <c r="CR5" s="423"/>
      <c r="CS5" s="424"/>
      <c r="CT5" s="383">
        <v>86.6</v>
      </c>
      <c r="CU5" s="384"/>
      <c r="CV5" s="384"/>
      <c r="CW5" s="384"/>
      <c r="CX5" s="384"/>
      <c r="CY5" s="384"/>
      <c r="CZ5" s="384"/>
      <c r="DA5" s="385"/>
      <c r="DB5" s="383">
        <v>88</v>
      </c>
      <c r="DC5" s="384"/>
      <c r="DD5" s="384"/>
      <c r="DE5" s="384"/>
      <c r="DF5" s="384"/>
      <c r="DG5" s="384"/>
      <c r="DH5" s="384"/>
      <c r="DI5" s="385"/>
      <c r="DJ5" s="137"/>
      <c r="DK5" s="137"/>
      <c r="DL5" s="137"/>
      <c r="DM5" s="137"/>
      <c r="DN5" s="137"/>
      <c r="DO5" s="137"/>
    </row>
    <row r="6" spans="1:119" ht="18.75" customHeight="1" x14ac:dyDescent="0.15">
      <c r="A6" s="138"/>
      <c r="B6" s="562" t="s">
        <v>79</v>
      </c>
      <c r="C6" s="427"/>
      <c r="D6" s="427"/>
      <c r="E6" s="563"/>
      <c r="F6" s="563"/>
      <c r="G6" s="563"/>
      <c r="H6" s="563"/>
      <c r="I6" s="563"/>
      <c r="J6" s="563"/>
      <c r="K6" s="563"/>
      <c r="L6" s="563" t="s">
        <v>80</v>
      </c>
      <c r="M6" s="563"/>
      <c r="N6" s="563"/>
      <c r="O6" s="563"/>
      <c r="P6" s="563"/>
      <c r="Q6" s="563"/>
      <c r="R6" s="451"/>
      <c r="S6" s="451"/>
      <c r="T6" s="451"/>
      <c r="U6" s="451"/>
      <c r="V6" s="569"/>
      <c r="W6" s="502" t="s">
        <v>81</v>
      </c>
      <c r="X6" s="426"/>
      <c r="Y6" s="426"/>
      <c r="Z6" s="426"/>
      <c r="AA6" s="426"/>
      <c r="AB6" s="427"/>
      <c r="AC6" s="574" t="s">
        <v>82</v>
      </c>
      <c r="AD6" s="575"/>
      <c r="AE6" s="575"/>
      <c r="AF6" s="575"/>
      <c r="AG6" s="575"/>
      <c r="AH6" s="575"/>
      <c r="AI6" s="575"/>
      <c r="AJ6" s="575"/>
      <c r="AK6" s="575"/>
      <c r="AL6" s="576"/>
      <c r="AM6" s="482" t="s">
        <v>83</v>
      </c>
      <c r="AN6" s="387"/>
      <c r="AO6" s="387"/>
      <c r="AP6" s="387"/>
      <c r="AQ6" s="387"/>
      <c r="AR6" s="387"/>
      <c r="AS6" s="387"/>
      <c r="AT6" s="388"/>
      <c r="AU6" s="470" t="s">
        <v>76</v>
      </c>
      <c r="AV6" s="471"/>
      <c r="AW6" s="471"/>
      <c r="AX6" s="471"/>
      <c r="AY6" s="393" t="s">
        <v>84</v>
      </c>
      <c r="AZ6" s="394"/>
      <c r="BA6" s="394"/>
      <c r="BB6" s="394"/>
      <c r="BC6" s="394"/>
      <c r="BD6" s="394"/>
      <c r="BE6" s="394"/>
      <c r="BF6" s="394"/>
      <c r="BG6" s="394"/>
      <c r="BH6" s="394"/>
      <c r="BI6" s="394"/>
      <c r="BJ6" s="394"/>
      <c r="BK6" s="394"/>
      <c r="BL6" s="394"/>
      <c r="BM6" s="395"/>
      <c r="BN6" s="413">
        <v>1771136</v>
      </c>
      <c r="BO6" s="414"/>
      <c r="BP6" s="414"/>
      <c r="BQ6" s="414"/>
      <c r="BR6" s="414"/>
      <c r="BS6" s="414"/>
      <c r="BT6" s="414"/>
      <c r="BU6" s="415"/>
      <c r="BV6" s="413">
        <v>998306</v>
      </c>
      <c r="BW6" s="414"/>
      <c r="BX6" s="414"/>
      <c r="BY6" s="414"/>
      <c r="BZ6" s="414"/>
      <c r="CA6" s="414"/>
      <c r="CB6" s="414"/>
      <c r="CC6" s="415"/>
      <c r="CD6" s="422" t="s">
        <v>85</v>
      </c>
      <c r="CE6" s="423"/>
      <c r="CF6" s="423"/>
      <c r="CG6" s="423"/>
      <c r="CH6" s="423"/>
      <c r="CI6" s="423"/>
      <c r="CJ6" s="423"/>
      <c r="CK6" s="423"/>
      <c r="CL6" s="423"/>
      <c r="CM6" s="423"/>
      <c r="CN6" s="423"/>
      <c r="CO6" s="423"/>
      <c r="CP6" s="423"/>
      <c r="CQ6" s="423"/>
      <c r="CR6" s="423"/>
      <c r="CS6" s="424"/>
      <c r="CT6" s="559">
        <v>93.3</v>
      </c>
      <c r="CU6" s="560"/>
      <c r="CV6" s="560"/>
      <c r="CW6" s="560"/>
      <c r="CX6" s="560"/>
      <c r="CY6" s="560"/>
      <c r="CZ6" s="560"/>
      <c r="DA6" s="561"/>
      <c r="DB6" s="559">
        <v>95.8</v>
      </c>
      <c r="DC6" s="560"/>
      <c r="DD6" s="560"/>
      <c r="DE6" s="560"/>
      <c r="DF6" s="560"/>
      <c r="DG6" s="560"/>
      <c r="DH6" s="560"/>
      <c r="DI6" s="561"/>
      <c r="DJ6" s="137"/>
      <c r="DK6" s="137"/>
      <c r="DL6" s="137"/>
      <c r="DM6" s="137"/>
      <c r="DN6" s="137"/>
      <c r="DO6" s="137"/>
    </row>
    <row r="7" spans="1:119" ht="18.75" customHeight="1" x14ac:dyDescent="0.15">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86</v>
      </c>
      <c r="AN7" s="387"/>
      <c r="AO7" s="387"/>
      <c r="AP7" s="387"/>
      <c r="AQ7" s="387"/>
      <c r="AR7" s="387"/>
      <c r="AS7" s="387"/>
      <c r="AT7" s="388"/>
      <c r="AU7" s="470" t="s">
        <v>87</v>
      </c>
      <c r="AV7" s="471"/>
      <c r="AW7" s="471"/>
      <c r="AX7" s="471"/>
      <c r="AY7" s="393" t="s">
        <v>88</v>
      </c>
      <c r="AZ7" s="394"/>
      <c r="BA7" s="394"/>
      <c r="BB7" s="394"/>
      <c r="BC7" s="394"/>
      <c r="BD7" s="394"/>
      <c r="BE7" s="394"/>
      <c r="BF7" s="394"/>
      <c r="BG7" s="394"/>
      <c r="BH7" s="394"/>
      <c r="BI7" s="394"/>
      <c r="BJ7" s="394"/>
      <c r="BK7" s="394"/>
      <c r="BL7" s="394"/>
      <c r="BM7" s="395"/>
      <c r="BN7" s="413">
        <v>680766</v>
      </c>
      <c r="BO7" s="414"/>
      <c r="BP7" s="414"/>
      <c r="BQ7" s="414"/>
      <c r="BR7" s="414"/>
      <c r="BS7" s="414"/>
      <c r="BT7" s="414"/>
      <c r="BU7" s="415"/>
      <c r="BV7" s="413">
        <v>185921</v>
      </c>
      <c r="BW7" s="414"/>
      <c r="BX7" s="414"/>
      <c r="BY7" s="414"/>
      <c r="BZ7" s="414"/>
      <c r="CA7" s="414"/>
      <c r="CB7" s="414"/>
      <c r="CC7" s="415"/>
      <c r="CD7" s="422" t="s">
        <v>89</v>
      </c>
      <c r="CE7" s="423"/>
      <c r="CF7" s="423"/>
      <c r="CG7" s="423"/>
      <c r="CH7" s="423"/>
      <c r="CI7" s="423"/>
      <c r="CJ7" s="423"/>
      <c r="CK7" s="423"/>
      <c r="CL7" s="423"/>
      <c r="CM7" s="423"/>
      <c r="CN7" s="423"/>
      <c r="CO7" s="423"/>
      <c r="CP7" s="423"/>
      <c r="CQ7" s="423"/>
      <c r="CR7" s="423"/>
      <c r="CS7" s="424"/>
      <c r="CT7" s="413">
        <v>24734025</v>
      </c>
      <c r="CU7" s="414"/>
      <c r="CV7" s="414"/>
      <c r="CW7" s="414"/>
      <c r="CX7" s="414"/>
      <c r="CY7" s="414"/>
      <c r="CZ7" s="414"/>
      <c r="DA7" s="415"/>
      <c r="DB7" s="413">
        <v>24149801</v>
      </c>
      <c r="DC7" s="414"/>
      <c r="DD7" s="414"/>
      <c r="DE7" s="414"/>
      <c r="DF7" s="414"/>
      <c r="DG7" s="414"/>
      <c r="DH7" s="414"/>
      <c r="DI7" s="415"/>
      <c r="DJ7" s="137"/>
      <c r="DK7" s="137"/>
      <c r="DL7" s="137"/>
      <c r="DM7" s="137"/>
      <c r="DN7" s="137"/>
      <c r="DO7" s="137"/>
    </row>
    <row r="8" spans="1:119" ht="18.75" customHeight="1" thickBot="1" x14ac:dyDescent="0.2">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90</v>
      </c>
      <c r="AN8" s="387"/>
      <c r="AO8" s="387"/>
      <c r="AP8" s="387"/>
      <c r="AQ8" s="387"/>
      <c r="AR8" s="387"/>
      <c r="AS8" s="387"/>
      <c r="AT8" s="388"/>
      <c r="AU8" s="470" t="s">
        <v>91</v>
      </c>
      <c r="AV8" s="471"/>
      <c r="AW8" s="471"/>
      <c r="AX8" s="471"/>
      <c r="AY8" s="393" t="s">
        <v>92</v>
      </c>
      <c r="AZ8" s="394"/>
      <c r="BA8" s="394"/>
      <c r="BB8" s="394"/>
      <c r="BC8" s="394"/>
      <c r="BD8" s="394"/>
      <c r="BE8" s="394"/>
      <c r="BF8" s="394"/>
      <c r="BG8" s="394"/>
      <c r="BH8" s="394"/>
      <c r="BI8" s="394"/>
      <c r="BJ8" s="394"/>
      <c r="BK8" s="394"/>
      <c r="BL8" s="394"/>
      <c r="BM8" s="395"/>
      <c r="BN8" s="413">
        <v>1090370</v>
      </c>
      <c r="BO8" s="414"/>
      <c r="BP8" s="414"/>
      <c r="BQ8" s="414"/>
      <c r="BR8" s="414"/>
      <c r="BS8" s="414"/>
      <c r="BT8" s="414"/>
      <c r="BU8" s="415"/>
      <c r="BV8" s="413">
        <v>812385</v>
      </c>
      <c r="BW8" s="414"/>
      <c r="BX8" s="414"/>
      <c r="BY8" s="414"/>
      <c r="BZ8" s="414"/>
      <c r="CA8" s="414"/>
      <c r="CB8" s="414"/>
      <c r="CC8" s="415"/>
      <c r="CD8" s="422" t="s">
        <v>93</v>
      </c>
      <c r="CE8" s="423"/>
      <c r="CF8" s="423"/>
      <c r="CG8" s="423"/>
      <c r="CH8" s="423"/>
      <c r="CI8" s="423"/>
      <c r="CJ8" s="423"/>
      <c r="CK8" s="423"/>
      <c r="CL8" s="423"/>
      <c r="CM8" s="423"/>
      <c r="CN8" s="423"/>
      <c r="CO8" s="423"/>
      <c r="CP8" s="423"/>
      <c r="CQ8" s="423"/>
      <c r="CR8" s="423"/>
      <c r="CS8" s="424"/>
      <c r="CT8" s="522">
        <v>0.65</v>
      </c>
      <c r="CU8" s="523"/>
      <c r="CV8" s="523"/>
      <c r="CW8" s="523"/>
      <c r="CX8" s="523"/>
      <c r="CY8" s="523"/>
      <c r="CZ8" s="523"/>
      <c r="DA8" s="524"/>
      <c r="DB8" s="522">
        <v>0.66</v>
      </c>
      <c r="DC8" s="523"/>
      <c r="DD8" s="523"/>
      <c r="DE8" s="523"/>
      <c r="DF8" s="523"/>
      <c r="DG8" s="523"/>
      <c r="DH8" s="523"/>
      <c r="DI8" s="524"/>
      <c r="DJ8" s="137"/>
      <c r="DK8" s="137"/>
      <c r="DL8" s="137"/>
      <c r="DM8" s="137"/>
      <c r="DN8" s="137"/>
      <c r="DO8" s="137"/>
    </row>
    <row r="9" spans="1:119" ht="18.75" customHeight="1" thickBot="1" x14ac:dyDescent="0.2">
      <c r="A9" s="138"/>
      <c r="B9" s="548" t="s">
        <v>94</v>
      </c>
      <c r="C9" s="549"/>
      <c r="D9" s="549"/>
      <c r="E9" s="549"/>
      <c r="F9" s="549"/>
      <c r="G9" s="549"/>
      <c r="H9" s="549"/>
      <c r="I9" s="549"/>
      <c r="J9" s="549"/>
      <c r="K9" s="476"/>
      <c r="L9" s="550" t="s">
        <v>95</v>
      </c>
      <c r="M9" s="551"/>
      <c r="N9" s="551"/>
      <c r="O9" s="551"/>
      <c r="P9" s="551"/>
      <c r="Q9" s="552"/>
      <c r="R9" s="553">
        <v>92308</v>
      </c>
      <c r="S9" s="554"/>
      <c r="T9" s="554"/>
      <c r="U9" s="554"/>
      <c r="V9" s="555"/>
      <c r="W9" s="492" t="s">
        <v>96</v>
      </c>
      <c r="X9" s="493"/>
      <c r="Y9" s="493"/>
      <c r="Z9" s="493"/>
      <c r="AA9" s="493"/>
      <c r="AB9" s="493"/>
      <c r="AC9" s="493"/>
      <c r="AD9" s="493"/>
      <c r="AE9" s="493"/>
      <c r="AF9" s="493"/>
      <c r="AG9" s="493"/>
      <c r="AH9" s="493"/>
      <c r="AI9" s="493"/>
      <c r="AJ9" s="493"/>
      <c r="AK9" s="493"/>
      <c r="AL9" s="556"/>
      <c r="AM9" s="482" t="s">
        <v>97</v>
      </c>
      <c r="AN9" s="387"/>
      <c r="AO9" s="387"/>
      <c r="AP9" s="387"/>
      <c r="AQ9" s="387"/>
      <c r="AR9" s="387"/>
      <c r="AS9" s="387"/>
      <c r="AT9" s="388"/>
      <c r="AU9" s="470" t="s">
        <v>98</v>
      </c>
      <c r="AV9" s="471"/>
      <c r="AW9" s="471"/>
      <c r="AX9" s="471"/>
      <c r="AY9" s="393" t="s">
        <v>99</v>
      </c>
      <c r="AZ9" s="394"/>
      <c r="BA9" s="394"/>
      <c r="BB9" s="394"/>
      <c r="BC9" s="394"/>
      <c r="BD9" s="394"/>
      <c r="BE9" s="394"/>
      <c r="BF9" s="394"/>
      <c r="BG9" s="394"/>
      <c r="BH9" s="394"/>
      <c r="BI9" s="394"/>
      <c r="BJ9" s="394"/>
      <c r="BK9" s="394"/>
      <c r="BL9" s="394"/>
      <c r="BM9" s="395"/>
      <c r="BN9" s="413">
        <v>277985</v>
      </c>
      <c r="BO9" s="414"/>
      <c r="BP9" s="414"/>
      <c r="BQ9" s="414"/>
      <c r="BR9" s="414"/>
      <c r="BS9" s="414"/>
      <c r="BT9" s="414"/>
      <c r="BU9" s="415"/>
      <c r="BV9" s="413">
        <v>203049</v>
      </c>
      <c r="BW9" s="414"/>
      <c r="BX9" s="414"/>
      <c r="BY9" s="414"/>
      <c r="BZ9" s="414"/>
      <c r="CA9" s="414"/>
      <c r="CB9" s="414"/>
      <c r="CC9" s="415"/>
      <c r="CD9" s="422" t="s">
        <v>100</v>
      </c>
      <c r="CE9" s="423"/>
      <c r="CF9" s="423"/>
      <c r="CG9" s="423"/>
      <c r="CH9" s="423"/>
      <c r="CI9" s="423"/>
      <c r="CJ9" s="423"/>
      <c r="CK9" s="423"/>
      <c r="CL9" s="423"/>
      <c r="CM9" s="423"/>
      <c r="CN9" s="423"/>
      <c r="CO9" s="423"/>
      <c r="CP9" s="423"/>
      <c r="CQ9" s="423"/>
      <c r="CR9" s="423"/>
      <c r="CS9" s="424"/>
      <c r="CT9" s="383">
        <v>20.2</v>
      </c>
      <c r="CU9" s="384"/>
      <c r="CV9" s="384"/>
      <c r="CW9" s="384"/>
      <c r="CX9" s="384"/>
      <c r="CY9" s="384"/>
      <c r="CZ9" s="384"/>
      <c r="DA9" s="385"/>
      <c r="DB9" s="383">
        <v>20</v>
      </c>
      <c r="DC9" s="384"/>
      <c r="DD9" s="384"/>
      <c r="DE9" s="384"/>
      <c r="DF9" s="384"/>
      <c r="DG9" s="384"/>
      <c r="DH9" s="384"/>
      <c r="DI9" s="385"/>
      <c r="DJ9" s="137"/>
      <c r="DK9" s="137"/>
      <c r="DL9" s="137"/>
      <c r="DM9" s="137"/>
      <c r="DN9" s="137"/>
      <c r="DO9" s="137"/>
    </row>
    <row r="10" spans="1:119" ht="18.75" customHeight="1" thickBot="1" x14ac:dyDescent="0.2">
      <c r="A10" s="138"/>
      <c r="B10" s="548"/>
      <c r="C10" s="549"/>
      <c r="D10" s="549"/>
      <c r="E10" s="549"/>
      <c r="F10" s="549"/>
      <c r="G10" s="549"/>
      <c r="H10" s="549"/>
      <c r="I10" s="549"/>
      <c r="J10" s="549"/>
      <c r="K10" s="476"/>
      <c r="L10" s="386" t="s">
        <v>101</v>
      </c>
      <c r="M10" s="387"/>
      <c r="N10" s="387"/>
      <c r="O10" s="387"/>
      <c r="P10" s="387"/>
      <c r="Q10" s="388"/>
      <c r="R10" s="389">
        <v>93588</v>
      </c>
      <c r="S10" s="390"/>
      <c r="T10" s="390"/>
      <c r="U10" s="390"/>
      <c r="V10" s="392"/>
      <c r="W10" s="557"/>
      <c r="X10" s="375"/>
      <c r="Y10" s="375"/>
      <c r="Z10" s="375"/>
      <c r="AA10" s="375"/>
      <c r="AB10" s="375"/>
      <c r="AC10" s="375"/>
      <c r="AD10" s="375"/>
      <c r="AE10" s="375"/>
      <c r="AF10" s="375"/>
      <c r="AG10" s="375"/>
      <c r="AH10" s="375"/>
      <c r="AI10" s="375"/>
      <c r="AJ10" s="375"/>
      <c r="AK10" s="375"/>
      <c r="AL10" s="558"/>
      <c r="AM10" s="482" t="s">
        <v>102</v>
      </c>
      <c r="AN10" s="387"/>
      <c r="AO10" s="387"/>
      <c r="AP10" s="387"/>
      <c r="AQ10" s="387"/>
      <c r="AR10" s="387"/>
      <c r="AS10" s="387"/>
      <c r="AT10" s="388"/>
      <c r="AU10" s="470" t="s">
        <v>103</v>
      </c>
      <c r="AV10" s="471"/>
      <c r="AW10" s="471"/>
      <c r="AX10" s="471"/>
      <c r="AY10" s="393" t="s">
        <v>104</v>
      </c>
      <c r="AZ10" s="394"/>
      <c r="BA10" s="394"/>
      <c r="BB10" s="394"/>
      <c r="BC10" s="394"/>
      <c r="BD10" s="394"/>
      <c r="BE10" s="394"/>
      <c r="BF10" s="394"/>
      <c r="BG10" s="394"/>
      <c r="BH10" s="394"/>
      <c r="BI10" s="394"/>
      <c r="BJ10" s="394"/>
      <c r="BK10" s="394"/>
      <c r="BL10" s="394"/>
      <c r="BM10" s="395"/>
      <c r="BN10" s="413">
        <v>312094</v>
      </c>
      <c r="BO10" s="414"/>
      <c r="BP10" s="414"/>
      <c r="BQ10" s="414"/>
      <c r="BR10" s="414"/>
      <c r="BS10" s="414"/>
      <c r="BT10" s="414"/>
      <c r="BU10" s="415"/>
      <c r="BV10" s="413">
        <v>333572</v>
      </c>
      <c r="BW10" s="414"/>
      <c r="BX10" s="414"/>
      <c r="BY10" s="414"/>
      <c r="BZ10" s="414"/>
      <c r="CA10" s="414"/>
      <c r="CB10" s="414"/>
      <c r="CC10" s="415"/>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48"/>
      <c r="C11" s="549"/>
      <c r="D11" s="549"/>
      <c r="E11" s="549"/>
      <c r="F11" s="549"/>
      <c r="G11" s="549"/>
      <c r="H11" s="549"/>
      <c r="I11" s="549"/>
      <c r="J11" s="549"/>
      <c r="K11" s="476"/>
      <c r="L11" s="459" t="s">
        <v>106</v>
      </c>
      <c r="M11" s="460"/>
      <c r="N11" s="460"/>
      <c r="O11" s="460"/>
      <c r="P11" s="460"/>
      <c r="Q11" s="461"/>
      <c r="R11" s="545" t="s">
        <v>107</v>
      </c>
      <c r="S11" s="546"/>
      <c r="T11" s="546"/>
      <c r="U11" s="546"/>
      <c r="V11" s="547"/>
      <c r="W11" s="557"/>
      <c r="X11" s="375"/>
      <c r="Y11" s="375"/>
      <c r="Z11" s="375"/>
      <c r="AA11" s="375"/>
      <c r="AB11" s="375"/>
      <c r="AC11" s="375"/>
      <c r="AD11" s="375"/>
      <c r="AE11" s="375"/>
      <c r="AF11" s="375"/>
      <c r="AG11" s="375"/>
      <c r="AH11" s="375"/>
      <c r="AI11" s="375"/>
      <c r="AJ11" s="375"/>
      <c r="AK11" s="375"/>
      <c r="AL11" s="558"/>
      <c r="AM11" s="482" t="s">
        <v>108</v>
      </c>
      <c r="AN11" s="387"/>
      <c r="AO11" s="387"/>
      <c r="AP11" s="387"/>
      <c r="AQ11" s="387"/>
      <c r="AR11" s="387"/>
      <c r="AS11" s="387"/>
      <c r="AT11" s="388"/>
      <c r="AU11" s="470" t="s">
        <v>76</v>
      </c>
      <c r="AV11" s="471"/>
      <c r="AW11" s="471"/>
      <c r="AX11" s="471"/>
      <c r="AY11" s="393" t="s">
        <v>109</v>
      </c>
      <c r="AZ11" s="394"/>
      <c r="BA11" s="394"/>
      <c r="BB11" s="394"/>
      <c r="BC11" s="394"/>
      <c r="BD11" s="394"/>
      <c r="BE11" s="394"/>
      <c r="BF11" s="394"/>
      <c r="BG11" s="394"/>
      <c r="BH11" s="394"/>
      <c r="BI11" s="394"/>
      <c r="BJ11" s="394"/>
      <c r="BK11" s="394"/>
      <c r="BL11" s="394"/>
      <c r="BM11" s="395"/>
      <c r="BN11" s="413">
        <v>336017</v>
      </c>
      <c r="BO11" s="414"/>
      <c r="BP11" s="414"/>
      <c r="BQ11" s="414"/>
      <c r="BR11" s="414"/>
      <c r="BS11" s="414"/>
      <c r="BT11" s="414"/>
      <c r="BU11" s="415"/>
      <c r="BV11" s="413">
        <v>284383</v>
      </c>
      <c r="BW11" s="414"/>
      <c r="BX11" s="414"/>
      <c r="BY11" s="414"/>
      <c r="BZ11" s="414"/>
      <c r="CA11" s="414"/>
      <c r="CB11" s="414"/>
      <c r="CC11" s="415"/>
      <c r="CD11" s="422" t="s">
        <v>110</v>
      </c>
      <c r="CE11" s="423"/>
      <c r="CF11" s="423"/>
      <c r="CG11" s="423"/>
      <c r="CH11" s="423"/>
      <c r="CI11" s="423"/>
      <c r="CJ11" s="423"/>
      <c r="CK11" s="423"/>
      <c r="CL11" s="423"/>
      <c r="CM11" s="423"/>
      <c r="CN11" s="423"/>
      <c r="CO11" s="423"/>
      <c r="CP11" s="423"/>
      <c r="CQ11" s="423"/>
      <c r="CR11" s="423"/>
      <c r="CS11" s="424"/>
      <c r="CT11" s="522" t="s">
        <v>111</v>
      </c>
      <c r="CU11" s="523"/>
      <c r="CV11" s="523"/>
      <c r="CW11" s="523"/>
      <c r="CX11" s="523"/>
      <c r="CY11" s="523"/>
      <c r="CZ11" s="523"/>
      <c r="DA11" s="524"/>
      <c r="DB11" s="522" t="s">
        <v>111</v>
      </c>
      <c r="DC11" s="523"/>
      <c r="DD11" s="523"/>
      <c r="DE11" s="523"/>
      <c r="DF11" s="523"/>
      <c r="DG11" s="523"/>
      <c r="DH11" s="523"/>
      <c r="DI11" s="524"/>
      <c r="DJ11" s="137"/>
      <c r="DK11" s="137"/>
      <c r="DL11" s="137"/>
      <c r="DM11" s="137"/>
      <c r="DN11" s="137"/>
      <c r="DO11" s="137"/>
    </row>
    <row r="12" spans="1:119" ht="18.75" customHeight="1" x14ac:dyDescent="0.15">
      <c r="A12" s="138"/>
      <c r="B12" s="525" t="s">
        <v>112</v>
      </c>
      <c r="C12" s="526"/>
      <c r="D12" s="526"/>
      <c r="E12" s="526"/>
      <c r="F12" s="526"/>
      <c r="G12" s="526"/>
      <c r="H12" s="526"/>
      <c r="I12" s="526"/>
      <c r="J12" s="526"/>
      <c r="K12" s="527"/>
      <c r="L12" s="534" t="s">
        <v>113</v>
      </c>
      <c r="M12" s="535"/>
      <c r="N12" s="535"/>
      <c r="O12" s="535"/>
      <c r="P12" s="535"/>
      <c r="Q12" s="536"/>
      <c r="R12" s="537">
        <v>94301</v>
      </c>
      <c r="S12" s="538"/>
      <c r="T12" s="538"/>
      <c r="U12" s="538"/>
      <c r="V12" s="539"/>
      <c r="W12" s="540" t="s">
        <v>1</v>
      </c>
      <c r="X12" s="471"/>
      <c r="Y12" s="471"/>
      <c r="Z12" s="471"/>
      <c r="AA12" s="471"/>
      <c r="AB12" s="541"/>
      <c r="AC12" s="470" t="s">
        <v>114</v>
      </c>
      <c r="AD12" s="471"/>
      <c r="AE12" s="471"/>
      <c r="AF12" s="471"/>
      <c r="AG12" s="541"/>
      <c r="AH12" s="470" t="s">
        <v>115</v>
      </c>
      <c r="AI12" s="471"/>
      <c r="AJ12" s="471"/>
      <c r="AK12" s="471"/>
      <c r="AL12" s="542"/>
      <c r="AM12" s="482" t="s">
        <v>116</v>
      </c>
      <c r="AN12" s="387"/>
      <c r="AO12" s="387"/>
      <c r="AP12" s="387"/>
      <c r="AQ12" s="387"/>
      <c r="AR12" s="387"/>
      <c r="AS12" s="387"/>
      <c r="AT12" s="388"/>
      <c r="AU12" s="470" t="s">
        <v>117</v>
      </c>
      <c r="AV12" s="471"/>
      <c r="AW12" s="471"/>
      <c r="AX12" s="471"/>
      <c r="AY12" s="393" t="s">
        <v>118</v>
      </c>
      <c r="AZ12" s="394"/>
      <c r="BA12" s="394"/>
      <c r="BB12" s="394"/>
      <c r="BC12" s="394"/>
      <c r="BD12" s="394"/>
      <c r="BE12" s="394"/>
      <c r="BF12" s="394"/>
      <c r="BG12" s="394"/>
      <c r="BH12" s="394"/>
      <c r="BI12" s="394"/>
      <c r="BJ12" s="394"/>
      <c r="BK12" s="394"/>
      <c r="BL12" s="394"/>
      <c r="BM12" s="395"/>
      <c r="BN12" s="413">
        <v>101500</v>
      </c>
      <c r="BO12" s="414"/>
      <c r="BP12" s="414"/>
      <c r="BQ12" s="414"/>
      <c r="BR12" s="414"/>
      <c r="BS12" s="414"/>
      <c r="BT12" s="414"/>
      <c r="BU12" s="415"/>
      <c r="BV12" s="413">
        <v>420000</v>
      </c>
      <c r="BW12" s="414"/>
      <c r="BX12" s="414"/>
      <c r="BY12" s="414"/>
      <c r="BZ12" s="414"/>
      <c r="CA12" s="414"/>
      <c r="CB12" s="414"/>
      <c r="CC12" s="415"/>
      <c r="CD12" s="422" t="s">
        <v>119</v>
      </c>
      <c r="CE12" s="423"/>
      <c r="CF12" s="423"/>
      <c r="CG12" s="423"/>
      <c r="CH12" s="423"/>
      <c r="CI12" s="423"/>
      <c r="CJ12" s="423"/>
      <c r="CK12" s="423"/>
      <c r="CL12" s="423"/>
      <c r="CM12" s="423"/>
      <c r="CN12" s="423"/>
      <c r="CO12" s="423"/>
      <c r="CP12" s="423"/>
      <c r="CQ12" s="423"/>
      <c r="CR12" s="423"/>
      <c r="CS12" s="424"/>
      <c r="CT12" s="522" t="s">
        <v>120</v>
      </c>
      <c r="CU12" s="523"/>
      <c r="CV12" s="523"/>
      <c r="CW12" s="523"/>
      <c r="CX12" s="523"/>
      <c r="CY12" s="523"/>
      <c r="CZ12" s="523"/>
      <c r="DA12" s="524"/>
      <c r="DB12" s="522" t="s">
        <v>120</v>
      </c>
      <c r="DC12" s="523"/>
      <c r="DD12" s="523"/>
      <c r="DE12" s="523"/>
      <c r="DF12" s="523"/>
      <c r="DG12" s="523"/>
      <c r="DH12" s="523"/>
      <c r="DI12" s="524"/>
      <c r="DJ12" s="137"/>
      <c r="DK12" s="137"/>
      <c r="DL12" s="137"/>
      <c r="DM12" s="137"/>
      <c r="DN12" s="137"/>
      <c r="DO12" s="137"/>
    </row>
    <row r="13" spans="1:119" ht="18.75" customHeight="1" x14ac:dyDescent="0.15">
      <c r="A13" s="138"/>
      <c r="B13" s="528"/>
      <c r="C13" s="529"/>
      <c r="D13" s="529"/>
      <c r="E13" s="529"/>
      <c r="F13" s="529"/>
      <c r="G13" s="529"/>
      <c r="H13" s="529"/>
      <c r="I13" s="529"/>
      <c r="J13" s="529"/>
      <c r="K13" s="530"/>
      <c r="L13" s="148"/>
      <c r="M13" s="511" t="s">
        <v>121</v>
      </c>
      <c r="N13" s="512"/>
      <c r="O13" s="512"/>
      <c r="P13" s="512"/>
      <c r="Q13" s="513"/>
      <c r="R13" s="514">
        <v>92408</v>
      </c>
      <c r="S13" s="515"/>
      <c r="T13" s="515"/>
      <c r="U13" s="515"/>
      <c r="V13" s="516"/>
      <c r="W13" s="502" t="s">
        <v>122</v>
      </c>
      <c r="X13" s="426"/>
      <c r="Y13" s="426"/>
      <c r="Z13" s="426"/>
      <c r="AA13" s="426"/>
      <c r="AB13" s="427"/>
      <c r="AC13" s="389">
        <v>1134</v>
      </c>
      <c r="AD13" s="390"/>
      <c r="AE13" s="390"/>
      <c r="AF13" s="390"/>
      <c r="AG13" s="391"/>
      <c r="AH13" s="389">
        <v>1483</v>
      </c>
      <c r="AI13" s="390"/>
      <c r="AJ13" s="390"/>
      <c r="AK13" s="390"/>
      <c r="AL13" s="392"/>
      <c r="AM13" s="482" t="s">
        <v>123</v>
      </c>
      <c r="AN13" s="387"/>
      <c r="AO13" s="387"/>
      <c r="AP13" s="387"/>
      <c r="AQ13" s="387"/>
      <c r="AR13" s="387"/>
      <c r="AS13" s="387"/>
      <c r="AT13" s="388"/>
      <c r="AU13" s="470" t="s">
        <v>124</v>
      </c>
      <c r="AV13" s="471"/>
      <c r="AW13" s="471"/>
      <c r="AX13" s="471"/>
      <c r="AY13" s="393" t="s">
        <v>125</v>
      </c>
      <c r="AZ13" s="394"/>
      <c r="BA13" s="394"/>
      <c r="BB13" s="394"/>
      <c r="BC13" s="394"/>
      <c r="BD13" s="394"/>
      <c r="BE13" s="394"/>
      <c r="BF13" s="394"/>
      <c r="BG13" s="394"/>
      <c r="BH13" s="394"/>
      <c r="BI13" s="394"/>
      <c r="BJ13" s="394"/>
      <c r="BK13" s="394"/>
      <c r="BL13" s="394"/>
      <c r="BM13" s="395"/>
      <c r="BN13" s="413">
        <v>824596</v>
      </c>
      <c r="BO13" s="414"/>
      <c r="BP13" s="414"/>
      <c r="BQ13" s="414"/>
      <c r="BR13" s="414"/>
      <c r="BS13" s="414"/>
      <c r="BT13" s="414"/>
      <c r="BU13" s="415"/>
      <c r="BV13" s="413">
        <v>401004</v>
      </c>
      <c r="BW13" s="414"/>
      <c r="BX13" s="414"/>
      <c r="BY13" s="414"/>
      <c r="BZ13" s="414"/>
      <c r="CA13" s="414"/>
      <c r="CB13" s="414"/>
      <c r="CC13" s="415"/>
      <c r="CD13" s="422" t="s">
        <v>126</v>
      </c>
      <c r="CE13" s="423"/>
      <c r="CF13" s="423"/>
      <c r="CG13" s="423"/>
      <c r="CH13" s="423"/>
      <c r="CI13" s="423"/>
      <c r="CJ13" s="423"/>
      <c r="CK13" s="423"/>
      <c r="CL13" s="423"/>
      <c r="CM13" s="423"/>
      <c r="CN13" s="423"/>
      <c r="CO13" s="423"/>
      <c r="CP13" s="423"/>
      <c r="CQ13" s="423"/>
      <c r="CR13" s="423"/>
      <c r="CS13" s="424"/>
      <c r="CT13" s="383">
        <v>11.8</v>
      </c>
      <c r="CU13" s="384"/>
      <c r="CV13" s="384"/>
      <c r="CW13" s="384"/>
      <c r="CX13" s="384"/>
      <c r="CY13" s="384"/>
      <c r="CZ13" s="384"/>
      <c r="DA13" s="385"/>
      <c r="DB13" s="383">
        <v>13</v>
      </c>
      <c r="DC13" s="384"/>
      <c r="DD13" s="384"/>
      <c r="DE13" s="384"/>
      <c r="DF13" s="384"/>
      <c r="DG13" s="384"/>
      <c r="DH13" s="384"/>
      <c r="DI13" s="385"/>
      <c r="DJ13" s="137"/>
      <c r="DK13" s="137"/>
      <c r="DL13" s="137"/>
      <c r="DM13" s="137"/>
      <c r="DN13" s="137"/>
      <c r="DO13" s="137"/>
    </row>
    <row r="14" spans="1:119" ht="18.75" customHeight="1" thickBot="1" x14ac:dyDescent="0.2">
      <c r="A14" s="138"/>
      <c r="B14" s="528"/>
      <c r="C14" s="529"/>
      <c r="D14" s="529"/>
      <c r="E14" s="529"/>
      <c r="F14" s="529"/>
      <c r="G14" s="529"/>
      <c r="H14" s="529"/>
      <c r="I14" s="529"/>
      <c r="J14" s="529"/>
      <c r="K14" s="530"/>
      <c r="L14" s="504" t="s">
        <v>127</v>
      </c>
      <c r="M14" s="543"/>
      <c r="N14" s="543"/>
      <c r="O14" s="543"/>
      <c r="P14" s="543"/>
      <c r="Q14" s="544"/>
      <c r="R14" s="514">
        <v>94701</v>
      </c>
      <c r="S14" s="515"/>
      <c r="T14" s="515"/>
      <c r="U14" s="515"/>
      <c r="V14" s="516"/>
      <c r="W14" s="517"/>
      <c r="X14" s="429"/>
      <c r="Y14" s="429"/>
      <c r="Z14" s="429"/>
      <c r="AA14" s="429"/>
      <c r="AB14" s="430"/>
      <c r="AC14" s="507">
        <v>2.5</v>
      </c>
      <c r="AD14" s="508"/>
      <c r="AE14" s="508"/>
      <c r="AF14" s="508"/>
      <c r="AG14" s="509"/>
      <c r="AH14" s="507">
        <v>3</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128</v>
      </c>
      <c r="CE14" s="420"/>
      <c r="CF14" s="420"/>
      <c r="CG14" s="420"/>
      <c r="CH14" s="420"/>
      <c r="CI14" s="420"/>
      <c r="CJ14" s="420"/>
      <c r="CK14" s="420"/>
      <c r="CL14" s="420"/>
      <c r="CM14" s="420"/>
      <c r="CN14" s="420"/>
      <c r="CO14" s="420"/>
      <c r="CP14" s="420"/>
      <c r="CQ14" s="420"/>
      <c r="CR14" s="420"/>
      <c r="CS14" s="421"/>
      <c r="CT14" s="518">
        <v>104.7</v>
      </c>
      <c r="CU14" s="486"/>
      <c r="CV14" s="486"/>
      <c r="CW14" s="486"/>
      <c r="CX14" s="486"/>
      <c r="CY14" s="486"/>
      <c r="CZ14" s="486"/>
      <c r="DA14" s="487"/>
      <c r="DB14" s="518">
        <v>109</v>
      </c>
      <c r="DC14" s="486"/>
      <c r="DD14" s="486"/>
      <c r="DE14" s="486"/>
      <c r="DF14" s="486"/>
      <c r="DG14" s="486"/>
      <c r="DH14" s="486"/>
      <c r="DI14" s="487"/>
      <c r="DJ14" s="137"/>
      <c r="DK14" s="137"/>
      <c r="DL14" s="137"/>
      <c r="DM14" s="137"/>
      <c r="DN14" s="137"/>
      <c r="DO14" s="137"/>
    </row>
    <row r="15" spans="1:119" ht="18.75" customHeight="1" x14ac:dyDescent="0.15">
      <c r="A15" s="138"/>
      <c r="B15" s="528"/>
      <c r="C15" s="529"/>
      <c r="D15" s="529"/>
      <c r="E15" s="529"/>
      <c r="F15" s="529"/>
      <c r="G15" s="529"/>
      <c r="H15" s="529"/>
      <c r="I15" s="529"/>
      <c r="J15" s="529"/>
      <c r="K15" s="530"/>
      <c r="L15" s="148"/>
      <c r="M15" s="511" t="s">
        <v>121</v>
      </c>
      <c r="N15" s="512"/>
      <c r="O15" s="512"/>
      <c r="P15" s="512"/>
      <c r="Q15" s="513"/>
      <c r="R15" s="514">
        <v>92819</v>
      </c>
      <c r="S15" s="515"/>
      <c r="T15" s="515"/>
      <c r="U15" s="515"/>
      <c r="V15" s="516"/>
      <c r="W15" s="502" t="s">
        <v>129</v>
      </c>
      <c r="X15" s="426"/>
      <c r="Y15" s="426"/>
      <c r="Z15" s="426"/>
      <c r="AA15" s="426"/>
      <c r="AB15" s="427"/>
      <c r="AC15" s="389">
        <v>14900</v>
      </c>
      <c r="AD15" s="390"/>
      <c r="AE15" s="390"/>
      <c r="AF15" s="390"/>
      <c r="AG15" s="391"/>
      <c r="AH15" s="389">
        <v>16685</v>
      </c>
      <c r="AI15" s="390"/>
      <c r="AJ15" s="390"/>
      <c r="AK15" s="390"/>
      <c r="AL15" s="392"/>
      <c r="AM15" s="482"/>
      <c r="AN15" s="387"/>
      <c r="AO15" s="387"/>
      <c r="AP15" s="387"/>
      <c r="AQ15" s="387"/>
      <c r="AR15" s="387"/>
      <c r="AS15" s="387"/>
      <c r="AT15" s="388"/>
      <c r="AU15" s="470"/>
      <c r="AV15" s="471"/>
      <c r="AW15" s="471"/>
      <c r="AX15" s="471"/>
      <c r="AY15" s="405" t="s">
        <v>130</v>
      </c>
      <c r="AZ15" s="406"/>
      <c r="BA15" s="406"/>
      <c r="BB15" s="406"/>
      <c r="BC15" s="406"/>
      <c r="BD15" s="406"/>
      <c r="BE15" s="406"/>
      <c r="BF15" s="406"/>
      <c r="BG15" s="406"/>
      <c r="BH15" s="406"/>
      <c r="BI15" s="406"/>
      <c r="BJ15" s="406"/>
      <c r="BK15" s="406"/>
      <c r="BL15" s="406"/>
      <c r="BM15" s="407"/>
      <c r="BN15" s="408">
        <v>11481946</v>
      </c>
      <c r="BO15" s="409"/>
      <c r="BP15" s="409"/>
      <c r="BQ15" s="409"/>
      <c r="BR15" s="409"/>
      <c r="BS15" s="409"/>
      <c r="BT15" s="409"/>
      <c r="BU15" s="410"/>
      <c r="BV15" s="408">
        <v>11034952</v>
      </c>
      <c r="BW15" s="409"/>
      <c r="BX15" s="409"/>
      <c r="BY15" s="409"/>
      <c r="BZ15" s="409"/>
      <c r="CA15" s="409"/>
      <c r="CB15" s="409"/>
      <c r="CC15" s="410"/>
      <c r="CD15" s="519" t="s">
        <v>131</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528"/>
      <c r="C16" s="529"/>
      <c r="D16" s="529"/>
      <c r="E16" s="529"/>
      <c r="F16" s="529"/>
      <c r="G16" s="529"/>
      <c r="H16" s="529"/>
      <c r="I16" s="529"/>
      <c r="J16" s="529"/>
      <c r="K16" s="530"/>
      <c r="L16" s="504" t="s">
        <v>132</v>
      </c>
      <c r="M16" s="505"/>
      <c r="N16" s="505"/>
      <c r="O16" s="505"/>
      <c r="P16" s="505"/>
      <c r="Q16" s="506"/>
      <c r="R16" s="499" t="s">
        <v>133</v>
      </c>
      <c r="S16" s="500"/>
      <c r="T16" s="500"/>
      <c r="U16" s="500"/>
      <c r="V16" s="501"/>
      <c r="W16" s="517"/>
      <c r="X16" s="429"/>
      <c r="Y16" s="429"/>
      <c r="Z16" s="429"/>
      <c r="AA16" s="429"/>
      <c r="AB16" s="430"/>
      <c r="AC16" s="507">
        <v>32.4</v>
      </c>
      <c r="AD16" s="508"/>
      <c r="AE16" s="508"/>
      <c r="AF16" s="508"/>
      <c r="AG16" s="509"/>
      <c r="AH16" s="507">
        <v>33.9</v>
      </c>
      <c r="AI16" s="508"/>
      <c r="AJ16" s="508"/>
      <c r="AK16" s="508"/>
      <c r="AL16" s="510"/>
      <c r="AM16" s="482"/>
      <c r="AN16" s="387"/>
      <c r="AO16" s="387"/>
      <c r="AP16" s="387"/>
      <c r="AQ16" s="387"/>
      <c r="AR16" s="387"/>
      <c r="AS16" s="387"/>
      <c r="AT16" s="388"/>
      <c r="AU16" s="470"/>
      <c r="AV16" s="471"/>
      <c r="AW16" s="471"/>
      <c r="AX16" s="471"/>
      <c r="AY16" s="393" t="s">
        <v>134</v>
      </c>
      <c r="AZ16" s="394"/>
      <c r="BA16" s="394"/>
      <c r="BB16" s="394"/>
      <c r="BC16" s="394"/>
      <c r="BD16" s="394"/>
      <c r="BE16" s="394"/>
      <c r="BF16" s="394"/>
      <c r="BG16" s="394"/>
      <c r="BH16" s="394"/>
      <c r="BI16" s="394"/>
      <c r="BJ16" s="394"/>
      <c r="BK16" s="394"/>
      <c r="BL16" s="394"/>
      <c r="BM16" s="395"/>
      <c r="BN16" s="413">
        <v>18050437</v>
      </c>
      <c r="BO16" s="414"/>
      <c r="BP16" s="414"/>
      <c r="BQ16" s="414"/>
      <c r="BR16" s="414"/>
      <c r="BS16" s="414"/>
      <c r="BT16" s="414"/>
      <c r="BU16" s="415"/>
      <c r="BV16" s="413">
        <v>16942188</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x14ac:dyDescent="0.2">
      <c r="A17" s="138"/>
      <c r="B17" s="531"/>
      <c r="C17" s="532"/>
      <c r="D17" s="532"/>
      <c r="E17" s="532"/>
      <c r="F17" s="532"/>
      <c r="G17" s="532"/>
      <c r="H17" s="532"/>
      <c r="I17" s="532"/>
      <c r="J17" s="532"/>
      <c r="K17" s="533"/>
      <c r="L17" s="153"/>
      <c r="M17" s="496" t="s">
        <v>135</v>
      </c>
      <c r="N17" s="497"/>
      <c r="O17" s="497"/>
      <c r="P17" s="497"/>
      <c r="Q17" s="498"/>
      <c r="R17" s="499" t="s">
        <v>133</v>
      </c>
      <c r="S17" s="500"/>
      <c r="T17" s="500"/>
      <c r="U17" s="500"/>
      <c r="V17" s="501"/>
      <c r="W17" s="502" t="s">
        <v>136</v>
      </c>
      <c r="X17" s="426"/>
      <c r="Y17" s="426"/>
      <c r="Z17" s="426"/>
      <c r="AA17" s="426"/>
      <c r="AB17" s="427"/>
      <c r="AC17" s="389">
        <v>30021</v>
      </c>
      <c r="AD17" s="390"/>
      <c r="AE17" s="390"/>
      <c r="AF17" s="390"/>
      <c r="AG17" s="391"/>
      <c r="AH17" s="389">
        <v>30825</v>
      </c>
      <c r="AI17" s="390"/>
      <c r="AJ17" s="390"/>
      <c r="AK17" s="390"/>
      <c r="AL17" s="392"/>
      <c r="AM17" s="482"/>
      <c r="AN17" s="387"/>
      <c r="AO17" s="387"/>
      <c r="AP17" s="387"/>
      <c r="AQ17" s="387"/>
      <c r="AR17" s="387"/>
      <c r="AS17" s="387"/>
      <c r="AT17" s="388"/>
      <c r="AU17" s="470"/>
      <c r="AV17" s="471"/>
      <c r="AW17" s="471"/>
      <c r="AX17" s="471"/>
      <c r="AY17" s="393" t="s">
        <v>137</v>
      </c>
      <c r="AZ17" s="394"/>
      <c r="BA17" s="394"/>
      <c r="BB17" s="394"/>
      <c r="BC17" s="394"/>
      <c r="BD17" s="394"/>
      <c r="BE17" s="394"/>
      <c r="BF17" s="394"/>
      <c r="BG17" s="394"/>
      <c r="BH17" s="394"/>
      <c r="BI17" s="394"/>
      <c r="BJ17" s="394"/>
      <c r="BK17" s="394"/>
      <c r="BL17" s="394"/>
      <c r="BM17" s="395"/>
      <c r="BN17" s="413">
        <v>14596744</v>
      </c>
      <c r="BO17" s="414"/>
      <c r="BP17" s="414"/>
      <c r="BQ17" s="414"/>
      <c r="BR17" s="414"/>
      <c r="BS17" s="414"/>
      <c r="BT17" s="414"/>
      <c r="BU17" s="415"/>
      <c r="BV17" s="413">
        <v>14180729</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x14ac:dyDescent="0.2">
      <c r="A18" s="138"/>
      <c r="B18" s="475" t="s">
        <v>138</v>
      </c>
      <c r="C18" s="476"/>
      <c r="D18" s="476"/>
      <c r="E18" s="477"/>
      <c r="F18" s="477"/>
      <c r="G18" s="477"/>
      <c r="H18" s="477"/>
      <c r="I18" s="477"/>
      <c r="J18" s="477"/>
      <c r="K18" s="477"/>
      <c r="L18" s="478">
        <v>109.43</v>
      </c>
      <c r="M18" s="478"/>
      <c r="N18" s="478"/>
      <c r="O18" s="478"/>
      <c r="P18" s="478"/>
      <c r="Q18" s="478"/>
      <c r="R18" s="479"/>
      <c r="S18" s="479"/>
      <c r="T18" s="479"/>
      <c r="U18" s="479"/>
      <c r="V18" s="480"/>
      <c r="W18" s="494"/>
      <c r="X18" s="495"/>
      <c r="Y18" s="495"/>
      <c r="Z18" s="495"/>
      <c r="AA18" s="495"/>
      <c r="AB18" s="503"/>
      <c r="AC18" s="377">
        <v>65.2</v>
      </c>
      <c r="AD18" s="378"/>
      <c r="AE18" s="378"/>
      <c r="AF18" s="378"/>
      <c r="AG18" s="481"/>
      <c r="AH18" s="377">
        <v>62.7</v>
      </c>
      <c r="AI18" s="378"/>
      <c r="AJ18" s="378"/>
      <c r="AK18" s="378"/>
      <c r="AL18" s="379"/>
      <c r="AM18" s="482"/>
      <c r="AN18" s="387"/>
      <c r="AO18" s="387"/>
      <c r="AP18" s="387"/>
      <c r="AQ18" s="387"/>
      <c r="AR18" s="387"/>
      <c r="AS18" s="387"/>
      <c r="AT18" s="388"/>
      <c r="AU18" s="470"/>
      <c r="AV18" s="471"/>
      <c r="AW18" s="471"/>
      <c r="AX18" s="471"/>
      <c r="AY18" s="393" t="s">
        <v>139</v>
      </c>
      <c r="AZ18" s="394"/>
      <c r="BA18" s="394"/>
      <c r="BB18" s="394"/>
      <c r="BC18" s="394"/>
      <c r="BD18" s="394"/>
      <c r="BE18" s="394"/>
      <c r="BF18" s="394"/>
      <c r="BG18" s="394"/>
      <c r="BH18" s="394"/>
      <c r="BI18" s="394"/>
      <c r="BJ18" s="394"/>
      <c r="BK18" s="394"/>
      <c r="BL18" s="394"/>
      <c r="BM18" s="395"/>
      <c r="BN18" s="413">
        <v>22612652</v>
      </c>
      <c r="BO18" s="414"/>
      <c r="BP18" s="414"/>
      <c r="BQ18" s="414"/>
      <c r="BR18" s="414"/>
      <c r="BS18" s="414"/>
      <c r="BT18" s="414"/>
      <c r="BU18" s="415"/>
      <c r="BV18" s="413">
        <v>21964143</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x14ac:dyDescent="0.2">
      <c r="A19" s="138"/>
      <c r="B19" s="475" t="s">
        <v>140</v>
      </c>
      <c r="C19" s="476"/>
      <c r="D19" s="476"/>
      <c r="E19" s="477"/>
      <c r="F19" s="477"/>
      <c r="G19" s="477"/>
      <c r="H19" s="477"/>
      <c r="I19" s="477"/>
      <c r="J19" s="477"/>
      <c r="K19" s="477"/>
      <c r="L19" s="483">
        <v>844</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141</v>
      </c>
      <c r="AZ19" s="394"/>
      <c r="BA19" s="394"/>
      <c r="BB19" s="394"/>
      <c r="BC19" s="394"/>
      <c r="BD19" s="394"/>
      <c r="BE19" s="394"/>
      <c r="BF19" s="394"/>
      <c r="BG19" s="394"/>
      <c r="BH19" s="394"/>
      <c r="BI19" s="394"/>
      <c r="BJ19" s="394"/>
      <c r="BK19" s="394"/>
      <c r="BL19" s="394"/>
      <c r="BM19" s="395"/>
      <c r="BN19" s="413">
        <v>29275944</v>
      </c>
      <c r="BO19" s="414"/>
      <c r="BP19" s="414"/>
      <c r="BQ19" s="414"/>
      <c r="BR19" s="414"/>
      <c r="BS19" s="414"/>
      <c r="BT19" s="414"/>
      <c r="BU19" s="415"/>
      <c r="BV19" s="413">
        <v>27936783</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x14ac:dyDescent="0.2">
      <c r="A20" s="138"/>
      <c r="B20" s="475" t="s">
        <v>142</v>
      </c>
      <c r="C20" s="476"/>
      <c r="D20" s="476"/>
      <c r="E20" s="477"/>
      <c r="F20" s="477"/>
      <c r="G20" s="477"/>
      <c r="H20" s="477"/>
      <c r="I20" s="477"/>
      <c r="J20" s="477"/>
      <c r="K20" s="477"/>
      <c r="L20" s="483">
        <v>32115</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x14ac:dyDescent="0.15">
      <c r="A21" s="138"/>
      <c r="B21" s="472" t="s">
        <v>143</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x14ac:dyDescent="0.2">
      <c r="A22" s="138"/>
      <c r="B22" s="442" t="s">
        <v>144</v>
      </c>
      <c r="C22" s="443"/>
      <c r="D22" s="444"/>
      <c r="E22" s="451" t="s">
        <v>1</v>
      </c>
      <c r="F22" s="426"/>
      <c r="G22" s="426"/>
      <c r="H22" s="426"/>
      <c r="I22" s="426"/>
      <c r="J22" s="426"/>
      <c r="K22" s="427"/>
      <c r="L22" s="451" t="s">
        <v>145</v>
      </c>
      <c r="M22" s="426"/>
      <c r="N22" s="426"/>
      <c r="O22" s="426"/>
      <c r="P22" s="427"/>
      <c r="Q22" s="436" t="s">
        <v>146</v>
      </c>
      <c r="R22" s="437"/>
      <c r="S22" s="437"/>
      <c r="T22" s="437"/>
      <c r="U22" s="437"/>
      <c r="V22" s="452"/>
      <c r="W22" s="454" t="s">
        <v>147</v>
      </c>
      <c r="X22" s="443"/>
      <c r="Y22" s="444"/>
      <c r="Z22" s="451" t="s">
        <v>1</v>
      </c>
      <c r="AA22" s="426"/>
      <c r="AB22" s="426"/>
      <c r="AC22" s="426"/>
      <c r="AD22" s="426"/>
      <c r="AE22" s="426"/>
      <c r="AF22" s="426"/>
      <c r="AG22" s="427"/>
      <c r="AH22" s="425" t="s">
        <v>148</v>
      </c>
      <c r="AI22" s="426"/>
      <c r="AJ22" s="426"/>
      <c r="AK22" s="426"/>
      <c r="AL22" s="427"/>
      <c r="AM22" s="425" t="s">
        <v>149</v>
      </c>
      <c r="AN22" s="431"/>
      <c r="AO22" s="431"/>
      <c r="AP22" s="431"/>
      <c r="AQ22" s="431"/>
      <c r="AR22" s="432"/>
      <c r="AS22" s="436" t="s">
        <v>146</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x14ac:dyDescent="0.15">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150</v>
      </c>
      <c r="AZ23" s="406"/>
      <c r="BA23" s="406"/>
      <c r="BB23" s="406"/>
      <c r="BC23" s="406"/>
      <c r="BD23" s="406"/>
      <c r="BE23" s="406"/>
      <c r="BF23" s="406"/>
      <c r="BG23" s="406"/>
      <c r="BH23" s="406"/>
      <c r="BI23" s="406"/>
      <c r="BJ23" s="406"/>
      <c r="BK23" s="406"/>
      <c r="BL23" s="406"/>
      <c r="BM23" s="407"/>
      <c r="BN23" s="413">
        <v>59668398</v>
      </c>
      <c r="BO23" s="414"/>
      <c r="BP23" s="414"/>
      <c r="BQ23" s="414"/>
      <c r="BR23" s="414"/>
      <c r="BS23" s="414"/>
      <c r="BT23" s="414"/>
      <c r="BU23" s="415"/>
      <c r="BV23" s="413">
        <v>58434402</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x14ac:dyDescent="0.2">
      <c r="A24" s="138"/>
      <c r="B24" s="445"/>
      <c r="C24" s="446"/>
      <c r="D24" s="447"/>
      <c r="E24" s="386" t="s">
        <v>151</v>
      </c>
      <c r="F24" s="387"/>
      <c r="G24" s="387"/>
      <c r="H24" s="387"/>
      <c r="I24" s="387"/>
      <c r="J24" s="387"/>
      <c r="K24" s="388"/>
      <c r="L24" s="389">
        <v>1</v>
      </c>
      <c r="M24" s="390"/>
      <c r="N24" s="390"/>
      <c r="O24" s="390"/>
      <c r="P24" s="391"/>
      <c r="Q24" s="389">
        <v>9260</v>
      </c>
      <c r="R24" s="390"/>
      <c r="S24" s="390"/>
      <c r="T24" s="390"/>
      <c r="U24" s="390"/>
      <c r="V24" s="391"/>
      <c r="W24" s="455"/>
      <c r="X24" s="446"/>
      <c r="Y24" s="447"/>
      <c r="Z24" s="386" t="s">
        <v>152</v>
      </c>
      <c r="AA24" s="387"/>
      <c r="AB24" s="387"/>
      <c r="AC24" s="387"/>
      <c r="AD24" s="387"/>
      <c r="AE24" s="387"/>
      <c r="AF24" s="387"/>
      <c r="AG24" s="388"/>
      <c r="AH24" s="389">
        <v>653</v>
      </c>
      <c r="AI24" s="390"/>
      <c r="AJ24" s="390"/>
      <c r="AK24" s="390"/>
      <c r="AL24" s="391"/>
      <c r="AM24" s="389">
        <v>2005363</v>
      </c>
      <c r="AN24" s="390"/>
      <c r="AO24" s="390"/>
      <c r="AP24" s="390"/>
      <c r="AQ24" s="390"/>
      <c r="AR24" s="391"/>
      <c r="AS24" s="389">
        <v>3071</v>
      </c>
      <c r="AT24" s="390"/>
      <c r="AU24" s="390"/>
      <c r="AV24" s="390"/>
      <c r="AW24" s="390"/>
      <c r="AX24" s="392"/>
      <c r="AY24" s="380" t="s">
        <v>153</v>
      </c>
      <c r="AZ24" s="381"/>
      <c r="BA24" s="381"/>
      <c r="BB24" s="381"/>
      <c r="BC24" s="381"/>
      <c r="BD24" s="381"/>
      <c r="BE24" s="381"/>
      <c r="BF24" s="381"/>
      <c r="BG24" s="381"/>
      <c r="BH24" s="381"/>
      <c r="BI24" s="381"/>
      <c r="BJ24" s="381"/>
      <c r="BK24" s="381"/>
      <c r="BL24" s="381"/>
      <c r="BM24" s="382"/>
      <c r="BN24" s="413">
        <v>47796225</v>
      </c>
      <c r="BO24" s="414"/>
      <c r="BP24" s="414"/>
      <c r="BQ24" s="414"/>
      <c r="BR24" s="414"/>
      <c r="BS24" s="414"/>
      <c r="BT24" s="414"/>
      <c r="BU24" s="415"/>
      <c r="BV24" s="413">
        <v>46746150</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x14ac:dyDescent="0.15">
      <c r="A25" s="138"/>
      <c r="B25" s="445"/>
      <c r="C25" s="446"/>
      <c r="D25" s="447"/>
      <c r="E25" s="386" t="s">
        <v>154</v>
      </c>
      <c r="F25" s="387"/>
      <c r="G25" s="387"/>
      <c r="H25" s="387"/>
      <c r="I25" s="387"/>
      <c r="J25" s="387"/>
      <c r="K25" s="388"/>
      <c r="L25" s="389">
        <v>1</v>
      </c>
      <c r="M25" s="390"/>
      <c r="N25" s="390"/>
      <c r="O25" s="390"/>
      <c r="P25" s="391"/>
      <c r="Q25" s="389">
        <v>7540</v>
      </c>
      <c r="R25" s="390"/>
      <c r="S25" s="390"/>
      <c r="T25" s="390"/>
      <c r="U25" s="390"/>
      <c r="V25" s="391"/>
      <c r="W25" s="455"/>
      <c r="X25" s="446"/>
      <c r="Y25" s="447"/>
      <c r="Z25" s="386" t="s">
        <v>155</v>
      </c>
      <c r="AA25" s="387"/>
      <c r="AB25" s="387"/>
      <c r="AC25" s="387"/>
      <c r="AD25" s="387"/>
      <c r="AE25" s="387"/>
      <c r="AF25" s="387"/>
      <c r="AG25" s="388"/>
      <c r="AH25" s="389">
        <v>112</v>
      </c>
      <c r="AI25" s="390"/>
      <c r="AJ25" s="390"/>
      <c r="AK25" s="390"/>
      <c r="AL25" s="391"/>
      <c r="AM25" s="389">
        <v>318304</v>
      </c>
      <c r="AN25" s="390"/>
      <c r="AO25" s="390"/>
      <c r="AP25" s="390"/>
      <c r="AQ25" s="390"/>
      <c r="AR25" s="391"/>
      <c r="AS25" s="389">
        <v>2842</v>
      </c>
      <c r="AT25" s="390"/>
      <c r="AU25" s="390"/>
      <c r="AV25" s="390"/>
      <c r="AW25" s="390"/>
      <c r="AX25" s="392"/>
      <c r="AY25" s="405" t="s">
        <v>156</v>
      </c>
      <c r="AZ25" s="406"/>
      <c r="BA25" s="406"/>
      <c r="BB25" s="406"/>
      <c r="BC25" s="406"/>
      <c r="BD25" s="406"/>
      <c r="BE25" s="406"/>
      <c r="BF25" s="406"/>
      <c r="BG25" s="406"/>
      <c r="BH25" s="406"/>
      <c r="BI25" s="406"/>
      <c r="BJ25" s="406"/>
      <c r="BK25" s="406"/>
      <c r="BL25" s="406"/>
      <c r="BM25" s="407"/>
      <c r="BN25" s="408">
        <v>6799971</v>
      </c>
      <c r="BO25" s="409"/>
      <c r="BP25" s="409"/>
      <c r="BQ25" s="409"/>
      <c r="BR25" s="409"/>
      <c r="BS25" s="409"/>
      <c r="BT25" s="409"/>
      <c r="BU25" s="410"/>
      <c r="BV25" s="408">
        <v>8288753</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x14ac:dyDescent="0.15">
      <c r="A26" s="138"/>
      <c r="B26" s="445"/>
      <c r="C26" s="446"/>
      <c r="D26" s="447"/>
      <c r="E26" s="386" t="s">
        <v>157</v>
      </c>
      <c r="F26" s="387"/>
      <c r="G26" s="387"/>
      <c r="H26" s="387"/>
      <c r="I26" s="387"/>
      <c r="J26" s="387"/>
      <c r="K26" s="388"/>
      <c r="L26" s="389">
        <v>1</v>
      </c>
      <c r="M26" s="390"/>
      <c r="N26" s="390"/>
      <c r="O26" s="390"/>
      <c r="P26" s="391"/>
      <c r="Q26" s="389">
        <v>6700</v>
      </c>
      <c r="R26" s="390"/>
      <c r="S26" s="390"/>
      <c r="T26" s="390"/>
      <c r="U26" s="390"/>
      <c r="V26" s="391"/>
      <c r="W26" s="455"/>
      <c r="X26" s="446"/>
      <c r="Y26" s="447"/>
      <c r="Z26" s="386" t="s">
        <v>158</v>
      </c>
      <c r="AA26" s="468"/>
      <c r="AB26" s="468"/>
      <c r="AC26" s="468"/>
      <c r="AD26" s="468"/>
      <c r="AE26" s="468"/>
      <c r="AF26" s="468"/>
      <c r="AG26" s="469"/>
      <c r="AH26" s="389">
        <v>44</v>
      </c>
      <c r="AI26" s="390"/>
      <c r="AJ26" s="390"/>
      <c r="AK26" s="390"/>
      <c r="AL26" s="391"/>
      <c r="AM26" s="389">
        <v>129228</v>
      </c>
      <c r="AN26" s="390"/>
      <c r="AO26" s="390"/>
      <c r="AP26" s="390"/>
      <c r="AQ26" s="390"/>
      <c r="AR26" s="391"/>
      <c r="AS26" s="389">
        <v>2937</v>
      </c>
      <c r="AT26" s="390"/>
      <c r="AU26" s="390"/>
      <c r="AV26" s="390"/>
      <c r="AW26" s="390"/>
      <c r="AX26" s="392"/>
      <c r="AY26" s="422" t="s">
        <v>159</v>
      </c>
      <c r="AZ26" s="423"/>
      <c r="BA26" s="423"/>
      <c r="BB26" s="423"/>
      <c r="BC26" s="423"/>
      <c r="BD26" s="423"/>
      <c r="BE26" s="423"/>
      <c r="BF26" s="423"/>
      <c r="BG26" s="423"/>
      <c r="BH26" s="423"/>
      <c r="BI26" s="423"/>
      <c r="BJ26" s="423"/>
      <c r="BK26" s="423"/>
      <c r="BL26" s="423"/>
      <c r="BM26" s="424"/>
      <c r="BN26" s="413" t="s">
        <v>120</v>
      </c>
      <c r="BO26" s="414"/>
      <c r="BP26" s="414"/>
      <c r="BQ26" s="414"/>
      <c r="BR26" s="414"/>
      <c r="BS26" s="414"/>
      <c r="BT26" s="414"/>
      <c r="BU26" s="415"/>
      <c r="BV26" s="413" t="s">
        <v>120</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x14ac:dyDescent="0.2">
      <c r="A27" s="138"/>
      <c r="B27" s="445"/>
      <c r="C27" s="446"/>
      <c r="D27" s="447"/>
      <c r="E27" s="386" t="s">
        <v>160</v>
      </c>
      <c r="F27" s="387"/>
      <c r="G27" s="387"/>
      <c r="H27" s="387"/>
      <c r="I27" s="387"/>
      <c r="J27" s="387"/>
      <c r="K27" s="388"/>
      <c r="L27" s="389">
        <v>1</v>
      </c>
      <c r="M27" s="390"/>
      <c r="N27" s="390"/>
      <c r="O27" s="390"/>
      <c r="P27" s="391"/>
      <c r="Q27" s="389">
        <v>5150</v>
      </c>
      <c r="R27" s="390"/>
      <c r="S27" s="390"/>
      <c r="T27" s="390"/>
      <c r="U27" s="390"/>
      <c r="V27" s="391"/>
      <c r="W27" s="455"/>
      <c r="X27" s="446"/>
      <c r="Y27" s="447"/>
      <c r="Z27" s="386" t="s">
        <v>161</v>
      </c>
      <c r="AA27" s="387"/>
      <c r="AB27" s="387"/>
      <c r="AC27" s="387"/>
      <c r="AD27" s="387"/>
      <c r="AE27" s="387"/>
      <c r="AF27" s="387"/>
      <c r="AG27" s="388"/>
      <c r="AH27" s="389">
        <v>10</v>
      </c>
      <c r="AI27" s="390"/>
      <c r="AJ27" s="390"/>
      <c r="AK27" s="390"/>
      <c r="AL27" s="391"/>
      <c r="AM27" s="389">
        <v>34714</v>
      </c>
      <c r="AN27" s="390"/>
      <c r="AO27" s="390"/>
      <c r="AP27" s="390"/>
      <c r="AQ27" s="390"/>
      <c r="AR27" s="391"/>
      <c r="AS27" s="389">
        <v>3471</v>
      </c>
      <c r="AT27" s="390"/>
      <c r="AU27" s="390"/>
      <c r="AV27" s="390"/>
      <c r="AW27" s="390"/>
      <c r="AX27" s="392"/>
      <c r="AY27" s="419" t="s">
        <v>162</v>
      </c>
      <c r="AZ27" s="420"/>
      <c r="BA27" s="420"/>
      <c r="BB27" s="420"/>
      <c r="BC27" s="420"/>
      <c r="BD27" s="420"/>
      <c r="BE27" s="420"/>
      <c r="BF27" s="420"/>
      <c r="BG27" s="420"/>
      <c r="BH27" s="420"/>
      <c r="BI27" s="420"/>
      <c r="BJ27" s="420"/>
      <c r="BK27" s="420"/>
      <c r="BL27" s="420"/>
      <c r="BM27" s="421"/>
      <c r="BN27" s="416" t="s">
        <v>120</v>
      </c>
      <c r="BO27" s="417"/>
      <c r="BP27" s="417"/>
      <c r="BQ27" s="417"/>
      <c r="BR27" s="417"/>
      <c r="BS27" s="417"/>
      <c r="BT27" s="417"/>
      <c r="BU27" s="418"/>
      <c r="BV27" s="416">
        <v>1490685</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x14ac:dyDescent="0.15">
      <c r="A28" s="138"/>
      <c r="B28" s="445"/>
      <c r="C28" s="446"/>
      <c r="D28" s="447"/>
      <c r="E28" s="386" t="s">
        <v>163</v>
      </c>
      <c r="F28" s="387"/>
      <c r="G28" s="387"/>
      <c r="H28" s="387"/>
      <c r="I28" s="387"/>
      <c r="J28" s="387"/>
      <c r="K28" s="388"/>
      <c r="L28" s="389">
        <v>1</v>
      </c>
      <c r="M28" s="390"/>
      <c r="N28" s="390"/>
      <c r="O28" s="390"/>
      <c r="P28" s="391"/>
      <c r="Q28" s="389">
        <v>4560</v>
      </c>
      <c r="R28" s="390"/>
      <c r="S28" s="390"/>
      <c r="T28" s="390"/>
      <c r="U28" s="390"/>
      <c r="V28" s="391"/>
      <c r="W28" s="455"/>
      <c r="X28" s="446"/>
      <c r="Y28" s="447"/>
      <c r="Z28" s="386" t="s">
        <v>164</v>
      </c>
      <c r="AA28" s="387"/>
      <c r="AB28" s="387"/>
      <c r="AC28" s="387"/>
      <c r="AD28" s="387"/>
      <c r="AE28" s="387"/>
      <c r="AF28" s="387"/>
      <c r="AG28" s="388"/>
      <c r="AH28" s="389" t="s">
        <v>120</v>
      </c>
      <c r="AI28" s="390"/>
      <c r="AJ28" s="390"/>
      <c r="AK28" s="390"/>
      <c r="AL28" s="391"/>
      <c r="AM28" s="389" t="s">
        <v>120</v>
      </c>
      <c r="AN28" s="390"/>
      <c r="AO28" s="390"/>
      <c r="AP28" s="390"/>
      <c r="AQ28" s="390"/>
      <c r="AR28" s="391"/>
      <c r="AS28" s="389" t="s">
        <v>120</v>
      </c>
      <c r="AT28" s="390"/>
      <c r="AU28" s="390"/>
      <c r="AV28" s="390"/>
      <c r="AW28" s="390"/>
      <c r="AX28" s="392"/>
      <c r="AY28" s="396" t="s">
        <v>165</v>
      </c>
      <c r="AZ28" s="397"/>
      <c r="BA28" s="397"/>
      <c r="BB28" s="398"/>
      <c r="BC28" s="405" t="s">
        <v>166</v>
      </c>
      <c r="BD28" s="406"/>
      <c r="BE28" s="406"/>
      <c r="BF28" s="406"/>
      <c r="BG28" s="406"/>
      <c r="BH28" s="406"/>
      <c r="BI28" s="406"/>
      <c r="BJ28" s="406"/>
      <c r="BK28" s="406"/>
      <c r="BL28" s="406"/>
      <c r="BM28" s="407"/>
      <c r="BN28" s="408">
        <v>4056741</v>
      </c>
      <c r="BO28" s="409"/>
      <c r="BP28" s="409"/>
      <c r="BQ28" s="409"/>
      <c r="BR28" s="409"/>
      <c r="BS28" s="409"/>
      <c r="BT28" s="409"/>
      <c r="BU28" s="410"/>
      <c r="BV28" s="408">
        <v>3846147</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x14ac:dyDescent="0.15">
      <c r="A29" s="138"/>
      <c r="B29" s="445"/>
      <c r="C29" s="446"/>
      <c r="D29" s="447"/>
      <c r="E29" s="386" t="s">
        <v>167</v>
      </c>
      <c r="F29" s="387"/>
      <c r="G29" s="387"/>
      <c r="H29" s="387"/>
      <c r="I29" s="387"/>
      <c r="J29" s="387"/>
      <c r="K29" s="388"/>
      <c r="L29" s="389">
        <v>20</v>
      </c>
      <c r="M29" s="390"/>
      <c r="N29" s="390"/>
      <c r="O29" s="390"/>
      <c r="P29" s="391"/>
      <c r="Q29" s="389">
        <v>4270</v>
      </c>
      <c r="R29" s="390"/>
      <c r="S29" s="390"/>
      <c r="T29" s="390"/>
      <c r="U29" s="390"/>
      <c r="V29" s="391"/>
      <c r="W29" s="456"/>
      <c r="X29" s="457"/>
      <c r="Y29" s="458"/>
      <c r="Z29" s="386" t="s">
        <v>168</v>
      </c>
      <c r="AA29" s="387"/>
      <c r="AB29" s="387"/>
      <c r="AC29" s="387"/>
      <c r="AD29" s="387"/>
      <c r="AE29" s="387"/>
      <c r="AF29" s="387"/>
      <c r="AG29" s="388"/>
      <c r="AH29" s="389">
        <v>663</v>
      </c>
      <c r="AI29" s="390"/>
      <c r="AJ29" s="390"/>
      <c r="AK29" s="390"/>
      <c r="AL29" s="391"/>
      <c r="AM29" s="389">
        <v>2040077</v>
      </c>
      <c r="AN29" s="390"/>
      <c r="AO29" s="390"/>
      <c r="AP29" s="390"/>
      <c r="AQ29" s="390"/>
      <c r="AR29" s="391"/>
      <c r="AS29" s="389">
        <v>3077</v>
      </c>
      <c r="AT29" s="390"/>
      <c r="AU29" s="390"/>
      <c r="AV29" s="390"/>
      <c r="AW29" s="390"/>
      <c r="AX29" s="392"/>
      <c r="AY29" s="399"/>
      <c r="AZ29" s="400"/>
      <c r="BA29" s="400"/>
      <c r="BB29" s="401"/>
      <c r="BC29" s="393" t="s">
        <v>169</v>
      </c>
      <c r="BD29" s="394"/>
      <c r="BE29" s="394"/>
      <c r="BF29" s="394"/>
      <c r="BG29" s="394"/>
      <c r="BH29" s="394"/>
      <c r="BI29" s="394"/>
      <c r="BJ29" s="394"/>
      <c r="BK29" s="394"/>
      <c r="BL29" s="394"/>
      <c r="BM29" s="395"/>
      <c r="BN29" s="413">
        <v>787343</v>
      </c>
      <c r="BO29" s="414"/>
      <c r="BP29" s="414"/>
      <c r="BQ29" s="414"/>
      <c r="BR29" s="414"/>
      <c r="BS29" s="414"/>
      <c r="BT29" s="414"/>
      <c r="BU29" s="415"/>
      <c r="BV29" s="413">
        <v>386733</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x14ac:dyDescent="0.2">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170</v>
      </c>
      <c r="X30" s="466"/>
      <c r="Y30" s="466"/>
      <c r="Z30" s="466"/>
      <c r="AA30" s="466"/>
      <c r="AB30" s="466"/>
      <c r="AC30" s="466"/>
      <c r="AD30" s="466"/>
      <c r="AE30" s="466"/>
      <c r="AF30" s="466"/>
      <c r="AG30" s="467"/>
      <c r="AH30" s="377">
        <v>96</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171</v>
      </c>
      <c r="BD30" s="381"/>
      <c r="BE30" s="381"/>
      <c r="BF30" s="381"/>
      <c r="BG30" s="381"/>
      <c r="BH30" s="381"/>
      <c r="BI30" s="381"/>
      <c r="BJ30" s="381"/>
      <c r="BK30" s="381"/>
      <c r="BL30" s="381"/>
      <c r="BM30" s="382"/>
      <c r="BN30" s="416">
        <v>5208383</v>
      </c>
      <c r="BO30" s="417"/>
      <c r="BP30" s="417"/>
      <c r="BQ30" s="417"/>
      <c r="BR30" s="417"/>
      <c r="BS30" s="417"/>
      <c r="BT30" s="417"/>
      <c r="BU30" s="418"/>
      <c r="BV30" s="416">
        <v>4997007</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76" t="s">
        <v>178</v>
      </c>
      <c r="D33" s="376"/>
      <c r="E33" s="375" t="s">
        <v>179</v>
      </c>
      <c r="F33" s="375"/>
      <c r="G33" s="375"/>
      <c r="H33" s="375"/>
      <c r="I33" s="375"/>
      <c r="J33" s="375"/>
      <c r="K33" s="375"/>
      <c r="L33" s="375"/>
      <c r="M33" s="375"/>
      <c r="N33" s="375"/>
      <c r="O33" s="375"/>
      <c r="P33" s="375"/>
      <c r="Q33" s="375"/>
      <c r="R33" s="375"/>
      <c r="S33" s="375"/>
      <c r="T33" s="167"/>
      <c r="U33" s="376" t="s">
        <v>178</v>
      </c>
      <c r="V33" s="376"/>
      <c r="W33" s="375" t="s">
        <v>179</v>
      </c>
      <c r="X33" s="375"/>
      <c r="Y33" s="375"/>
      <c r="Z33" s="375"/>
      <c r="AA33" s="375"/>
      <c r="AB33" s="375"/>
      <c r="AC33" s="375"/>
      <c r="AD33" s="375"/>
      <c r="AE33" s="375"/>
      <c r="AF33" s="375"/>
      <c r="AG33" s="375"/>
      <c r="AH33" s="375"/>
      <c r="AI33" s="375"/>
      <c r="AJ33" s="375"/>
      <c r="AK33" s="375"/>
      <c r="AL33" s="167"/>
      <c r="AM33" s="376" t="s">
        <v>178</v>
      </c>
      <c r="AN33" s="376"/>
      <c r="AO33" s="375" t="s">
        <v>179</v>
      </c>
      <c r="AP33" s="375"/>
      <c r="AQ33" s="375"/>
      <c r="AR33" s="375"/>
      <c r="AS33" s="375"/>
      <c r="AT33" s="375"/>
      <c r="AU33" s="375"/>
      <c r="AV33" s="375"/>
      <c r="AW33" s="375"/>
      <c r="AX33" s="375"/>
      <c r="AY33" s="375"/>
      <c r="AZ33" s="375"/>
      <c r="BA33" s="375"/>
      <c r="BB33" s="375"/>
      <c r="BC33" s="375"/>
      <c r="BD33" s="168"/>
      <c r="BE33" s="375" t="s">
        <v>180</v>
      </c>
      <c r="BF33" s="375"/>
      <c r="BG33" s="375" t="s">
        <v>181</v>
      </c>
      <c r="BH33" s="375"/>
      <c r="BI33" s="375"/>
      <c r="BJ33" s="375"/>
      <c r="BK33" s="375"/>
      <c r="BL33" s="375"/>
      <c r="BM33" s="375"/>
      <c r="BN33" s="375"/>
      <c r="BO33" s="375"/>
      <c r="BP33" s="375"/>
      <c r="BQ33" s="375"/>
      <c r="BR33" s="375"/>
      <c r="BS33" s="375"/>
      <c r="BT33" s="375"/>
      <c r="BU33" s="375"/>
      <c r="BV33" s="168"/>
      <c r="BW33" s="376" t="s">
        <v>180</v>
      </c>
      <c r="BX33" s="376"/>
      <c r="BY33" s="375" t="s">
        <v>182</v>
      </c>
      <c r="BZ33" s="375"/>
      <c r="CA33" s="375"/>
      <c r="CB33" s="375"/>
      <c r="CC33" s="375"/>
      <c r="CD33" s="375"/>
      <c r="CE33" s="375"/>
      <c r="CF33" s="375"/>
      <c r="CG33" s="375"/>
      <c r="CH33" s="375"/>
      <c r="CI33" s="375"/>
      <c r="CJ33" s="375"/>
      <c r="CK33" s="375"/>
      <c r="CL33" s="375"/>
      <c r="CM33" s="375"/>
      <c r="CN33" s="167"/>
      <c r="CO33" s="376" t="s">
        <v>178</v>
      </c>
      <c r="CP33" s="376"/>
      <c r="CQ33" s="375" t="s">
        <v>183</v>
      </c>
      <c r="CR33" s="375"/>
      <c r="CS33" s="375"/>
      <c r="CT33" s="375"/>
      <c r="CU33" s="375"/>
      <c r="CV33" s="375"/>
      <c r="CW33" s="375"/>
      <c r="CX33" s="375"/>
      <c r="CY33" s="375"/>
      <c r="CZ33" s="375"/>
      <c r="DA33" s="375"/>
      <c r="DB33" s="375"/>
      <c r="DC33" s="375"/>
      <c r="DD33" s="375"/>
      <c r="DE33" s="375"/>
      <c r="DF33" s="167"/>
      <c r="DG33" s="375" t="s">
        <v>184</v>
      </c>
      <c r="DH33" s="375"/>
      <c r="DI33" s="169"/>
      <c r="DJ33" s="137"/>
      <c r="DK33" s="137"/>
      <c r="DL33" s="137"/>
      <c r="DM33" s="137"/>
      <c r="DN33" s="137"/>
      <c r="DO33" s="137"/>
    </row>
    <row r="34" spans="1:119" ht="32.25" customHeight="1" x14ac:dyDescent="0.15">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3</v>
      </c>
      <c r="V34" s="373"/>
      <c r="W34" s="372" t="str">
        <f>IF('各会計、関係団体の財政状況及び健全化判断比率'!B28="","",'各会計、関係団体の財政状況及び健全化判断比率'!B28)</f>
        <v>国民健康保険事業</v>
      </c>
      <c r="X34" s="372"/>
      <c r="Y34" s="372"/>
      <c r="Z34" s="372"/>
      <c r="AA34" s="372"/>
      <c r="AB34" s="372"/>
      <c r="AC34" s="372"/>
      <c r="AD34" s="372"/>
      <c r="AE34" s="372"/>
      <c r="AF34" s="372"/>
      <c r="AG34" s="372"/>
      <c r="AH34" s="372"/>
      <c r="AI34" s="372"/>
      <c r="AJ34" s="372"/>
      <c r="AK34" s="372"/>
      <c r="AL34" s="165"/>
      <c r="AM34" s="373">
        <f>IF(AO34="","",MAX(C34:D43,U34:V43)+1)</f>
        <v>6</v>
      </c>
      <c r="AN34" s="373"/>
      <c r="AO34" s="372" t="str">
        <f>IF('各会計、関係団体の財政状況及び健全化判断比率'!B31="","",'各会計、関係団体の財政状況及び健全化判断比率'!B31)</f>
        <v>水道事業会計</v>
      </c>
      <c r="AP34" s="372"/>
      <c r="AQ34" s="372"/>
      <c r="AR34" s="372"/>
      <c r="AS34" s="372"/>
      <c r="AT34" s="372"/>
      <c r="AU34" s="372"/>
      <c r="AV34" s="372"/>
      <c r="AW34" s="372"/>
      <c r="AX34" s="372"/>
      <c r="AY34" s="372"/>
      <c r="AZ34" s="372"/>
      <c r="BA34" s="372"/>
      <c r="BB34" s="372"/>
      <c r="BC34" s="372"/>
      <c r="BD34" s="165"/>
      <c r="BE34" s="373" t="str">
        <f>IF(BG34="","",MAX(C34:D43,U34:V43,AM34:AN43)+1)</f>
        <v/>
      </c>
      <c r="BF34" s="373"/>
      <c r="BG34" s="372"/>
      <c r="BH34" s="372"/>
      <c r="BI34" s="372"/>
      <c r="BJ34" s="372"/>
      <c r="BK34" s="372"/>
      <c r="BL34" s="372"/>
      <c r="BM34" s="372"/>
      <c r="BN34" s="372"/>
      <c r="BO34" s="372"/>
      <c r="BP34" s="372"/>
      <c r="BQ34" s="372"/>
      <c r="BR34" s="372"/>
      <c r="BS34" s="372"/>
      <c r="BT34" s="372"/>
      <c r="BU34" s="372"/>
      <c r="BV34" s="165"/>
      <c r="BW34" s="373">
        <f>IF(BY34="","",MAX(C34:D43,U34:V43,AM34:AN43,BE34:BF43)+1)</f>
        <v>9</v>
      </c>
      <c r="BX34" s="373"/>
      <c r="BY34" s="372" t="str">
        <f>IF('各会計、関係団体の財政状況及び健全化判断比率'!B68="","",'各会計、関係団体の財政状況及び健全化判断比率'!B68)</f>
        <v>富山県市町村管理組合（一般会計）</v>
      </c>
      <c r="BZ34" s="372"/>
      <c r="CA34" s="372"/>
      <c r="CB34" s="372"/>
      <c r="CC34" s="372"/>
      <c r="CD34" s="372"/>
      <c r="CE34" s="372"/>
      <c r="CF34" s="372"/>
      <c r="CG34" s="372"/>
      <c r="CH34" s="372"/>
      <c r="CI34" s="372"/>
      <c r="CJ34" s="372"/>
      <c r="CK34" s="372"/>
      <c r="CL34" s="372"/>
      <c r="CM34" s="372"/>
      <c r="CN34" s="165"/>
      <c r="CO34" s="373">
        <f>IF(CQ34="","",MAX(C34:D43,U34:V43,AM34:AN43,BE34:BF43,BW34:BX43)+1)</f>
        <v>15</v>
      </c>
      <c r="CP34" s="373"/>
      <c r="CQ34" s="372" t="str">
        <f>IF('各会計、関係団体の財政状況及び健全化判断比率'!BS7="","",'各会計、関係団体の財政状況及び健全化判断比率'!BS7)</f>
        <v>（公財）射水市体育協会</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x14ac:dyDescent="0.15">
      <c r="A35" s="138"/>
      <c r="B35" s="164"/>
      <c r="C35" s="373">
        <f>IF(E35="","",C34+1)</f>
        <v>2</v>
      </c>
      <c r="D35" s="373"/>
      <c r="E35" s="372" t="str">
        <f>IF('各会計、関係団体の財政状況及び健全化判断比率'!B8="","",'各会計、関係団体の財政状況及び健全化判断比率'!B8)</f>
        <v>墓苑事業</v>
      </c>
      <c r="F35" s="372"/>
      <c r="G35" s="372"/>
      <c r="H35" s="372"/>
      <c r="I35" s="372"/>
      <c r="J35" s="372"/>
      <c r="K35" s="372"/>
      <c r="L35" s="372"/>
      <c r="M35" s="372"/>
      <c r="N35" s="372"/>
      <c r="O35" s="372"/>
      <c r="P35" s="372"/>
      <c r="Q35" s="372"/>
      <c r="R35" s="372"/>
      <c r="S35" s="372"/>
      <c r="T35" s="165"/>
      <c r="U35" s="373">
        <f>IF(W35="","",U34+1)</f>
        <v>4</v>
      </c>
      <c r="V35" s="373"/>
      <c r="W35" s="372" t="str">
        <f>IF('各会計、関係団体の財政状況及び健全化判断比率'!B29="","",'各会計、関係団体の財政状況及び健全化判断比率'!B29)</f>
        <v>介護保険事業</v>
      </c>
      <c r="X35" s="372"/>
      <c r="Y35" s="372"/>
      <c r="Z35" s="372"/>
      <c r="AA35" s="372"/>
      <c r="AB35" s="372"/>
      <c r="AC35" s="372"/>
      <c r="AD35" s="372"/>
      <c r="AE35" s="372"/>
      <c r="AF35" s="372"/>
      <c r="AG35" s="372"/>
      <c r="AH35" s="372"/>
      <c r="AI35" s="372"/>
      <c r="AJ35" s="372"/>
      <c r="AK35" s="372"/>
      <c r="AL35" s="165"/>
      <c r="AM35" s="373">
        <f t="shared" ref="AM35:AM43" si="0">IF(AO35="","",AM34+1)</f>
        <v>7</v>
      </c>
      <c r="AN35" s="373"/>
      <c r="AO35" s="372" t="str">
        <f>IF('各会計、関係団体の財政状況及び健全化判断比率'!B32="","",'各会計、関係団体の財政状況及び健全化判断比率'!B32)</f>
        <v>病院事業会計</v>
      </c>
      <c r="AP35" s="372"/>
      <c r="AQ35" s="372"/>
      <c r="AR35" s="372"/>
      <c r="AS35" s="372"/>
      <c r="AT35" s="372"/>
      <c r="AU35" s="372"/>
      <c r="AV35" s="372"/>
      <c r="AW35" s="372"/>
      <c r="AX35" s="372"/>
      <c r="AY35" s="372"/>
      <c r="AZ35" s="372"/>
      <c r="BA35" s="372"/>
      <c r="BB35" s="372"/>
      <c r="BC35" s="372"/>
      <c r="BD35" s="165"/>
      <c r="BE35" s="373" t="str">
        <f t="shared" ref="BE35:BE43" si="1">IF(BG35="","",BE34+1)</f>
        <v/>
      </c>
      <c r="BF35" s="373"/>
      <c r="BG35" s="372"/>
      <c r="BH35" s="372"/>
      <c r="BI35" s="372"/>
      <c r="BJ35" s="372"/>
      <c r="BK35" s="372"/>
      <c r="BL35" s="372"/>
      <c r="BM35" s="372"/>
      <c r="BN35" s="372"/>
      <c r="BO35" s="372"/>
      <c r="BP35" s="372"/>
      <c r="BQ35" s="372"/>
      <c r="BR35" s="372"/>
      <c r="BS35" s="372"/>
      <c r="BT35" s="372"/>
      <c r="BU35" s="372"/>
      <c r="BV35" s="165"/>
      <c r="BW35" s="373">
        <f t="shared" ref="BW35:BW43" si="2">IF(BY35="","",BW34+1)</f>
        <v>10</v>
      </c>
      <c r="BX35" s="373"/>
      <c r="BY35" s="372" t="str">
        <f>IF('各会計、関係団体の財政状況及び健全化判断比率'!B69="","",'各会計、関係団体の財政状況及び健全化判断比率'!B69)</f>
        <v>富山県市町村総合事務組合（一般会計）</v>
      </c>
      <c r="BZ35" s="372"/>
      <c r="CA35" s="372"/>
      <c r="CB35" s="372"/>
      <c r="CC35" s="372"/>
      <c r="CD35" s="372"/>
      <c r="CE35" s="372"/>
      <c r="CF35" s="372"/>
      <c r="CG35" s="372"/>
      <c r="CH35" s="372"/>
      <c r="CI35" s="372"/>
      <c r="CJ35" s="372"/>
      <c r="CK35" s="372"/>
      <c r="CL35" s="372"/>
      <c r="CM35" s="372"/>
      <c r="CN35" s="165"/>
      <c r="CO35" s="373">
        <f t="shared" ref="CO35:CO43" si="3">IF(CQ35="","",CO34+1)</f>
        <v>16</v>
      </c>
      <c r="CP35" s="373"/>
      <c r="CQ35" s="372" t="str">
        <f>IF('各会計、関係団体の財政状況及び健全化判断比率'!BS8="","",'各会計、関係団体の財政状況及び健全化判断比率'!BS8)</f>
        <v>射水市土地開発公社</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v>
      </c>
      <c r="DH35" s="374"/>
      <c r="DI35" s="169"/>
      <c r="DJ35" s="137"/>
      <c r="DK35" s="137"/>
      <c r="DL35" s="137"/>
      <c r="DM35" s="137"/>
      <c r="DN35" s="137"/>
      <c r="DO35" s="137"/>
    </row>
    <row r="36" spans="1:119" ht="32.25" customHeight="1" x14ac:dyDescent="0.15">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5</v>
      </c>
      <c r="V36" s="373"/>
      <c r="W36" s="372" t="str">
        <f>IF('各会計、関係団体の財政状況及び健全化判断比率'!B30="","",'各会計、関係団体の財政状況及び健全化判断比率'!B30)</f>
        <v>後期高齢者医療事業</v>
      </c>
      <c r="X36" s="372"/>
      <c r="Y36" s="372"/>
      <c r="Z36" s="372"/>
      <c r="AA36" s="372"/>
      <c r="AB36" s="372"/>
      <c r="AC36" s="372"/>
      <c r="AD36" s="372"/>
      <c r="AE36" s="372"/>
      <c r="AF36" s="372"/>
      <c r="AG36" s="372"/>
      <c r="AH36" s="372"/>
      <c r="AI36" s="372"/>
      <c r="AJ36" s="372"/>
      <c r="AK36" s="372"/>
      <c r="AL36" s="165"/>
      <c r="AM36" s="373">
        <f t="shared" si="0"/>
        <v>8</v>
      </c>
      <c r="AN36" s="373"/>
      <c r="AO36" s="372" t="str">
        <f>IF('各会計、関係団体の財政状況及び健全化判断比率'!B33="","",'各会計、関係団体の財政状況及び健全化判断比率'!B33)</f>
        <v>下水道事業会計</v>
      </c>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11</v>
      </c>
      <c r="BX36" s="373"/>
      <c r="BY36" s="372" t="str">
        <f>IF('各会計、関係団体の財政状況及び健全化判断比率'!B70="","",'各会計、関係団体の財政状況及び健全化判断比率'!B70)</f>
        <v>庄川右岸水防予防組合（一般会計）</v>
      </c>
      <c r="BZ36" s="372"/>
      <c r="CA36" s="372"/>
      <c r="CB36" s="372"/>
      <c r="CC36" s="372"/>
      <c r="CD36" s="372"/>
      <c r="CE36" s="372"/>
      <c r="CF36" s="372"/>
      <c r="CG36" s="372"/>
      <c r="CH36" s="372"/>
      <c r="CI36" s="372"/>
      <c r="CJ36" s="372"/>
      <c r="CK36" s="372"/>
      <c r="CL36" s="372"/>
      <c r="CM36" s="372"/>
      <c r="CN36" s="165"/>
      <c r="CO36" s="373">
        <f t="shared" si="3"/>
        <v>17</v>
      </c>
      <c r="CP36" s="373"/>
      <c r="CQ36" s="372" t="str">
        <f>IF('各会計、関係団体の財政状況及び健全化判断比率'!BS9="","",'各会計、関係団体の財政状況及び健全化判断比率'!BS9)</f>
        <v>（一財）射水市公園等管理業務公社</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x14ac:dyDescent="0.15">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12</v>
      </c>
      <c r="BX37" s="373"/>
      <c r="BY37" s="372" t="str">
        <f>IF('各会計、関係団体の財政状況及び健全化判断比率'!B71="","",'各会計、関係団体の財政状況及び健全化判断比率'!B71)</f>
        <v>庄川左岸水防予防組合（一般会計）</v>
      </c>
      <c r="BZ37" s="372"/>
      <c r="CA37" s="372"/>
      <c r="CB37" s="372"/>
      <c r="CC37" s="372"/>
      <c r="CD37" s="372"/>
      <c r="CE37" s="372"/>
      <c r="CF37" s="372"/>
      <c r="CG37" s="372"/>
      <c r="CH37" s="372"/>
      <c r="CI37" s="372"/>
      <c r="CJ37" s="372"/>
      <c r="CK37" s="372"/>
      <c r="CL37" s="372"/>
      <c r="CM37" s="372"/>
      <c r="CN37" s="165"/>
      <c r="CO37" s="373">
        <f t="shared" si="3"/>
        <v>18</v>
      </c>
      <c r="CP37" s="373"/>
      <c r="CQ37" s="372" t="str">
        <f>IF('各会計、関係団体の財政状況及び健全化判断比率'!BS10="","",'各会計、関係団体の財政状況及び健全化判断比率'!BS10)</f>
        <v>（公財）射水市絵本文化振興財団</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x14ac:dyDescent="0.15">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13</v>
      </c>
      <c r="BX38" s="373"/>
      <c r="BY38" s="372" t="str">
        <f>IF('各会計、関係団体の財政状況及び健全化判断比率'!B72="","",'各会計、関係団体の財政状況及び健全化判断比率'!B72)</f>
        <v>富山県後期高齢者医療広域連合（一般会計）</v>
      </c>
      <c r="BZ38" s="372"/>
      <c r="CA38" s="372"/>
      <c r="CB38" s="372"/>
      <c r="CC38" s="372"/>
      <c r="CD38" s="372"/>
      <c r="CE38" s="372"/>
      <c r="CF38" s="372"/>
      <c r="CG38" s="372"/>
      <c r="CH38" s="372"/>
      <c r="CI38" s="372"/>
      <c r="CJ38" s="372"/>
      <c r="CK38" s="372"/>
      <c r="CL38" s="372"/>
      <c r="CM38" s="372"/>
      <c r="CN38" s="165"/>
      <c r="CO38" s="373">
        <f t="shared" si="3"/>
        <v>19</v>
      </c>
      <c r="CP38" s="373"/>
      <c r="CQ38" s="372" t="str">
        <f>IF('各会計、関係団体の財政状況及び健全化判断比率'!BS11="","",'各会計、関係団体の財政状況及び健全化判断比率'!BS11)</f>
        <v>（公財）射水市文化振興財団</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x14ac:dyDescent="0.15">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14</v>
      </c>
      <c r="BX39" s="373"/>
      <c r="BY39" s="372" t="str">
        <f>IF('各会計、関係団体の財政状況及び健全化判断比率'!B73="","",'各会計、関係団体の財政状況及び健全化判断比率'!B73)</f>
        <v>富山県後期高齢者医療広域連合（特別会計）</v>
      </c>
      <c r="BZ39" s="372"/>
      <c r="CA39" s="372"/>
      <c r="CB39" s="372"/>
      <c r="CC39" s="372"/>
      <c r="CD39" s="372"/>
      <c r="CE39" s="372"/>
      <c r="CF39" s="372"/>
      <c r="CG39" s="372"/>
      <c r="CH39" s="372"/>
      <c r="CI39" s="372"/>
      <c r="CJ39" s="372"/>
      <c r="CK39" s="372"/>
      <c r="CL39" s="372"/>
      <c r="CM39" s="372"/>
      <c r="CN39" s="165"/>
      <c r="CO39" s="373">
        <f t="shared" si="3"/>
        <v>20</v>
      </c>
      <c r="CP39" s="373"/>
      <c r="CQ39" s="372" t="str">
        <f>IF('各会計、関係団体の財政状況及び健全化判断比率'!BS12="","",'各会計、関係団体の財政状況及び健全化判断比率'!BS12)</f>
        <v>（公財）とやま国際センター</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x14ac:dyDescent="0.15">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t="str">
        <f t="shared" si="2"/>
        <v/>
      </c>
      <c r="BX40" s="373"/>
      <c r="BY40" s="372" t="str">
        <f>IF('各会計、関係団体の財政状況及び健全化判断比率'!B74="","",'各会計、関係団体の財政状況及び健全化判断比率'!B74)</f>
        <v/>
      </c>
      <c r="BZ40" s="372"/>
      <c r="CA40" s="372"/>
      <c r="CB40" s="372"/>
      <c r="CC40" s="372"/>
      <c r="CD40" s="372"/>
      <c r="CE40" s="372"/>
      <c r="CF40" s="372"/>
      <c r="CG40" s="372"/>
      <c r="CH40" s="372"/>
      <c r="CI40" s="372"/>
      <c r="CJ40" s="372"/>
      <c r="CK40" s="372"/>
      <c r="CL40" s="372"/>
      <c r="CM40" s="372"/>
      <c r="CN40" s="165"/>
      <c r="CO40" s="373">
        <f t="shared" si="3"/>
        <v>21</v>
      </c>
      <c r="CP40" s="373"/>
      <c r="CQ40" s="372" t="str">
        <f>IF('各会計、関係団体の財政状況及び健全化判断比率'!BS13="","",'各会計、関係団体の財政状況及び健全化判断比率'!BS13)</f>
        <v>（公財）伏木富山港・海王丸財団</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x14ac:dyDescent="0.15">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t="str">
        <f t="shared" si="2"/>
        <v/>
      </c>
      <c r="BX41" s="373"/>
      <c r="BY41" s="372" t="str">
        <f>IF('各会計、関係団体の財政状況及び健全化判断比率'!B75="","",'各会計、関係団体の財政状況及び健全化判断比率'!B75)</f>
        <v/>
      </c>
      <c r="BZ41" s="372"/>
      <c r="CA41" s="372"/>
      <c r="CB41" s="372"/>
      <c r="CC41" s="372"/>
      <c r="CD41" s="372"/>
      <c r="CE41" s="372"/>
      <c r="CF41" s="372"/>
      <c r="CG41" s="372"/>
      <c r="CH41" s="372"/>
      <c r="CI41" s="372"/>
      <c r="CJ41" s="372"/>
      <c r="CK41" s="372"/>
      <c r="CL41" s="372"/>
      <c r="CM41" s="372"/>
      <c r="CN41" s="165"/>
      <c r="CO41" s="373">
        <f t="shared" si="3"/>
        <v>22</v>
      </c>
      <c r="CP41" s="373"/>
      <c r="CQ41" s="372" t="str">
        <f>IF('各会計、関係団体の財政状況及び健全化判断比率'!BS14="","",'各会計、関係団体の財政状況及び健全化判断比率'!BS14)</f>
        <v>万葉線（株）</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x14ac:dyDescent="0.15">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t="str">
        <f t="shared" si="2"/>
        <v/>
      </c>
      <c r="BX42" s="373"/>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65"/>
      <c r="CO42" s="373">
        <f t="shared" si="3"/>
        <v>23</v>
      </c>
      <c r="CP42" s="373"/>
      <c r="CQ42" s="372" t="str">
        <f>IF('各会計、関係団体の財政状況及び健全化判断比率'!BS15="","",'各会計、関係団体の財政状況及び健全化判断比率'!BS15)</f>
        <v>（福）小杉福祉会</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v>
      </c>
      <c r="DH42" s="374"/>
      <c r="DI42" s="169"/>
      <c r="DJ42" s="137"/>
      <c r="DK42" s="137"/>
      <c r="DL42" s="137"/>
      <c r="DM42" s="137"/>
      <c r="DN42" s="137"/>
      <c r="DO42" s="137"/>
    </row>
    <row r="43" spans="1:119" ht="32.25" customHeight="1" x14ac:dyDescent="0.15">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189</v>
      </c>
    </row>
    <row r="50" spans="5:5" x14ac:dyDescent="0.15">
      <c r="E50" s="139" t="s">
        <v>190</v>
      </c>
    </row>
    <row r="51" spans="5:5" x14ac:dyDescent="0.15">
      <c r="E51" s="139" t="s">
        <v>191</v>
      </c>
    </row>
    <row r="52" spans="5:5" x14ac:dyDescent="0.15">
      <c r="E52" s="139" t="s">
        <v>192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514</v>
      </c>
      <c r="G33" s="29" t="s">
        <v>515</v>
      </c>
      <c r="H33" s="29" t="s">
        <v>516</v>
      </c>
      <c r="I33" s="29" t="s">
        <v>517</v>
      </c>
      <c r="J33" s="30" t="s">
        <v>518</v>
      </c>
      <c r="K33" s="22"/>
      <c r="L33" s="22"/>
      <c r="M33" s="22"/>
      <c r="N33" s="22"/>
      <c r="O33" s="22"/>
      <c r="P33" s="22"/>
    </row>
    <row r="34" spans="1:16" ht="39" customHeight="1" x14ac:dyDescent="0.15">
      <c r="A34" s="22"/>
      <c r="B34" s="31"/>
      <c r="C34" s="1181" t="s">
        <v>519</v>
      </c>
      <c r="D34" s="1181"/>
      <c r="E34" s="1182"/>
      <c r="F34" s="32">
        <v>4.4800000000000004</v>
      </c>
      <c r="G34" s="33">
        <v>3.82</v>
      </c>
      <c r="H34" s="33">
        <v>2.5299999999999998</v>
      </c>
      <c r="I34" s="33">
        <v>3.36</v>
      </c>
      <c r="J34" s="34">
        <v>4.4000000000000004</v>
      </c>
      <c r="K34" s="22"/>
      <c r="L34" s="22"/>
      <c r="M34" s="22"/>
      <c r="N34" s="22"/>
      <c r="O34" s="22"/>
      <c r="P34" s="22"/>
    </row>
    <row r="35" spans="1:16" ht="39" customHeight="1" x14ac:dyDescent="0.15">
      <c r="A35" s="22"/>
      <c r="B35" s="35"/>
      <c r="C35" s="1175" t="s">
        <v>520</v>
      </c>
      <c r="D35" s="1176"/>
      <c r="E35" s="1177"/>
      <c r="F35" s="36">
        <v>3.2</v>
      </c>
      <c r="G35" s="37">
        <v>3.26</v>
      </c>
      <c r="H35" s="37">
        <v>3.44</v>
      </c>
      <c r="I35" s="37">
        <v>3.26</v>
      </c>
      <c r="J35" s="38">
        <v>3.97</v>
      </c>
      <c r="K35" s="22"/>
      <c r="L35" s="22"/>
      <c r="M35" s="22"/>
      <c r="N35" s="22"/>
      <c r="O35" s="22"/>
      <c r="P35" s="22"/>
    </row>
    <row r="36" spans="1:16" ht="39" customHeight="1" x14ac:dyDescent="0.15">
      <c r="A36" s="22"/>
      <c r="B36" s="35"/>
      <c r="C36" s="1175" t="s">
        <v>521</v>
      </c>
      <c r="D36" s="1176"/>
      <c r="E36" s="1177"/>
      <c r="F36" s="36">
        <v>1.53</v>
      </c>
      <c r="G36" s="37">
        <v>2.36</v>
      </c>
      <c r="H36" s="37">
        <v>2.67</v>
      </c>
      <c r="I36" s="37">
        <v>2.74</v>
      </c>
      <c r="J36" s="38">
        <v>2.83</v>
      </c>
      <c r="K36" s="22"/>
      <c r="L36" s="22"/>
      <c r="M36" s="22"/>
      <c r="N36" s="22"/>
      <c r="O36" s="22"/>
      <c r="P36" s="22"/>
    </row>
    <row r="37" spans="1:16" ht="39" customHeight="1" x14ac:dyDescent="0.15">
      <c r="A37" s="22"/>
      <c r="B37" s="35"/>
      <c r="C37" s="1175" t="s">
        <v>522</v>
      </c>
      <c r="D37" s="1176"/>
      <c r="E37" s="1177"/>
      <c r="F37" s="36">
        <v>1.37</v>
      </c>
      <c r="G37" s="37">
        <v>2</v>
      </c>
      <c r="H37" s="37">
        <v>3.03</v>
      </c>
      <c r="I37" s="37">
        <v>3.95</v>
      </c>
      <c r="J37" s="38">
        <v>2.35</v>
      </c>
      <c r="K37" s="22"/>
      <c r="L37" s="22"/>
      <c r="M37" s="22"/>
      <c r="N37" s="22"/>
      <c r="O37" s="22"/>
      <c r="P37" s="22"/>
    </row>
    <row r="38" spans="1:16" ht="39" customHeight="1" x14ac:dyDescent="0.15">
      <c r="A38" s="22"/>
      <c r="B38" s="35"/>
      <c r="C38" s="1175" t="s">
        <v>523</v>
      </c>
      <c r="D38" s="1176"/>
      <c r="E38" s="1177"/>
      <c r="F38" s="36">
        <v>0.34</v>
      </c>
      <c r="G38" s="37">
        <v>0.5</v>
      </c>
      <c r="H38" s="37">
        <v>0.25</v>
      </c>
      <c r="I38" s="37">
        <v>0.22</v>
      </c>
      <c r="J38" s="38">
        <v>0.71</v>
      </c>
      <c r="K38" s="22"/>
      <c r="L38" s="22"/>
      <c r="M38" s="22"/>
      <c r="N38" s="22"/>
      <c r="O38" s="22"/>
      <c r="P38" s="22"/>
    </row>
    <row r="39" spans="1:16" ht="39" customHeight="1" x14ac:dyDescent="0.15">
      <c r="A39" s="22"/>
      <c r="B39" s="35"/>
      <c r="C39" s="1175" t="s">
        <v>524</v>
      </c>
      <c r="D39" s="1176"/>
      <c r="E39" s="1177"/>
      <c r="F39" s="36">
        <v>0.82</v>
      </c>
      <c r="G39" s="37">
        <v>1.17</v>
      </c>
      <c r="H39" s="37">
        <v>0.75</v>
      </c>
      <c r="I39" s="37">
        <v>0.86</v>
      </c>
      <c r="J39" s="38">
        <v>0.18</v>
      </c>
      <c r="K39" s="22"/>
      <c r="L39" s="22"/>
      <c r="M39" s="22"/>
      <c r="N39" s="22"/>
      <c r="O39" s="22"/>
      <c r="P39" s="22"/>
    </row>
    <row r="40" spans="1:16" ht="39" customHeight="1" x14ac:dyDescent="0.15">
      <c r="A40" s="22"/>
      <c r="B40" s="35"/>
      <c r="C40" s="1175" t="s">
        <v>525</v>
      </c>
      <c r="D40" s="1176"/>
      <c r="E40" s="1177"/>
      <c r="F40" s="36">
        <v>0</v>
      </c>
      <c r="G40" s="37">
        <v>0.04</v>
      </c>
      <c r="H40" s="37">
        <v>0</v>
      </c>
      <c r="I40" s="37">
        <v>0.01</v>
      </c>
      <c r="J40" s="38">
        <v>0.17</v>
      </c>
      <c r="K40" s="22"/>
      <c r="L40" s="22"/>
      <c r="M40" s="22"/>
      <c r="N40" s="22"/>
      <c r="O40" s="22"/>
      <c r="P40" s="22"/>
    </row>
    <row r="41" spans="1:16" ht="39" customHeight="1" x14ac:dyDescent="0.15">
      <c r="A41" s="22"/>
      <c r="B41" s="35"/>
      <c r="C41" s="1175" t="s">
        <v>526</v>
      </c>
      <c r="D41" s="1176"/>
      <c r="E41" s="1177"/>
      <c r="F41" s="36">
        <v>0</v>
      </c>
      <c r="G41" s="37">
        <v>0</v>
      </c>
      <c r="H41" s="37">
        <v>0</v>
      </c>
      <c r="I41" s="37">
        <v>0</v>
      </c>
      <c r="J41" s="38">
        <v>0</v>
      </c>
      <c r="K41" s="22"/>
      <c r="L41" s="22"/>
      <c r="M41" s="22"/>
      <c r="N41" s="22"/>
      <c r="O41" s="22"/>
      <c r="P41" s="22"/>
    </row>
    <row r="42" spans="1:16" ht="39" customHeight="1" x14ac:dyDescent="0.15">
      <c r="A42" s="22"/>
      <c r="B42" s="39"/>
      <c r="C42" s="1175" t="s">
        <v>527</v>
      </c>
      <c r="D42" s="1176"/>
      <c r="E42" s="1177"/>
      <c r="F42" s="36" t="s">
        <v>474</v>
      </c>
      <c r="G42" s="37" t="s">
        <v>474</v>
      </c>
      <c r="H42" s="37" t="s">
        <v>474</v>
      </c>
      <c r="I42" s="37" t="s">
        <v>474</v>
      </c>
      <c r="J42" s="38" t="s">
        <v>474</v>
      </c>
      <c r="K42" s="22"/>
      <c r="L42" s="22"/>
      <c r="M42" s="22"/>
      <c r="N42" s="22"/>
      <c r="O42" s="22"/>
      <c r="P42" s="22"/>
    </row>
    <row r="43" spans="1:16" ht="39" customHeight="1" thickBot="1" x14ac:dyDescent="0.2">
      <c r="A43" s="22"/>
      <c r="B43" s="40"/>
      <c r="C43" s="1178" t="s">
        <v>528</v>
      </c>
      <c r="D43" s="1179"/>
      <c r="E43" s="1180"/>
      <c r="F43" s="41">
        <v>0.09</v>
      </c>
      <c r="G43" s="42">
        <v>0</v>
      </c>
      <c r="H43" s="42">
        <v>0</v>
      </c>
      <c r="I43" s="42" t="s">
        <v>474</v>
      </c>
      <c r="J43" s="43" t="s">
        <v>474</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514</v>
      </c>
      <c r="L44" s="56" t="s">
        <v>515</v>
      </c>
      <c r="M44" s="56" t="s">
        <v>516</v>
      </c>
      <c r="N44" s="56" t="s">
        <v>517</v>
      </c>
      <c r="O44" s="57" t="s">
        <v>518</v>
      </c>
      <c r="P44" s="48"/>
      <c r="Q44" s="48"/>
      <c r="R44" s="48"/>
      <c r="S44" s="48"/>
      <c r="T44" s="48"/>
      <c r="U44" s="48"/>
    </row>
    <row r="45" spans="1:21" ht="30.75" customHeight="1" x14ac:dyDescent="0.15">
      <c r="A45" s="48"/>
      <c r="B45" s="1191" t="s">
        <v>10</v>
      </c>
      <c r="C45" s="1192"/>
      <c r="D45" s="58"/>
      <c r="E45" s="1197" t="s">
        <v>11</v>
      </c>
      <c r="F45" s="1197"/>
      <c r="G45" s="1197"/>
      <c r="H45" s="1197"/>
      <c r="I45" s="1197"/>
      <c r="J45" s="1198"/>
      <c r="K45" s="59">
        <v>5256</v>
      </c>
      <c r="L45" s="60">
        <v>5480</v>
      </c>
      <c r="M45" s="60">
        <v>5415</v>
      </c>
      <c r="N45" s="60">
        <v>5418</v>
      </c>
      <c r="O45" s="61">
        <v>5668</v>
      </c>
      <c r="P45" s="48"/>
      <c r="Q45" s="48"/>
      <c r="R45" s="48"/>
      <c r="S45" s="48"/>
      <c r="T45" s="48"/>
      <c r="U45" s="48"/>
    </row>
    <row r="46" spans="1:21" ht="30.75" customHeight="1" x14ac:dyDescent="0.15">
      <c r="A46" s="48"/>
      <c r="B46" s="1193"/>
      <c r="C46" s="1194"/>
      <c r="D46" s="62"/>
      <c r="E46" s="1185" t="s">
        <v>12</v>
      </c>
      <c r="F46" s="1185"/>
      <c r="G46" s="1185"/>
      <c r="H46" s="1185"/>
      <c r="I46" s="1185"/>
      <c r="J46" s="1186"/>
      <c r="K46" s="63" t="s">
        <v>474</v>
      </c>
      <c r="L46" s="64" t="s">
        <v>474</v>
      </c>
      <c r="M46" s="64" t="s">
        <v>474</v>
      </c>
      <c r="N46" s="64" t="s">
        <v>474</v>
      </c>
      <c r="O46" s="65" t="s">
        <v>474</v>
      </c>
      <c r="P46" s="48"/>
      <c r="Q46" s="48"/>
      <c r="R46" s="48"/>
      <c r="S46" s="48"/>
      <c r="T46" s="48"/>
      <c r="U46" s="48"/>
    </row>
    <row r="47" spans="1:21" ht="30.75" customHeight="1" x14ac:dyDescent="0.15">
      <c r="A47" s="48"/>
      <c r="B47" s="1193"/>
      <c r="C47" s="1194"/>
      <c r="D47" s="62"/>
      <c r="E47" s="1185" t="s">
        <v>13</v>
      </c>
      <c r="F47" s="1185"/>
      <c r="G47" s="1185"/>
      <c r="H47" s="1185"/>
      <c r="I47" s="1185"/>
      <c r="J47" s="1186"/>
      <c r="K47" s="63" t="s">
        <v>474</v>
      </c>
      <c r="L47" s="64" t="s">
        <v>474</v>
      </c>
      <c r="M47" s="64" t="s">
        <v>474</v>
      </c>
      <c r="N47" s="64" t="s">
        <v>474</v>
      </c>
      <c r="O47" s="65" t="s">
        <v>474</v>
      </c>
      <c r="P47" s="48"/>
      <c r="Q47" s="48"/>
      <c r="R47" s="48"/>
      <c r="S47" s="48"/>
      <c r="T47" s="48"/>
      <c r="U47" s="48"/>
    </row>
    <row r="48" spans="1:21" ht="30.75" customHeight="1" x14ac:dyDescent="0.15">
      <c r="A48" s="48"/>
      <c r="B48" s="1193"/>
      <c r="C48" s="1194"/>
      <c r="D48" s="62"/>
      <c r="E48" s="1185" t="s">
        <v>14</v>
      </c>
      <c r="F48" s="1185"/>
      <c r="G48" s="1185"/>
      <c r="H48" s="1185"/>
      <c r="I48" s="1185"/>
      <c r="J48" s="1186"/>
      <c r="K48" s="63">
        <v>2202</v>
      </c>
      <c r="L48" s="64">
        <v>1934</v>
      </c>
      <c r="M48" s="64">
        <v>2006</v>
      </c>
      <c r="N48" s="64">
        <v>1864</v>
      </c>
      <c r="O48" s="65">
        <v>1872</v>
      </c>
      <c r="P48" s="48"/>
      <c r="Q48" s="48"/>
      <c r="R48" s="48"/>
      <c r="S48" s="48"/>
      <c r="T48" s="48"/>
      <c r="U48" s="48"/>
    </row>
    <row r="49" spans="1:21" ht="30.75" customHeight="1" x14ac:dyDescent="0.15">
      <c r="A49" s="48"/>
      <c r="B49" s="1193"/>
      <c r="C49" s="1194"/>
      <c r="D49" s="62"/>
      <c r="E49" s="1185" t="s">
        <v>15</v>
      </c>
      <c r="F49" s="1185"/>
      <c r="G49" s="1185"/>
      <c r="H49" s="1185"/>
      <c r="I49" s="1185"/>
      <c r="J49" s="1186"/>
      <c r="K49" s="63" t="s">
        <v>474</v>
      </c>
      <c r="L49" s="64" t="s">
        <v>474</v>
      </c>
      <c r="M49" s="64" t="s">
        <v>474</v>
      </c>
      <c r="N49" s="64" t="s">
        <v>474</v>
      </c>
      <c r="O49" s="65" t="s">
        <v>474</v>
      </c>
      <c r="P49" s="48"/>
      <c r="Q49" s="48"/>
      <c r="R49" s="48"/>
      <c r="S49" s="48"/>
      <c r="T49" s="48"/>
      <c r="U49" s="48"/>
    </row>
    <row r="50" spans="1:21" ht="30.75" customHeight="1" x14ac:dyDescent="0.15">
      <c r="A50" s="48"/>
      <c r="B50" s="1193"/>
      <c r="C50" s="1194"/>
      <c r="D50" s="62"/>
      <c r="E50" s="1185" t="s">
        <v>16</v>
      </c>
      <c r="F50" s="1185"/>
      <c r="G50" s="1185"/>
      <c r="H50" s="1185"/>
      <c r="I50" s="1185"/>
      <c r="J50" s="1186"/>
      <c r="K50" s="63">
        <v>214</v>
      </c>
      <c r="L50" s="64">
        <v>209</v>
      </c>
      <c r="M50" s="64">
        <v>189</v>
      </c>
      <c r="N50" s="64">
        <v>151</v>
      </c>
      <c r="O50" s="65">
        <v>120</v>
      </c>
      <c r="P50" s="48"/>
      <c r="Q50" s="48"/>
      <c r="R50" s="48"/>
      <c r="S50" s="48"/>
      <c r="T50" s="48"/>
      <c r="U50" s="48"/>
    </row>
    <row r="51" spans="1:21" ht="30.75" customHeight="1" x14ac:dyDescent="0.15">
      <c r="A51" s="48"/>
      <c r="B51" s="1195"/>
      <c r="C51" s="1196"/>
      <c r="D51" s="66"/>
      <c r="E51" s="1185" t="s">
        <v>17</v>
      </c>
      <c r="F51" s="1185"/>
      <c r="G51" s="1185"/>
      <c r="H51" s="1185"/>
      <c r="I51" s="1185"/>
      <c r="J51" s="1186"/>
      <c r="K51" s="63">
        <v>0</v>
      </c>
      <c r="L51" s="64">
        <v>0</v>
      </c>
      <c r="M51" s="64">
        <v>0</v>
      </c>
      <c r="N51" s="64">
        <v>0</v>
      </c>
      <c r="O51" s="65" t="s">
        <v>474</v>
      </c>
      <c r="P51" s="48"/>
      <c r="Q51" s="48"/>
      <c r="R51" s="48"/>
      <c r="S51" s="48"/>
      <c r="T51" s="48"/>
      <c r="U51" s="48"/>
    </row>
    <row r="52" spans="1:21" ht="30.75" customHeight="1" x14ac:dyDescent="0.15">
      <c r="A52" s="48"/>
      <c r="B52" s="1183" t="s">
        <v>18</v>
      </c>
      <c r="C52" s="1184"/>
      <c r="D52" s="66"/>
      <c r="E52" s="1185" t="s">
        <v>19</v>
      </c>
      <c r="F52" s="1185"/>
      <c r="G52" s="1185"/>
      <c r="H52" s="1185"/>
      <c r="I52" s="1185"/>
      <c r="J52" s="1186"/>
      <c r="K52" s="63">
        <v>4553</v>
      </c>
      <c r="L52" s="64">
        <v>4825</v>
      </c>
      <c r="M52" s="64">
        <v>4952</v>
      </c>
      <c r="N52" s="64">
        <v>5416</v>
      </c>
      <c r="O52" s="65">
        <v>5544</v>
      </c>
      <c r="P52" s="48"/>
      <c r="Q52" s="48"/>
      <c r="R52" s="48"/>
      <c r="S52" s="48"/>
      <c r="T52" s="48"/>
      <c r="U52" s="48"/>
    </row>
    <row r="53" spans="1:21" ht="30.75" customHeight="1" thickBot="1" x14ac:dyDescent="0.2">
      <c r="A53" s="48"/>
      <c r="B53" s="1187" t="s">
        <v>20</v>
      </c>
      <c r="C53" s="1188"/>
      <c r="D53" s="67"/>
      <c r="E53" s="1189" t="s">
        <v>21</v>
      </c>
      <c r="F53" s="1189"/>
      <c r="G53" s="1189"/>
      <c r="H53" s="1189"/>
      <c r="I53" s="1189"/>
      <c r="J53" s="1190"/>
      <c r="K53" s="68">
        <v>3119</v>
      </c>
      <c r="L53" s="69">
        <v>2798</v>
      </c>
      <c r="M53" s="69">
        <v>2658</v>
      </c>
      <c r="N53" s="69">
        <v>2017</v>
      </c>
      <c r="O53" s="70">
        <v>2116</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514</v>
      </c>
      <c r="J40" s="79" t="s">
        <v>515</v>
      </c>
      <c r="K40" s="79" t="s">
        <v>516</v>
      </c>
      <c r="L40" s="79" t="s">
        <v>517</v>
      </c>
      <c r="M40" s="80" t="s">
        <v>518</v>
      </c>
    </row>
    <row r="41" spans="2:13" ht="27.75" customHeight="1" x14ac:dyDescent="0.15">
      <c r="B41" s="1211" t="s">
        <v>23</v>
      </c>
      <c r="C41" s="1212"/>
      <c r="D41" s="81"/>
      <c r="E41" s="1213" t="s">
        <v>24</v>
      </c>
      <c r="F41" s="1213"/>
      <c r="G41" s="1213"/>
      <c r="H41" s="1214"/>
      <c r="I41" s="82">
        <v>52451</v>
      </c>
      <c r="J41" s="83">
        <v>53894</v>
      </c>
      <c r="K41" s="83">
        <v>56322</v>
      </c>
      <c r="L41" s="83">
        <v>58453</v>
      </c>
      <c r="M41" s="84">
        <v>59668</v>
      </c>
    </row>
    <row r="42" spans="2:13" ht="27.75" customHeight="1" x14ac:dyDescent="0.15">
      <c r="B42" s="1201"/>
      <c r="C42" s="1202"/>
      <c r="D42" s="85"/>
      <c r="E42" s="1205" t="s">
        <v>25</v>
      </c>
      <c r="F42" s="1205"/>
      <c r="G42" s="1205"/>
      <c r="H42" s="1206"/>
      <c r="I42" s="86">
        <v>1333</v>
      </c>
      <c r="J42" s="87">
        <v>1136</v>
      </c>
      <c r="K42" s="87">
        <v>957</v>
      </c>
      <c r="L42" s="87">
        <v>814</v>
      </c>
      <c r="M42" s="88">
        <v>701</v>
      </c>
    </row>
    <row r="43" spans="2:13" ht="27.75" customHeight="1" x14ac:dyDescent="0.15">
      <c r="B43" s="1201"/>
      <c r="C43" s="1202"/>
      <c r="D43" s="85"/>
      <c r="E43" s="1205" t="s">
        <v>26</v>
      </c>
      <c r="F43" s="1205"/>
      <c r="G43" s="1205"/>
      <c r="H43" s="1206"/>
      <c r="I43" s="86">
        <v>28890</v>
      </c>
      <c r="J43" s="87">
        <v>27496</v>
      </c>
      <c r="K43" s="87">
        <v>26854</v>
      </c>
      <c r="L43" s="87">
        <v>23229</v>
      </c>
      <c r="M43" s="88">
        <v>23683</v>
      </c>
    </row>
    <row r="44" spans="2:13" ht="27.75" customHeight="1" x14ac:dyDescent="0.15">
      <c r="B44" s="1201"/>
      <c r="C44" s="1202"/>
      <c r="D44" s="85"/>
      <c r="E44" s="1205" t="s">
        <v>27</v>
      </c>
      <c r="F44" s="1205"/>
      <c r="G44" s="1205"/>
      <c r="H44" s="1206"/>
      <c r="I44" s="86" t="s">
        <v>474</v>
      </c>
      <c r="J44" s="87" t="s">
        <v>474</v>
      </c>
      <c r="K44" s="87" t="s">
        <v>474</v>
      </c>
      <c r="L44" s="87" t="s">
        <v>474</v>
      </c>
      <c r="M44" s="88" t="s">
        <v>474</v>
      </c>
    </row>
    <row r="45" spans="2:13" ht="27.75" customHeight="1" x14ac:dyDescent="0.15">
      <c r="B45" s="1201"/>
      <c r="C45" s="1202"/>
      <c r="D45" s="85"/>
      <c r="E45" s="1205" t="s">
        <v>28</v>
      </c>
      <c r="F45" s="1205"/>
      <c r="G45" s="1205"/>
      <c r="H45" s="1206"/>
      <c r="I45" s="86">
        <v>6895</v>
      </c>
      <c r="J45" s="87">
        <v>6753</v>
      </c>
      <c r="K45" s="87">
        <v>6363</v>
      </c>
      <c r="L45" s="87">
        <v>5697</v>
      </c>
      <c r="M45" s="88">
        <v>5135</v>
      </c>
    </row>
    <row r="46" spans="2:13" ht="27.75" customHeight="1" x14ac:dyDescent="0.15">
      <c r="B46" s="1201"/>
      <c r="C46" s="1202"/>
      <c r="D46" s="85"/>
      <c r="E46" s="1205" t="s">
        <v>29</v>
      </c>
      <c r="F46" s="1205"/>
      <c r="G46" s="1205"/>
      <c r="H46" s="1206"/>
      <c r="I46" s="86">
        <v>667</v>
      </c>
      <c r="J46" s="87">
        <v>693</v>
      </c>
      <c r="K46" s="87">
        <v>810</v>
      </c>
      <c r="L46" s="87">
        <v>797</v>
      </c>
      <c r="M46" s="88">
        <v>577</v>
      </c>
    </row>
    <row r="47" spans="2:13" ht="27.75" customHeight="1" x14ac:dyDescent="0.15">
      <c r="B47" s="1201"/>
      <c r="C47" s="1202"/>
      <c r="D47" s="85"/>
      <c r="E47" s="1205" t="s">
        <v>30</v>
      </c>
      <c r="F47" s="1205"/>
      <c r="G47" s="1205"/>
      <c r="H47" s="1206"/>
      <c r="I47" s="86" t="s">
        <v>474</v>
      </c>
      <c r="J47" s="87" t="s">
        <v>474</v>
      </c>
      <c r="K47" s="87" t="s">
        <v>474</v>
      </c>
      <c r="L47" s="87" t="s">
        <v>474</v>
      </c>
      <c r="M47" s="88" t="s">
        <v>474</v>
      </c>
    </row>
    <row r="48" spans="2:13" ht="27.75" customHeight="1" x14ac:dyDescent="0.15">
      <c r="B48" s="1203"/>
      <c r="C48" s="1204"/>
      <c r="D48" s="85"/>
      <c r="E48" s="1205" t="s">
        <v>31</v>
      </c>
      <c r="F48" s="1205"/>
      <c r="G48" s="1205"/>
      <c r="H48" s="1206"/>
      <c r="I48" s="86" t="s">
        <v>474</v>
      </c>
      <c r="J48" s="87" t="s">
        <v>474</v>
      </c>
      <c r="K48" s="87" t="s">
        <v>474</v>
      </c>
      <c r="L48" s="87" t="s">
        <v>474</v>
      </c>
      <c r="M48" s="88" t="s">
        <v>474</v>
      </c>
    </row>
    <row r="49" spans="2:13" ht="27.75" customHeight="1" x14ac:dyDescent="0.15">
      <c r="B49" s="1199" t="s">
        <v>32</v>
      </c>
      <c r="C49" s="1200"/>
      <c r="D49" s="89"/>
      <c r="E49" s="1205" t="s">
        <v>33</v>
      </c>
      <c r="F49" s="1205"/>
      <c r="G49" s="1205"/>
      <c r="H49" s="1206"/>
      <c r="I49" s="86">
        <v>5756</v>
      </c>
      <c r="J49" s="87">
        <v>6829</v>
      </c>
      <c r="K49" s="87">
        <v>7004</v>
      </c>
      <c r="L49" s="87">
        <v>7049</v>
      </c>
      <c r="M49" s="88">
        <v>7034</v>
      </c>
    </row>
    <row r="50" spans="2:13" ht="27.75" customHeight="1" x14ac:dyDescent="0.15">
      <c r="B50" s="1201"/>
      <c r="C50" s="1202"/>
      <c r="D50" s="85"/>
      <c r="E50" s="1205" t="s">
        <v>34</v>
      </c>
      <c r="F50" s="1205"/>
      <c r="G50" s="1205"/>
      <c r="H50" s="1206"/>
      <c r="I50" s="86">
        <v>1161</v>
      </c>
      <c r="J50" s="87">
        <v>1021</v>
      </c>
      <c r="K50" s="87">
        <v>913</v>
      </c>
      <c r="L50" s="87">
        <v>809</v>
      </c>
      <c r="M50" s="88">
        <v>642</v>
      </c>
    </row>
    <row r="51" spans="2:13" ht="27.75" customHeight="1" x14ac:dyDescent="0.15">
      <c r="B51" s="1203"/>
      <c r="C51" s="1204"/>
      <c r="D51" s="85"/>
      <c r="E51" s="1205" t="s">
        <v>35</v>
      </c>
      <c r="F51" s="1205"/>
      <c r="G51" s="1205"/>
      <c r="H51" s="1206"/>
      <c r="I51" s="86">
        <v>55110</v>
      </c>
      <c r="J51" s="87">
        <v>57587</v>
      </c>
      <c r="K51" s="87">
        <v>59918</v>
      </c>
      <c r="L51" s="87">
        <v>60595</v>
      </c>
      <c r="M51" s="88">
        <v>61890</v>
      </c>
    </row>
    <row r="52" spans="2:13" ht="27.75" customHeight="1" thickBot="1" x14ac:dyDescent="0.2">
      <c r="B52" s="1207" t="s">
        <v>20</v>
      </c>
      <c r="C52" s="1208"/>
      <c r="D52" s="90"/>
      <c r="E52" s="1209" t="s">
        <v>36</v>
      </c>
      <c r="F52" s="1209"/>
      <c r="G52" s="1209"/>
      <c r="H52" s="1210"/>
      <c r="I52" s="91">
        <v>28210</v>
      </c>
      <c r="J52" s="92">
        <v>24534</v>
      </c>
      <c r="K52" s="92">
        <v>23470</v>
      </c>
      <c r="L52" s="92">
        <v>20537</v>
      </c>
      <c r="M52" s="93">
        <v>20198</v>
      </c>
    </row>
    <row r="53" spans="2:13" ht="27.75" customHeight="1" x14ac:dyDescent="0.15">
      <c r="B53" s="94" t="s">
        <v>37</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0" zoomScaleNormal="70"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553</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553</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554</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555</v>
      </c>
      <c r="I42" s="352"/>
      <c r="J42" s="352"/>
      <c r="K42" s="352"/>
      <c r="L42" s="244"/>
      <c r="M42" s="244"/>
      <c r="N42" s="244"/>
      <c r="O42" s="244"/>
    </row>
    <row r="43" spans="2:17" x14ac:dyDescent="0.15">
      <c r="B43" s="248"/>
      <c r="C43" s="244"/>
      <c r="D43" s="244"/>
      <c r="E43" s="244"/>
      <c r="F43" s="244"/>
      <c r="G43" s="1251"/>
      <c r="H43" s="1230"/>
      <c r="I43" s="1230"/>
      <c r="J43" s="1230"/>
      <c r="K43" s="1230"/>
      <c r="L43" s="1230"/>
      <c r="M43" s="1230"/>
      <c r="N43" s="1230"/>
      <c r="O43" s="1231"/>
    </row>
    <row r="44" spans="2:17" x14ac:dyDescent="0.15">
      <c r="B44" s="248"/>
      <c r="C44" s="244"/>
      <c r="D44" s="244"/>
      <c r="E44" s="244"/>
      <c r="F44" s="244"/>
      <c r="G44" s="1232"/>
      <c r="H44" s="1233"/>
      <c r="I44" s="1233"/>
      <c r="J44" s="1233"/>
      <c r="K44" s="1233"/>
      <c r="L44" s="1233"/>
      <c r="M44" s="1233"/>
      <c r="N44" s="1233"/>
      <c r="O44" s="1234"/>
    </row>
    <row r="45" spans="2:17" x14ac:dyDescent="0.15">
      <c r="B45" s="248"/>
      <c r="C45" s="244"/>
      <c r="D45" s="244"/>
      <c r="E45" s="244"/>
      <c r="F45" s="244"/>
      <c r="G45" s="1232"/>
      <c r="H45" s="1233"/>
      <c r="I45" s="1233"/>
      <c r="J45" s="1233"/>
      <c r="K45" s="1233"/>
      <c r="L45" s="1233"/>
      <c r="M45" s="1233"/>
      <c r="N45" s="1233"/>
      <c r="O45" s="1234"/>
    </row>
    <row r="46" spans="2:17" x14ac:dyDescent="0.15">
      <c r="B46" s="248"/>
      <c r="C46" s="244"/>
      <c r="D46" s="244"/>
      <c r="E46" s="244"/>
      <c r="F46" s="244"/>
      <c r="G46" s="1232"/>
      <c r="H46" s="1233"/>
      <c r="I46" s="1233"/>
      <c r="J46" s="1233"/>
      <c r="K46" s="1233"/>
      <c r="L46" s="1233"/>
      <c r="M46" s="1233"/>
      <c r="N46" s="1233"/>
      <c r="O46" s="1234"/>
    </row>
    <row r="47" spans="2:17" x14ac:dyDescent="0.15">
      <c r="B47" s="248"/>
      <c r="C47" s="244"/>
      <c r="D47" s="244"/>
      <c r="E47" s="244"/>
      <c r="F47" s="244"/>
      <c r="G47" s="1235"/>
      <c r="H47" s="1236"/>
      <c r="I47" s="1236"/>
      <c r="J47" s="1236"/>
      <c r="K47" s="1236"/>
      <c r="L47" s="1236"/>
      <c r="M47" s="1236"/>
      <c r="N47" s="1236"/>
      <c r="O47" s="1237"/>
    </row>
    <row r="48" spans="2:17" x14ac:dyDescent="0.15">
      <c r="B48" s="248"/>
      <c r="C48" s="244"/>
      <c r="D48" s="244"/>
      <c r="E48" s="244"/>
      <c r="F48" s="244"/>
      <c r="G48" s="244"/>
      <c r="H48" s="353"/>
      <c r="I48" s="353"/>
      <c r="J48" s="353"/>
    </row>
    <row r="49" spans="1:17" x14ac:dyDescent="0.15">
      <c r="B49" s="248"/>
      <c r="C49" s="244"/>
      <c r="D49" s="244"/>
      <c r="E49" s="244"/>
      <c r="F49" s="244"/>
      <c r="G49" s="243" t="s">
        <v>556</v>
      </c>
    </row>
    <row r="50" spans="1:17" x14ac:dyDescent="0.15">
      <c r="B50" s="248"/>
      <c r="C50" s="244"/>
      <c r="D50" s="244"/>
      <c r="E50" s="244"/>
      <c r="F50" s="244"/>
      <c r="G50" s="1238"/>
      <c r="H50" s="1239"/>
      <c r="I50" s="1239"/>
      <c r="J50" s="1240"/>
      <c r="K50" s="354" t="s">
        <v>514</v>
      </c>
      <c r="L50" s="354" t="s">
        <v>515</v>
      </c>
      <c r="M50" s="354" t="s">
        <v>516</v>
      </c>
      <c r="N50" s="354" t="s">
        <v>517</v>
      </c>
      <c r="O50" s="354" t="s">
        <v>518</v>
      </c>
    </row>
    <row r="51" spans="1:17" x14ac:dyDescent="0.15">
      <c r="B51" s="248"/>
      <c r="C51" s="244"/>
      <c r="D51" s="244"/>
      <c r="E51" s="244"/>
      <c r="F51" s="244"/>
      <c r="G51" s="1241" t="s">
        <v>557</v>
      </c>
      <c r="H51" s="1242"/>
      <c r="I51" s="1247" t="s">
        <v>558</v>
      </c>
      <c r="J51" s="1247"/>
      <c r="K51" s="1249"/>
      <c r="L51" s="1249"/>
      <c r="M51" s="1249"/>
      <c r="N51" s="1249"/>
      <c r="O51" s="1249"/>
    </row>
    <row r="52" spans="1:17" x14ac:dyDescent="0.15">
      <c r="B52" s="248"/>
      <c r="C52" s="244"/>
      <c r="D52" s="244"/>
      <c r="E52" s="244"/>
      <c r="F52" s="244"/>
      <c r="G52" s="1243"/>
      <c r="H52" s="1244"/>
      <c r="I52" s="1248"/>
      <c r="J52" s="1248"/>
      <c r="K52" s="1215"/>
      <c r="L52" s="1215"/>
      <c r="M52" s="1215"/>
      <c r="N52" s="1215"/>
      <c r="O52" s="1215"/>
    </row>
    <row r="53" spans="1:17" x14ac:dyDescent="0.15">
      <c r="A53" s="355"/>
      <c r="B53" s="248"/>
      <c r="C53" s="244"/>
      <c r="D53" s="244"/>
      <c r="E53" s="244"/>
      <c r="F53" s="244"/>
      <c r="G53" s="1243"/>
      <c r="H53" s="1244"/>
      <c r="I53" s="1227" t="s">
        <v>559</v>
      </c>
      <c r="J53" s="1227"/>
      <c r="K53" s="1250"/>
      <c r="L53" s="1250"/>
      <c r="M53" s="1250"/>
      <c r="N53" s="1250"/>
      <c r="O53" s="1250"/>
    </row>
    <row r="54" spans="1:17" x14ac:dyDescent="0.15">
      <c r="A54" s="355"/>
      <c r="B54" s="248"/>
      <c r="C54" s="244"/>
      <c r="D54" s="244"/>
      <c r="E54" s="244"/>
      <c r="F54" s="244"/>
      <c r="G54" s="1245"/>
      <c r="H54" s="1246"/>
      <c r="I54" s="1227"/>
      <c r="J54" s="1227"/>
      <c r="K54" s="1220"/>
      <c r="L54" s="1220"/>
      <c r="M54" s="1220"/>
      <c r="N54" s="1220"/>
      <c r="O54" s="1220"/>
    </row>
    <row r="55" spans="1:17" x14ac:dyDescent="0.15">
      <c r="A55" s="355"/>
      <c r="B55" s="248"/>
      <c r="C55" s="244"/>
      <c r="D55" s="244"/>
      <c r="E55" s="244"/>
      <c r="F55" s="244"/>
      <c r="G55" s="1221" t="s">
        <v>560</v>
      </c>
      <c r="H55" s="1222"/>
      <c r="I55" s="1227" t="s">
        <v>558</v>
      </c>
      <c r="J55" s="1227"/>
      <c r="K55" s="1249"/>
      <c r="L55" s="1249"/>
      <c r="M55" s="1249"/>
      <c r="N55" s="1249"/>
      <c r="O55" s="1249"/>
    </row>
    <row r="56" spans="1:17" x14ac:dyDescent="0.15">
      <c r="A56" s="355"/>
      <c r="B56" s="248"/>
      <c r="C56" s="244"/>
      <c r="D56" s="244"/>
      <c r="E56" s="244"/>
      <c r="F56" s="244"/>
      <c r="G56" s="1223"/>
      <c r="H56" s="1224"/>
      <c r="I56" s="1227"/>
      <c r="J56" s="1227"/>
      <c r="K56" s="1215"/>
      <c r="L56" s="1215"/>
      <c r="M56" s="1215"/>
      <c r="N56" s="1215"/>
      <c r="O56" s="1215"/>
    </row>
    <row r="57" spans="1:17" s="355" customFormat="1" x14ac:dyDescent="0.15">
      <c r="B57" s="356"/>
      <c r="C57" s="352"/>
      <c r="D57" s="352"/>
      <c r="E57" s="352"/>
      <c r="F57" s="352"/>
      <c r="G57" s="1223"/>
      <c r="H57" s="1224"/>
      <c r="I57" s="1217" t="s">
        <v>559</v>
      </c>
      <c r="J57" s="1217"/>
      <c r="K57" s="1250"/>
      <c r="L57" s="1250"/>
      <c r="M57" s="1250"/>
      <c r="N57" s="1250"/>
      <c r="O57" s="1250"/>
      <c r="P57" s="357"/>
      <c r="Q57" s="356"/>
    </row>
    <row r="58" spans="1:17" s="355" customFormat="1" x14ac:dyDescent="0.15">
      <c r="A58" s="243"/>
      <c r="B58" s="356"/>
      <c r="C58" s="352"/>
      <c r="D58" s="352"/>
      <c r="E58" s="352"/>
      <c r="F58" s="352"/>
      <c r="G58" s="1225"/>
      <c r="H58" s="1226"/>
      <c r="I58" s="1217"/>
      <c r="J58" s="1217"/>
      <c r="K58" s="1220"/>
      <c r="L58" s="1220"/>
      <c r="M58" s="1220"/>
      <c r="N58" s="1220"/>
      <c r="O58" s="1220"/>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561</v>
      </c>
      <c r="C63" s="244"/>
      <c r="D63" s="244"/>
      <c r="E63" s="244"/>
      <c r="F63" s="244"/>
      <c r="G63" s="244"/>
      <c r="H63" s="244"/>
      <c r="I63" s="244"/>
      <c r="J63" s="244"/>
      <c r="K63" s="244"/>
      <c r="L63" s="244"/>
      <c r="M63" s="244"/>
      <c r="N63" s="244"/>
      <c r="O63" s="244"/>
    </row>
    <row r="64" spans="1:17" x14ac:dyDescent="0.15">
      <c r="B64" s="248"/>
      <c r="C64" s="244"/>
      <c r="D64" s="244"/>
      <c r="E64" s="244"/>
      <c r="F64" s="244"/>
      <c r="G64" s="351" t="s">
        <v>555</v>
      </c>
      <c r="I64" s="352"/>
      <c r="J64" s="352"/>
      <c r="K64" s="352"/>
      <c r="L64" s="244"/>
      <c r="M64" s="244"/>
      <c r="N64" s="244"/>
      <c r="O64" s="244"/>
    </row>
    <row r="65" spans="2:30" x14ac:dyDescent="0.15">
      <c r="B65" s="248"/>
      <c r="C65" s="244"/>
      <c r="D65" s="244"/>
      <c r="E65" s="244"/>
      <c r="F65" s="244"/>
      <c r="G65" s="1229" t="s">
        <v>564</v>
      </c>
      <c r="H65" s="1230"/>
      <c r="I65" s="1230"/>
      <c r="J65" s="1230"/>
      <c r="K65" s="1230"/>
      <c r="L65" s="1230"/>
      <c r="M65" s="1230"/>
      <c r="N65" s="1230"/>
      <c r="O65" s="1231"/>
    </row>
    <row r="66" spans="2:30" x14ac:dyDescent="0.15">
      <c r="B66" s="248"/>
      <c r="C66" s="244"/>
      <c r="D66" s="244"/>
      <c r="E66" s="244"/>
      <c r="F66" s="244"/>
      <c r="G66" s="1232"/>
      <c r="H66" s="1233"/>
      <c r="I66" s="1233"/>
      <c r="J66" s="1233"/>
      <c r="K66" s="1233"/>
      <c r="L66" s="1233"/>
      <c r="M66" s="1233"/>
      <c r="N66" s="1233"/>
      <c r="O66" s="1234"/>
    </row>
    <row r="67" spans="2:30" x14ac:dyDescent="0.15">
      <c r="B67" s="248"/>
      <c r="C67" s="244"/>
      <c r="D67" s="244"/>
      <c r="E67" s="244"/>
      <c r="F67" s="244"/>
      <c r="G67" s="1232"/>
      <c r="H67" s="1233"/>
      <c r="I67" s="1233"/>
      <c r="J67" s="1233"/>
      <c r="K67" s="1233"/>
      <c r="L67" s="1233"/>
      <c r="M67" s="1233"/>
      <c r="N67" s="1233"/>
      <c r="O67" s="1234"/>
    </row>
    <row r="68" spans="2:30" x14ac:dyDescent="0.15">
      <c r="B68" s="248"/>
      <c r="C68" s="244"/>
      <c r="D68" s="244"/>
      <c r="E68" s="244"/>
      <c r="F68" s="244"/>
      <c r="G68" s="1232"/>
      <c r="H68" s="1233"/>
      <c r="I68" s="1233"/>
      <c r="J68" s="1233"/>
      <c r="K68" s="1233"/>
      <c r="L68" s="1233"/>
      <c r="M68" s="1233"/>
      <c r="N68" s="1233"/>
      <c r="O68" s="1234"/>
    </row>
    <row r="69" spans="2:30" x14ac:dyDescent="0.15">
      <c r="B69" s="248"/>
      <c r="C69" s="244"/>
      <c r="D69" s="244"/>
      <c r="E69" s="244"/>
      <c r="F69" s="244"/>
      <c r="G69" s="1235"/>
      <c r="H69" s="1236"/>
      <c r="I69" s="1236"/>
      <c r="J69" s="1236"/>
      <c r="K69" s="1236"/>
      <c r="L69" s="1236"/>
      <c r="M69" s="1236"/>
      <c r="N69" s="1236"/>
      <c r="O69" s="1237"/>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562</v>
      </c>
      <c r="I71" s="368"/>
      <c r="J71" s="364"/>
      <c r="K71" s="364"/>
      <c r="L71" s="365"/>
      <c r="M71" s="364"/>
      <c r="N71" s="365"/>
      <c r="O71" s="366"/>
    </row>
    <row r="72" spans="2:30" x14ac:dyDescent="0.15">
      <c r="B72" s="248"/>
      <c r="C72" s="244"/>
      <c r="D72" s="244"/>
      <c r="E72" s="244"/>
      <c r="F72" s="244"/>
      <c r="G72" s="1238"/>
      <c r="H72" s="1239"/>
      <c r="I72" s="1239"/>
      <c r="J72" s="1240"/>
      <c r="K72" s="354" t="s">
        <v>514</v>
      </c>
      <c r="L72" s="354" t="s">
        <v>515</v>
      </c>
      <c r="M72" s="354" t="s">
        <v>516</v>
      </c>
      <c r="N72" s="354" t="s">
        <v>517</v>
      </c>
      <c r="O72" s="354" t="s">
        <v>518</v>
      </c>
    </row>
    <row r="73" spans="2:30" x14ac:dyDescent="0.15">
      <c r="B73" s="248"/>
      <c r="C73" s="244"/>
      <c r="D73" s="244"/>
      <c r="E73" s="244"/>
      <c r="F73" s="244"/>
      <c r="G73" s="1241" t="s">
        <v>557</v>
      </c>
      <c r="H73" s="1242"/>
      <c r="I73" s="1247" t="s">
        <v>558</v>
      </c>
      <c r="J73" s="1247"/>
      <c r="K73" s="1228">
        <v>147.4</v>
      </c>
      <c r="L73" s="1228">
        <v>128.1</v>
      </c>
      <c r="M73" s="1215">
        <v>122.1</v>
      </c>
      <c r="N73" s="1215">
        <v>109</v>
      </c>
      <c r="O73" s="1215">
        <v>104.7</v>
      </c>
      <c r="S73" s="243">
        <v>9.9</v>
      </c>
    </row>
    <row r="74" spans="2:30" x14ac:dyDescent="0.15">
      <c r="B74" s="248"/>
      <c r="C74" s="244"/>
      <c r="D74" s="244"/>
      <c r="E74" s="244"/>
      <c r="F74" s="244"/>
      <c r="G74" s="1243"/>
      <c r="H74" s="1244"/>
      <c r="I74" s="1248"/>
      <c r="J74" s="1248"/>
      <c r="K74" s="1228"/>
      <c r="L74" s="1228"/>
      <c r="M74" s="1215"/>
      <c r="N74" s="1215"/>
      <c r="O74" s="1215"/>
    </row>
    <row r="75" spans="2:30" x14ac:dyDescent="0.15">
      <c r="B75" s="248"/>
      <c r="C75" s="244"/>
      <c r="D75" s="244"/>
      <c r="E75" s="244"/>
      <c r="F75" s="244"/>
      <c r="G75" s="1243"/>
      <c r="H75" s="1244"/>
      <c r="I75" s="1227" t="s">
        <v>563</v>
      </c>
      <c r="J75" s="1227"/>
      <c r="K75" s="1219">
        <v>16</v>
      </c>
      <c r="L75" s="1219">
        <v>15.6</v>
      </c>
      <c r="M75" s="1219">
        <v>14.9</v>
      </c>
      <c r="N75" s="1219">
        <v>13</v>
      </c>
      <c r="O75" s="1219">
        <v>11.8</v>
      </c>
      <c r="U75" s="243">
        <v>81.2</v>
      </c>
      <c r="W75" s="243">
        <v>87.2</v>
      </c>
      <c r="Y75" s="243">
        <v>99.8</v>
      </c>
      <c r="AA75" s="243">
        <v>109.5</v>
      </c>
      <c r="AC75" s="243">
        <v>115.2</v>
      </c>
    </row>
    <row r="76" spans="2:30" x14ac:dyDescent="0.15">
      <c r="B76" s="248"/>
      <c r="C76" s="244"/>
      <c r="D76" s="244"/>
      <c r="E76" s="244"/>
      <c r="F76" s="244"/>
      <c r="G76" s="1245"/>
      <c r="H76" s="1246"/>
      <c r="I76" s="1227"/>
      <c r="J76" s="1227"/>
      <c r="K76" s="1220"/>
      <c r="L76" s="1220"/>
      <c r="M76" s="1220"/>
      <c r="N76" s="1220"/>
      <c r="O76" s="1220"/>
    </row>
    <row r="77" spans="2:30" x14ac:dyDescent="0.15">
      <c r="B77" s="248"/>
      <c r="C77" s="244"/>
      <c r="D77" s="244"/>
      <c r="E77" s="244"/>
      <c r="F77" s="244"/>
      <c r="G77" s="1221" t="s">
        <v>560</v>
      </c>
      <c r="H77" s="1222"/>
      <c r="I77" s="1227" t="s">
        <v>558</v>
      </c>
      <c r="J77" s="1227"/>
      <c r="K77" s="1228">
        <v>69.599999999999994</v>
      </c>
      <c r="L77" s="1228">
        <v>57.6</v>
      </c>
      <c r="M77" s="1215">
        <v>48.3</v>
      </c>
      <c r="N77" s="1215">
        <v>44.4</v>
      </c>
      <c r="O77" s="1215">
        <v>37.299999999999997</v>
      </c>
      <c r="R77" s="243">
        <v>12.3</v>
      </c>
      <c r="T77" s="243">
        <v>11.1</v>
      </c>
    </row>
    <row r="78" spans="2:30" x14ac:dyDescent="0.15">
      <c r="B78" s="248"/>
      <c r="C78" s="244"/>
      <c r="D78" s="244"/>
      <c r="E78" s="244"/>
      <c r="F78" s="244"/>
      <c r="G78" s="1223"/>
      <c r="H78" s="1224"/>
      <c r="I78" s="1227"/>
      <c r="J78" s="1227"/>
      <c r="K78" s="1228"/>
      <c r="L78" s="1228"/>
      <c r="M78" s="1215"/>
      <c r="N78" s="1215"/>
      <c r="O78" s="1215"/>
    </row>
    <row r="79" spans="2:30" x14ac:dyDescent="0.15">
      <c r="B79" s="248"/>
      <c r="C79" s="244"/>
      <c r="D79" s="244"/>
      <c r="E79" s="244"/>
      <c r="F79" s="244"/>
      <c r="G79" s="1223"/>
      <c r="H79" s="1224"/>
      <c r="I79" s="1216" t="s">
        <v>563</v>
      </c>
      <c r="J79" s="1217"/>
      <c r="K79" s="1218">
        <v>12.2</v>
      </c>
      <c r="L79" s="1218">
        <v>11.3</v>
      </c>
      <c r="M79" s="1218">
        <v>10.4</v>
      </c>
      <c r="N79" s="1218">
        <v>9.4</v>
      </c>
      <c r="O79" s="1218">
        <v>7.8</v>
      </c>
      <c r="V79" s="243">
        <v>53.5</v>
      </c>
      <c r="X79" s="243">
        <v>48.2</v>
      </c>
      <c r="Z79" s="243">
        <v>34.200000000000003</v>
      </c>
      <c r="AB79" s="243">
        <v>30.3</v>
      </c>
      <c r="AD79" s="243">
        <v>28.9</v>
      </c>
    </row>
    <row r="80" spans="2:30" x14ac:dyDescent="0.15">
      <c r="B80" s="248"/>
      <c r="C80" s="244"/>
      <c r="D80" s="244"/>
      <c r="E80" s="244"/>
      <c r="F80" s="244"/>
      <c r="G80" s="1225"/>
      <c r="H80" s="1226"/>
      <c r="I80" s="1217"/>
      <c r="J80" s="1217"/>
      <c r="K80" s="1218"/>
      <c r="L80" s="1218"/>
      <c r="M80" s="1218"/>
      <c r="N80" s="1218"/>
      <c r="O80" s="1218"/>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0" zoomScaleNormal="7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0" zoomScaleNormal="7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38</v>
      </c>
      <c r="E2" s="109"/>
      <c r="F2" s="110" t="s">
        <v>513</v>
      </c>
      <c r="G2" s="111"/>
      <c r="H2" s="112"/>
    </row>
    <row r="3" spans="1:8" x14ac:dyDescent="0.15">
      <c r="A3" s="108" t="s">
        <v>506</v>
      </c>
      <c r="B3" s="113"/>
      <c r="C3" s="114"/>
      <c r="D3" s="115">
        <v>49627</v>
      </c>
      <c r="E3" s="116"/>
      <c r="F3" s="117">
        <v>48103</v>
      </c>
      <c r="G3" s="118"/>
      <c r="H3" s="119"/>
    </row>
    <row r="4" spans="1:8" x14ac:dyDescent="0.15">
      <c r="A4" s="120"/>
      <c r="B4" s="121"/>
      <c r="C4" s="122"/>
      <c r="D4" s="123">
        <v>26304</v>
      </c>
      <c r="E4" s="124"/>
      <c r="F4" s="125">
        <v>22640</v>
      </c>
      <c r="G4" s="126"/>
      <c r="H4" s="127"/>
    </row>
    <row r="5" spans="1:8" x14ac:dyDescent="0.15">
      <c r="A5" s="108" t="s">
        <v>508</v>
      </c>
      <c r="B5" s="113"/>
      <c r="C5" s="114"/>
      <c r="D5" s="115">
        <v>65649</v>
      </c>
      <c r="E5" s="116"/>
      <c r="F5" s="117">
        <v>45761</v>
      </c>
      <c r="G5" s="118"/>
      <c r="H5" s="119"/>
    </row>
    <row r="6" spans="1:8" x14ac:dyDescent="0.15">
      <c r="A6" s="120"/>
      <c r="B6" s="121"/>
      <c r="C6" s="122"/>
      <c r="D6" s="123">
        <v>33955</v>
      </c>
      <c r="E6" s="124"/>
      <c r="F6" s="125">
        <v>24777</v>
      </c>
      <c r="G6" s="126"/>
      <c r="H6" s="127"/>
    </row>
    <row r="7" spans="1:8" x14ac:dyDescent="0.15">
      <c r="A7" s="108" t="s">
        <v>509</v>
      </c>
      <c r="B7" s="113"/>
      <c r="C7" s="114"/>
      <c r="D7" s="115">
        <v>94369</v>
      </c>
      <c r="E7" s="116"/>
      <c r="F7" s="117">
        <v>56255</v>
      </c>
      <c r="G7" s="118"/>
      <c r="H7" s="119"/>
    </row>
    <row r="8" spans="1:8" x14ac:dyDescent="0.15">
      <c r="A8" s="120"/>
      <c r="B8" s="121"/>
      <c r="C8" s="122"/>
      <c r="D8" s="123">
        <v>40064</v>
      </c>
      <c r="E8" s="124"/>
      <c r="F8" s="125">
        <v>26957</v>
      </c>
      <c r="G8" s="126"/>
      <c r="H8" s="127"/>
    </row>
    <row r="9" spans="1:8" x14ac:dyDescent="0.15">
      <c r="A9" s="108" t="s">
        <v>510</v>
      </c>
      <c r="B9" s="113"/>
      <c r="C9" s="114"/>
      <c r="D9" s="115">
        <v>91045</v>
      </c>
      <c r="E9" s="116"/>
      <c r="F9" s="117">
        <v>57944</v>
      </c>
      <c r="G9" s="118"/>
      <c r="H9" s="119"/>
    </row>
    <row r="10" spans="1:8" x14ac:dyDescent="0.15">
      <c r="A10" s="120"/>
      <c r="B10" s="121"/>
      <c r="C10" s="122"/>
      <c r="D10" s="123">
        <v>46004</v>
      </c>
      <c r="E10" s="124"/>
      <c r="F10" s="125">
        <v>29326</v>
      </c>
      <c r="G10" s="126"/>
      <c r="H10" s="127"/>
    </row>
    <row r="11" spans="1:8" x14ac:dyDescent="0.15">
      <c r="A11" s="108" t="s">
        <v>511</v>
      </c>
      <c r="B11" s="113"/>
      <c r="C11" s="114"/>
      <c r="D11" s="115">
        <v>68324</v>
      </c>
      <c r="E11" s="116"/>
      <c r="F11" s="117">
        <v>54227</v>
      </c>
      <c r="G11" s="118"/>
      <c r="H11" s="119"/>
    </row>
    <row r="12" spans="1:8" x14ac:dyDescent="0.15">
      <c r="A12" s="120"/>
      <c r="B12" s="121"/>
      <c r="C12" s="128"/>
      <c r="D12" s="123">
        <v>53334</v>
      </c>
      <c r="E12" s="124"/>
      <c r="F12" s="125">
        <v>29694</v>
      </c>
      <c r="G12" s="126"/>
      <c r="H12" s="127"/>
    </row>
    <row r="13" spans="1:8" x14ac:dyDescent="0.15">
      <c r="A13" s="108"/>
      <c r="B13" s="113"/>
      <c r="C13" s="129"/>
      <c r="D13" s="130">
        <v>73803</v>
      </c>
      <c r="E13" s="131"/>
      <c r="F13" s="132">
        <v>52458</v>
      </c>
      <c r="G13" s="133"/>
      <c r="H13" s="119"/>
    </row>
    <row r="14" spans="1:8" x14ac:dyDescent="0.15">
      <c r="A14" s="120"/>
      <c r="B14" s="121"/>
      <c r="C14" s="122"/>
      <c r="D14" s="123">
        <v>39932</v>
      </c>
      <c r="E14" s="124"/>
      <c r="F14" s="125">
        <v>26679</v>
      </c>
      <c r="G14" s="126"/>
      <c r="H14" s="127"/>
    </row>
    <row r="17" spans="1:11" x14ac:dyDescent="0.15">
      <c r="A17" s="104" t="s">
        <v>39</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40</v>
      </c>
      <c r="B19" s="134">
        <f>ROUND(VALUE(SUBSTITUTE(実質収支比率等に係る経年分析!F$48,"▲","-")),2)</f>
        <v>4.4800000000000004</v>
      </c>
      <c r="C19" s="134">
        <f>ROUND(VALUE(SUBSTITUTE(実質収支比率等に係る経年分析!G$48,"▲","-")),2)</f>
        <v>3.83</v>
      </c>
      <c r="D19" s="134">
        <f>ROUND(VALUE(SUBSTITUTE(実質収支比率等に係る経年分析!H$48,"▲","-")),2)</f>
        <v>2.5299999999999998</v>
      </c>
      <c r="E19" s="134">
        <f>ROUND(VALUE(SUBSTITUTE(実質収支比率等に係る経年分析!I$48,"▲","-")),2)</f>
        <v>3.36</v>
      </c>
      <c r="F19" s="134">
        <f>ROUND(VALUE(SUBSTITUTE(実質収支比率等に係る経年分析!J$48,"▲","-")),2)</f>
        <v>4.41</v>
      </c>
    </row>
    <row r="20" spans="1:11" x14ac:dyDescent="0.15">
      <c r="A20" s="134" t="s">
        <v>41</v>
      </c>
      <c r="B20" s="134">
        <f>ROUND(VALUE(SUBSTITUTE(実質収支比率等に係る経年分析!F$47,"▲","-")),2)</f>
        <v>12.61</v>
      </c>
      <c r="C20" s="134">
        <f>ROUND(VALUE(SUBSTITUTE(実質収支比率等に係る経年分析!G$47,"▲","-")),2)</f>
        <v>13.38</v>
      </c>
      <c r="D20" s="134">
        <f>ROUND(VALUE(SUBSTITUTE(実質収支比率等に係る経年分析!H$47,"▲","-")),2)</f>
        <v>16.350000000000001</v>
      </c>
      <c r="E20" s="134">
        <f>ROUND(VALUE(SUBSTITUTE(実質収支比率等に係る経年分析!I$47,"▲","-")),2)</f>
        <v>15.93</v>
      </c>
      <c r="F20" s="134">
        <f>ROUND(VALUE(SUBSTITUTE(実質収支比率等に係る経年分析!J$47,"▲","-")),2)</f>
        <v>16.399999999999999</v>
      </c>
    </row>
    <row r="21" spans="1:11" x14ac:dyDescent="0.15">
      <c r="A21" s="134" t="s">
        <v>42</v>
      </c>
      <c r="B21" s="134">
        <f>IF(ISNUMBER(VALUE(SUBSTITUTE(実質収支比率等に係る経年分析!F$49,"▲","-"))),ROUND(VALUE(SUBSTITUTE(実質収支比率等に係る経年分析!F$49,"▲","-")),2),NA())</f>
        <v>4.38</v>
      </c>
      <c r="C21" s="134">
        <f>IF(ISNUMBER(VALUE(SUBSTITUTE(実質収支比率等に係る経年分析!G$49,"▲","-"))),ROUND(VALUE(SUBSTITUTE(実質収支比率等に係る経年分析!G$49,"▲","-")),2),NA())</f>
        <v>1.33</v>
      </c>
      <c r="D21" s="134">
        <f>IF(ISNUMBER(VALUE(SUBSTITUTE(実質収支比率等に係る経年分析!H$49,"▲","-"))),ROUND(VALUE(SUBSTITUTE(実質収支比率等に係る経年分析!H$49,"▲","-")),2),NA())</f>
        <v>2.79</v>
      </c>
      <c r="E21" s="134">
        <f>IF(ISNUMBER(VALUE(SUBSTITUTE(実質収支比率等に係る経年分析!I$49,"▲","-"))),ROUND(VALUE(SUBSTITUTE(実質収支比率等に係る経年分析!I$49,"▲","-")),2),NA())</f>
        <v>1.66</v>
      </c>
      <c r="F21" s="134">
        <f>IF(ISNUMBER(VALUE(SUBSTITUTE(実質収支比率等に係る経年分析!J$49,"▲","-"))),ROUND(VALUE(SUBSTITUTE(実質収支比率等に係る経年分析!J$49,"▲","-")),2),NA())</f>
        <v>3.33</v>
      </c>
    </row>
    <row r="24" spans="1:11" x14ac:dyDescent="0.15">
      <c r="A24" s="104" t="s">
        <v>43</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44</v>
      </c>
      <c r="C26" s="135" t="s">
        <v>45</v>
      </c>
      <c r="D26" s="135" t="s">
        <v>44</v>
      </c>
      <c r="E26" s="135" t="s">
        <v>45</v>
      </c>
      <c r="F26" s="135" t="s">
        <v>44</v>
      </c>
      <c r="G26" s="135" t="s">
        <v>45</v>
      </c>
      <c r="H26" s="135" t="s">
        <v>44</v>
      </c>
      <c r="I26" s="135" t="s">
        <v>45</v>
      </c>
      <c r="J26" s="135" t="s">
        <v>44</v>
      </c>
      <c r="K26" s="135" t="s">
        <v>45</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0.09</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墓苑事業</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後期高齢者医療事業</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0.04</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0.17</v>
      </c>
    </row>
    <row r="31" spans="1:11" x14ac:dyDescent="0.15">
      <c r="A31" s="135" t="str">
        <f>IF(連結実質赤字比率に係る赤字・黒字の構成分析!C$39="",NA(),連結実質赤字比率に係る赤字・黒字の構成分析!C$39)</f>
        <v>国民健康保険事業</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0.82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1.17</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0.75</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0.86</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0.18</v>
      </c>
    </row>
    <row r="32" spans="1:11" x14ac:dyDescent="0.15">
      <c r="A32" s="135" t="str">
        <f>IF(連結実質赤字比率に係る赤字・黒字の構成分析!C$38="",NA(),連結実質赤字比率に係る赤字・黒字の構成分析!C$38)</f>
        <v>介護保険事業</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0.34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0.71</v>
      </c>
    </row>
    <row r="33" spans="1:16" x14ac:dyDescent="0.15">
      <c r="A33" s="135" t="str">
        <f>IF(連結実質赤字比率に係る赤字・黒字の構成分析!C$37="",NA(),連結実質赤字比率に係る赤字・黒字の構成分析!C$37)</f>
        <v>病院事業会計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1.37</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3.03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3.95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2.35</v>
      </c>
    </row>
    <row r="34" spans="1:16" x14ac:dyDescent="0.15">
      <c r="A34" s="135" t="str">
        <f>IF(連結実質赤字比率に係る赤字・黒字の構成分析!C$36="",NA(),連結実質赤字比率に係る赤字・黒字の構成分析!C$36)</f>
        <v>下水道事業会計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1.53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2.36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2.67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2.74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2.83</v>
      </c>
    </row>
    <row r="35" spans="1:16" x14ac:dyDescent="0.15">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3.26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3.44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3.26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3.97</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4.4800000000000004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3.82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2.5299999999999998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3.36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4.4000000000000004</v>
      </c>
    </row>
    <row r="39" spans="1:16" x14ac:dyDescent="0.15">
      <c r="A39" s="104" t="s">
        <v>46</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47</v>
      </c>
      <c r="C41" s="136"/>
      <c r="D41" s="136" t="s">
        <v>48</v>
      </c>
      <c r="E41" s="136" t="s">
        <v>47</v>
      </c>
      <c r="F41" s="136"/>
      <c r="G41" s="136" t="s">
        <v>48</v>
      </c>
      <c r="H41" s="136" t="s">
        <v>47</v>
      </c>
      <c r="I41" s="136"/>
      <c r="J41" s="136" t="s">
        <v>48</v>
      </c>
      <c r="K41" s="136" t="s">
        <v>47</v>
      </c>
      <c r="L41" s="136"/>
      <c r="M41" s="136" t="s">
        <v>48</v>
      </c>
      <c r="N41" s="136" t="s">
        <v>47</v>
      </c>
      <c r="O41" s="136"/>
      <c r="P41" s="136" t="s">
        <v>48</v>
      </c>
    </row>
    <row r="42" spans="1:16" x14ac:dyDescent="0.15">
      <c r="A42" s="136" t="s">
        <v>49</v>
      </c>
      <c r="B42" s="136"/>
      <c r="C42" s="136"/>
      <c r="D42" s="136">
        <f>'実質公債費比率（分子）の構造'!K$52</f>
        <v>4553</v>
      </c>
      <c r="E42" s="136"/>
      <c r="F42" s="136"/>
      <c r="G42" s="136">
        <f>'実質公債費比率（分子）の構造'!L$52</f>
        <v>4825</v>
      </c>
      <c r="H42" s="136"/>
      <c r="I42" s="136"/>
      <c r="J42" s="136">
        <f>'実質公債費比率（分子）の構造'!M$52</f>
        <v>4952</v>
      </c>
      <c r="K42" s="136"/>
      <c r="L42" s="136"/>
      <c r="M42" s="136">
        <f>'実質公債費比率（分子）の構造'!N$52</f>
        <v>5416</v>
      </c>
      <c r="N42" s="136"/>
      <c r="O42" s="136"/>
      <c r="P42" s="136">
        <f>'実質公債費比率（分子）の構造'!O$52</f>
        <v>5544</v>
      </c>
    </row>
    <row r="43" spans="1:16" x14ac:dyDescent="0.15">
      <c r="A43" s="136" t="s">
        <v>50</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t="str">
        <f>'実質公債費比率（分子）の構造'!O$51</f>
        <v>-</v>
      </c>
      <c r="O43" s="136"/>
      <c r="P43" s="136"/>
    </row>
    <row r="44" spans="1:16" x14ac:dyDescent="0.15">
      <c r="A44" s="136" t="s">
        <v>51</v>
      </c>
      <c r="B44" s="136">
        <f>'実質公債費比率（分子）の構造'!K$50</f>
        <v>214</v>
      </c>
      <c r="C44" s="136"/>
      <c r="D44" s="136"/>
      <c r="E44" s="136">
        <f>'実質公債費比率（分子）の構造'!L$50</f>
        <v>209</v>
      </c>
      <c r="F44" s="136"/>
      <c r="G44" s="136"/>
      <c r="H44" s="136">
        <f>'実質公債費比率（分子）の構造'!M$50</f>
        <v>189</v>
      </c>
      <c r="I44" s="136"/>
      <c r="J44" s="136"/>
      <c r="K44" s="136">
        <f>'実質公債費比率（分子）の構造'!N$50</f>
        <v>151</v>
      </c>
      <c r="L44" s="136"/>
      <c r="M44" s="136"/>
      <c r="N44" s="136">
        <f>'実質公債費比率（分子）の構造'!O$50</f>
        <v>120</v>
      </c>
      <c r="O44" s="136"/>
      <c r="P44" s="136"/>
    </row>
    <row r="45" spans="1:16" x14ac:dyDescent="0.15">
      <c r="A45" s="136" t="s">
        <v>52</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x14ac:dyDescent="0.15">
      <c r="A46" s="136" t="s">
        <v>53</v>
      </c>
      <c r="B46" s="136">
        <f>'実質公債費比率（分子）の構造'!K$48</f>
        <v>2202</v>
      </c>
      <c r="C46" s="136"/>
      <c r="D46" s="136"/>
      <c r="E46" s="136">
        <f>'実質公債費比率（分子）の構造'!L$48</f>
        <v>1934</v>
      </c>
      <c r="F46" s="136"/>
      <c r="G46" s="136"/>
      <c r="H46" s="136">
        <f>'実質公債費比率（分子）の構造'!M$48</f>
        <v>2006</v>
      </c>
      <c r="I46" s="136"/>
      <c r="J46" s="136"/>
      <c r="K46" s="136">
        <f>'実質公債費比率（分子）の構造'!N$48</f>
        <v>1864</v>
      </c>
      <c r="L46" s="136"/>
      <c r="M46" s="136"/>
      <c r="N46" s="136">
        <f>'実質公債費比率（分子）の構造'!O$48</f>
        <v>1872</v>
      </c>
      <c r="O46" s="136"/>
      <c r="P46" s="136"/>
    </row>
    <row r="47" spans="1:16" x14ac:dyDescent="0.15">
      <c r="A47" s="136" t="s">
        <v>54</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55</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56</v>
      </c>
      <c r="B49" s="136">
        <f>'実質公債費比率（分子）の構造'!K$45</f>
        <v>5256</v>
      </c>
      <c r="C49" s="136"/>
      <c r="D49" s="136"/>
      <c r="E49" s="136">
        <f>'実質公債費比率（分子）の構造'!L$45</f>
        <v>5480</v>
      </c>
      <c r="F49" s="136"/>
      <c r="G49" s="136"/>
      <c r="H49" s="136">
        <f>'実質公債費比率（分子）の構造'!M$45</f>
        <v>5415</v>
      </c>
      <c r="I49" s="136"/>
      <c r="J49" s="136"/>
      <c r="K49" s="136">
        <f>'実質公債費比率（分子）の構造'!N$45</f>
        <v>5418</v>
      </c>
      <c r="L49" s="136"/>
      <c r="M49" s="136"/>
      <c r="N49" s="136">
        <f>'実質公債費比率（分子）の構造'!O$45</f>
        <v>5668</v>
      </c>
      <c r="O49" s="136"/>
      <c r="P49" s="136"/>
    </row>
    <row r="50" spans="1:16" x14ac:dyDescent="0.15">
      <c r="A50" s="136" t="s">
        <v>57</v>
      </c>
      <c r="B50" s="136" t="e">
        <f>NA()</f>
        <v>#N/A</v>
      </c>
      <c r="C50" s="136">
        <f>IF(ISNUMBER('実質公債費比率（分子）の構造'!K$53),'実質公債費比率（分子）の構造'!K$53,NA())</f>
        <v>3119</v>
      </c>
      <c r="D50" s="136" t="e">
        <f>NA()</f>
        <v>#N/A</v>
      </c>
      <c r="E50" s="136" t="e">
        <f>NA()</f>
        <v>#N/A</v>
      </c>
      <c r="F50" s="136">
        <f>IF(ISNUMBER('実質公債費比率（分子）の構造'!L$53),'実質公債費比率（分子）の構造'!L$53,NA())</f>
        <v>2798</v>
      </c>
      <c r="G50" s="136" t="e">
        <f>NA()</f>
        <v>#N/A</v>
      </c>
      <c r="H50" s="136" t="e">
        <f>NA()</f>
        <v>#N/A</v>
      </c>
      <c r="I50" s="136">
        <f>IF(ISNUMBER('実質公債費比率（分子）の構造'!M$53),'実質公債費比率（分子）の構造'!M$53,NA())</f>
        <v>2658</v>
      </c>
      <c r="J50" s="136" t="e">
        <f>NA()</f>
        <v>#N/A</v>
      </c>
      <c r="K50" s="136" t="e">
        <f>NA()</f>
        <v>#N/A</v>
      </c>
      <c r="L50" s="136">
        <f>IF(ISNUMBER('実質公債費比率（分子）の構造'!N$53),'実質公債費比率（分子）の構造'!N$53,NA())</f>
        <v>2017</v>
      </c>
      <c r="M50" s="136" t="e">
        <f>NA()</f>
        <v>#N/A</v>
      </c>
      <c r="N50" s="136" t="e">
        <f>NA()</f>
        <v>#N/A</v>
      </c>
      <c r="O50" s="136">
        <f>IF(ISNUMBER('実質公債費比率（分子）の構造'!O$53),'実質公債費比率（分子）の構造'!O$53,NA())</f>
        <v>2116</v>
      </c>
      <c r="P50" s="136" t="e">
        <f>NA()</f>
        <v>#N/A</v>
      </c>
    </row>
    <row r="53" spans="1:16" x14ac:dyDescent="0.15">
      <c r="A53" s="104" t="s">
        <v>58</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59</v>
      </c>
      <c r="C55" s="135"/>
      <c r="D55" s="135" t="s">
        <v>60</v>
      </c>
      <c r="E55" s="135" t="s">
        <v>59</v>
      </c>
      <c r="F55" s="135"/>
      <c r="G55" s="135" t="s">
        <v>60</v>
      </c>
      <c r="H55" s="135" t="s">
        <v>59</v>
      </c>
      <c r="I55" s="135"/>
      <c r="J55" s="135" t="s">
        <v>60</v>
      </c>
      <c r="K55" s="135" t="s">
        <v>59</v>
      </c>
      <c r="L55" s="135"/>
      <c r="M55" s="135" t="s">
        <v>60</v>
      </c>
      <c r="N55" s="135" t="s">
        <v>59</v>
      </c>
      <c r="O55" s="135"/>
      <c r="P55" s="135" t="s">
        <v>60</v>
      </c>
    </row>
    <row r="56" spans="1:16" x14ac:dyDescent="0.15">
      <c r="A56" s="135" t="s">
        <v>35</v>
      </c>
      <c r="B56" s="135"/>
      <c r="C56" s="135"/>
      <c r="D56" s="135">
        <f>'将来負担比率（分子）の構造'!I$51</f>
        <v>55110</v>
      </c>
      <c r="E56" s="135"/>
      <c r="F56" s="135"/>
      <c r="G56" s="135">
        <f>'将来負担比率（分子）の構造'!J$51</f>
        <v>57587</v>
      </c>
      <c r="H56" s="135"/>
      <c r="I56" s="135"/>
      <c r="J56" s="135">
        <f>'将来負担比率（分子）の構造'!K$51</f>
        <v>59918</v>
      </c>
      <c r="K56" s="135"/>
      <c r="L56" s="135"/>
      <c r="M56" s="135">
        <f>'将来負担比率（分子）の構造'!L$51</f>
        <v>60595</v>
      </c>
      <c r="N56" s="135"/>
      <c r="O56" s="135"/>
      <c r="P56" s="135">
        <f>'将来負担比率（分子）の構造'!M$51</f>
        <v>61890</v>
      </c>
    </row>
    <row r="57" spans="1:16" x14ac:dyDescent="0.15">
      <c r="A57" s="135" t="s">
        <v>34</v>
      </c>
      <c r="B57" s="135"/>
      <c r="C57" s="135"/>
      <c r="D57" s="135">
        <f>'将来負担比率（分子）の構造'!I$50</f>
        <v>1161</v>
      </c>
      <c r="E57" s="135"/>
      <c r="F57" s="135"/>
      <c r="G57" s="135">
        <f>'将来負担比率（分子）の構造'!J$50</f>
        <v>1021</v>
      </c>
      <c r="H57" s="135"/>
      <c r="I57" s="135"/>
      <c r="J57" s="135">
        <f>'将来負担比率（分子）の構造'!K$50</f>
        <v>913</v>
      </c>
      <c r="K57" s="135"/>
      <c r="L57" s="135"/>
      <c r="M57" s="135">
        <f>'将来負担比率（分子）の構造'!L$50</f>
        <v>809</v>
      </c>
      <c r="N57" s="135"/>
      <c r="O57" s="135"/>
      <c r="P57" s="135">
        <f>'将来負担比率（分子）の構造'!M$50</f>
        <v>642</v>
      </c>
    </row>
    <row r="58" spans="1:16" x14ac:dyDescent="0.15">
      <c r="A58" s="135" t="s">
        <v>33</v>
      </c>
      <c r="B58" s="135"/>
      <c r="C58" s="135"/>
      <c r="D58" s="135">
        <f>'将来負担比率（分子）の構造'!I$49</f>
        <v>5756</v>
      </c>
      <c r="E58" s="135"/>
      <c r="F58" s="135"/>
      <c r="G58" s="135">
        <f>'将来負担比率（分子）の構造'!J$49</f>
        <v>6829</v>
      </c>
      <c r="H58" s="135"/>
      <c r="I58" s="135"/>
      <c r="J58" s="135">
        <f>'将来負担比率（分子）の構造'!K$49</f>
        <v>7004</v>
      </c>
      <c r="K58" s="135"/>
      <c r="L58" s="135"/>
      <c r="M58" s="135">
        <f>'将来負担比率（分子）の構造'!L$49</f>
        <v>7049</v>
      </c>
      <c r="N58" s="135"/>
      <c r="O58" s="135"/>
      <c r="P58" s="135">
        <f>'将来負担比率（分子）の構造'!M$49</f>
        <v>7034</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f>'将来負担比率（分子）の構造'!I$46</f>
        <v>667</v>
      </c>
      <c r="C61" s="135"/>
      <c r="D61" s="135"/>
      <c r="E61" s="135">
        <f>'将来負担比率（分子）の構造'!J$46</f>
        <v>693</v>
      </c>
      <c r="F61" s="135"/>
      <c r="G61" s="135"/>
      <c r="H61" s="135">
        <f>'将来負担比率（分子）の構造'!K$46</f>
        <v>810</v>
      </c>
      <c r="I61" s="135"/>
      <c r="J61" s="135"/>
      <c r="K61" s="135">
        <f>'将来負担比率（分子）の構造'!L$46</f>
        <v>797</v>
      </c>
      <c r="L61" s="135"/>
      <c r="M61" s="135"/>
      <c r="N61" s="135">
        <f>'将来負担比率（分子）の構造'!M$46</f>
        <v>577</v>
      </c>
      <c r="O61" s="135"/>
      <c r="P61" s="135"/>
    </row>
    <row r="62" spans="1:16" x14ac:dyDescent="0.15">
      <c r="A62" s="135" t="s">
        <v>28</v>
      </c>
      <c r="B62" s="135">
        <f>'将来負担比率（分子）の構造'!I$45</f>
        <v>6895</v>
      </c>
      <c r="C62" s="135"/>
      <c r="D62" s="135"/>
      <c r="E62" s="135">
        <f>'将来負担比率（分子）の構造'!J$45</f>
        <v>6753</v>
      </c>
      <c r="F62" s="135"/>
      <c r="G62" s="135"/>
      <c r="H62" s="135">
        <f>'将来負担比率（分子）の構造'!K$45</f>
        <v>6363</v>
      </c>
      <c r="I62" s="135"/>
      <c r="J62" s="135"/>
      <c r="K62" s="135">
        <f>'将来負担比率（分子）の構造'!L$45</f>
        <v>5697</v>
      </c>
      <c r="L62" s="135"/>
      <c r="M62" s="135"/>
      <c r="N62" s="135">
        <f>'将来負担比率（分子）の構造'!M$45</f>
        <v>5135</v>
      </c>
      <c r="O62" s="135"/>
      <c r="P62" s="135"/>
    </row>
    <row r="63" spans="1:16" x14ac:dyDescent="0.15">
      <c r="A63" s="135" t="s">
        <v>27</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x14ac:dyDescent="0.15">
      <c r="A64" s="135" t="s">
        <v>26</v>
      </c>
      <c r="B64" s="135">
        <f>'将来負担比率（分子）の構造'!I$43</f>
        <v>28890</v>
      </c>
      <c r="C64" s="135"/>
      <c r="D64" s="135"/>
      <c r="E64" s="135">
        <f>'将来負担比率（分子）の構造'!J$43</f>
        <v>27496</v>
      </c>
      <c r="F64" s="135"/>
      <c r="G64" s="135"/>
      <c r="H64" s="135">
        <f>'将来負担比率（分子）の構造'!K$43</f>
        <v>26854</v>
      </c>
      <c r="I64" s="135"/>
      <c r="J64" s="135"/>
      <c r="K64" s="135">
        <f>'将来負担比率（分子）の構造'!L$43</f>
        <v>23229</v>
      </c>
      <c r="L64" s="135"/>
      <c r="M64" s="135"/>
      <c r="N64" s="135">
        <f>'将来負担比率（分子）の構造'!M$43</f>
        <v>23683</v>
      </c>
      <c r="O64" s="135"/>
      <c r="P64" s="135"/>
    </row>
    <row r="65" spans="1:16" x14ac:dyDescent="0.15">
      <c r="A65" s="135" t="s">
        <v>25</v>
      </c>
      <c r="B65" s="135">
        <f>'将来負担比率（分子）の構造'!I$42</f>
        <v>1333</v>
      </c>
      <c r="C65" s="135"/>
      <c r="D65" s="135"/>
      <c r="E65" s="135">
        <f>'将来負担比率（分子）の構造'!J$42</f>
        <v>1136</v>
      </c>
      <c r="F65" s="135"/>
      <c r="G65" s="135"/>
      <c r="H65" s="135">
        <f>'将来負担比率（分子）の構造'!K$42</f>
        <v>957</v>
      </c>
      <c r="I65" s="135"/>
      <c r="J65" s="135"/>
      <c r="K65" s="135">
        <f>'将来負担比率（分子）の構造'!L$42</f>
        <v>814</v>
      </c>
      <c r="L65" s="135"/>
      <c r="M65" s="135"/>
      <c r="N65" s="135">
        <f>'将来負担比率（分子）の構造'!M$42</f>
        <v>701</v>
      </c>
      <c r="O65" s="135"/>
      <c r="P65" s="135"/>
    </row>
    <row r="66" spans="1:16" x14ac:dyDescent="0.15">
      <c r="A66" s="135" t="s">
        <v>24</v>
      </c>
      <c r="B66" s="135">
        <f>'将来負担比率（分子）の構造'!I$41</f>
        <v>52451</v>
      </c>
      <c r="C66" s="135"/>
      <c r="D66" s="135"/>
      <c r="E66" s="135">
        <f>'将来負担比率（分子）の構造'!J$41</f>
        <v>53894</v>
      </c>
      <c r="F66" s="135"/>
      <c r="G66" s="135"/>
      <c r="H66" s="135">
        <f>'将来負担比率（分子）の構造'!K$41</f>
        <v>56322</v>
      </c>
      <c r="I66" s="135"/>
      <c r="J66" s="135"/>
      <c r="K66" s="135">
        <f>'将来負担比率（分子）の構造'!L$41</f>
        <v>58453</v>
      </c>
      <c r="L66" s="135"/>
      <c r="M66" s="135"/>
      <c r="N66" s="135">
        <f>'将来負担比率（分子）の構造'!M$41</f>
        <v>59668</v>
      </c>
      <c r="O66" s="135"/>
      <c r="P66" s="135"/>
    </row>
    <row r="67" spans="1:16" x14ac:dyDescent="0.15">
      <c r="A67" s="135" t="s">
        <v>61</v>
      </c>
      <c r="B67" s="135" t="e">
        <f>NA()</f>
        <v>#N/A</v>
      </c>
      <c r="C67" s="135">
        <f>IF(ISNUMBER('将来負担比率（分子）の構造'!I$52), IF('将来負担比率（分子）の構造'!I$52 &lt; 0, 0, '将来負担比率（分子）の構造'!I$52), NA())</f>
        <v>28210</v>
      </c>
      <c r="D67" s="135" t="e">
        <f>NA()</f>
        <v>#N/A</v>
      </c>
      <c r="E67" s="135" t="e">
        <f>NA()</f>
        <v>#N/A</v>
      </c>
      <c r="F67" s="135">
        <f>IF(ISNUMBER('将来負担比率（分子）の構造'!J$52), IF('将来負担比率（分子）の構造'!J$52 &lt; 0, 0, '将来負担比率（分子）の構造'!J$52), NA())</f>
        <v>24534</v>
      </c>
      <c r="G67" s="135" t="e">
        <f>NA()</f>
        <v>#N/A</v>
      </c>
      <c r="H67" s="135" t="e">
        <f>NA()</f>
        <v>#N/A</v>
      </c>
      <c r="I67" s="135">
        <f>IF(ISNUMBER('将来負担比率（分子）の構造'!K$52), IF('将来負担比率（分子）の構造'!K$52 &lt; 0, 0, '将来負担比率（分子）の構造'!K$52), NA())</f>
        <v>23470</v>
      </c>
      <c r="J67" s="135" t="e">
        <f>NA()</f>
        <v>#N/A</v>
      </c>
      <c r="K67" s="135" t="e">
        <f>NA()</f>
        <v>#N/A</v>
      </c>
      <c r="L67" s="135">
        <f>IF(ISNUMBER('将来負担比率（分子）の構造'!L$52), IF('将来負担比率（分子）の構造'!L$52 &lt; 0, 0, '将来負担比率（分子）の構造'!L$52), NA())</f>
        <v>20537</v>
      </c>
      <c r="M67" s="135" t="e">
        <f>NA()</f>
        <v>#N/A</v>
      </c>
      <c r="N67" s="135" t="e">
        <f>NA()</f>
        <v>#N/A</v>
      </c>
      <c r="O67" s="135">
        <f>IF(ISNUMBER('将来負担比率（分子）の構造'!M$52), IF('将来負担比率（分子）の構造'!M$52 &lt; 0, 0, '将来負担比率（分子）の構造'!M$52), NA())</f>
        <v>20198</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193</v>
      </c>
      <c r="DI1" s="732"/>
      <c r="DJ1" s="732"/>
      <c r="DK1" s="732"/>
      <c r="DL1" s="732"/>
      <c r="DM1" s="732"/>
      <c r="DN1" s="733"/>
      <c r="DP1" s="731" t="s">
        <v>194</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x14ac:dyDescent="0.15">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78" t="s">
        <v>196</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197</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198</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x14ac:dyDescent="0.15">
      <c r="B4" s="678" t="s">
        <v>1</v>
      </c>
      <c r="C4" s="679"/>
      <c r="D4" s="679"/>
      <c r="E4" s="679"/>
      <c r="F4" s="679"/>
      <c r="G4" s="679"/>
      <c r="H4" s="679"/>
      <c r="I4" s="679"/>
      <c r="J4" s="679"/>
      <c r="K4" s="679"/>
      <c r="L4" s="679"/>
      <c r="M4" s="679"/>
      <c r="N4" s="679"/>
      <c r="O4" s="679"/>
      <c r="P4" s="679"/>
      <c r="Q4" s="680"/>
      <c r="R4" s="678" t="s">
        <v>199</v>
      </c>
      <c r="S4" s="679"/>
      <c r="T4" s="679"/>
      <c r="U4" s="679"/>
      <c r="V4" s="679"/>
      <c r="W4" s="679"/>
      <c r="X4" s="679"/>
      <c r="Y4" s="680"/>
      <c r="Z4" s="678" t="s">
        <v>200</v>
      </c>
      <c r="AA4" s="679"/>
      <c r="AB4" s="679"/>
      <c r="AC4" s="680"/>
      <c r="AD4" s="678" t="s">
        <v>201</v>
      </c>
      <c r="AE4" s="679"/>
      <c r="AF4" s="679"/>
      <c r="AG4" s="679"/>
      <c r="AH4" s="679"/>
      <c r="AI4" s="679"/>
      <c r="AJ4" s="679"/>
      <c r="AK4" s="680"/>
      <c r="AL4" s="678" t="s">
        <v>200</v>
      </c>
      <c r="AM4" s="679"/>
      <c r="AN4" s="679"/>
      <c r="AO4" s="680"/>
      <c r="AP4" s="734" t="s">
        <v>202</v>
      </c>
      <c r="AQ4" s="734"/>
      <c r="AR4" s="734"/>
      <c r="AS4" s="734"/>
      <c r="AT4" s="734"/>
      <c r="AU4" s="734"/>
      <c r="AV4" s="734"/>
      <c r="AW4" s="734"/>
      <c r="AX4" s="734"/>
      <c r="AY4" s="734"/>
      <c r="AZ4" s="734"/>
      <c r="BA4" s="734"/>
      <c r="BB4" s="734"/>
      <c r="BC4" s="734"/>
      <c r="BD4" s="734"/>
      <c r="BE4" s="734"/>
      <c r="BF4" s="734"/>
      <c r="BG4" s="734" t="s">
        <v>203</v>
      </c>
      <c r="BH4" s="734"/>
      <c r="BI4" s="734"/>
      <c r="BJ4" s="734"/>
      <c r="BK4" s="734"/>
      <c r="BL4" s="734"/>
      <c r="BM4" s="734"/>
      <c r="BN4" s="734"/>
      <c r="BO4" s="734" t="s">
        <v>200</v>
      </c>
      <c r="BP4" s="734"/>
      <c r="BQ4" s="734"/>
      <c r="BR4" s="734"/>
      <c r="BS4" s="734" t="s">
        <v>204</v>
      </c>
      <c r="BT4" s="734"/>
      <c r="BU4" s="734"/>
      <c r="BV4" s="734"/>
      <c r="BW4" s="734"/>
      <c r="BX4" s="734"/>
      <c r="BY4" s="734"/>
      <c r="BZ4" s="734"/>
      <c r="CA4" s="734"/>
      <c r="CB4" s="734"/>
      <c r="CD4" s="723" t="s">
        <v>205</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x14ac:dyDescent="0.15">
      <c r="B5" s="705" t="s">
        <v>206</v>
      </c>
      <c r="C5" s="706"/>
      <c r="D5" s="706"/>
      <c r="E5" s="706"/>
      <c r="F5" s="706"/>
      <c r="G5" s="706"/>
      <c r="H5" s="706"/>
      <c r="I5" s="706"/>
      <c r="J5" s="706"/>
      <c r="K5" s="706"/>
      <c r="L5" s="706"/>
      <c r="M5" s="706"/>
      <c r="N5" s="706"/>
      <c r="O5" s="706"/>
      <c r="P5" s="706"/>
      <c r="Q5" s="707"/>
      <c r="R5" s="668">
        <v>13328408</v>
      </c>
      <c r="S5" s="669"/>
      <c r="T5" s="669"/>
      <c r="U5" s="669"/>
      <c r="V5" s="669"/>
      <c r="W5" s="669"/>
      <c r="X5" s="669"/>
      <c r="Y5" s="716"/>
      <c r="Z5" s="729">
        <v>30.9</v>
      </c>
      <c r="AA5" s="729"/>
      <c r="AB5" s="729"/>
      <c r="AC5" s="729"/>
      <c r="AD5" s="730">
        <v>13328408</v>
      </c>
      <c r="AE5" s="730"/>
      <c r="AF5" s="730"/>
      <c r="AG5" s="730"/>
      <c r="AH5" s="730"/>
      <c r="AI5" s="730"/>
      <c r="AJ5" s="730"/>
      <c r="AK5" s="730"/>
      <c r="AL5" s="717">
        <v>55</v>
      </c>
      <c r="AM5" s="686"/>
      <c r="AN5" s="686"/>
      <c r="AO5" s="718"/>
      <c r="AP5" s="705" t="s">
        <v>207</v>
      </c>
      <c r="AQ5" s="706"/>
      <c r="AR5" s="706"/>
      <c r="AS5" s="706"/>
      <c r="AT5" s="706"/>
      <c r="AU5" s="706"/>
      <c r="AV5" s="706"/>
      <c r="AW5" s="706"/>
      <c r="AX5" s="706"/>
      <c r="AY5" s="706"/>
      <c r="AZ5" s="706"/>
      <c r="BA5" s="706"/>
      <c r="BB5" s="706"/>
      <c r="BC5" s="706"/>
      <c r="BD5" s="706"/>
      <c r="BE5" s="706"/>
      <c r="BF5" s="707"/>
      <c r="BG5" s="618">
        <v>13303809</v>
      </c>
      <c r="BH5" s="619"/>
      <c r="BI5" s="619"/>
      <c r="BJ5" s="619"/>
      <c r="BK5" s="619"/>
      <c r="BL5" s="619"/>
      <c r="BM5" s="619"/>
      <c r="BN5" s="620"/>
      <c r="BO5" s="671">
        <v>99.8</v>
      </c>
      <c r="BP5" s="671"/>
      <c r="BQ5" s="671"/>
      <c r="BR5" s="671"/>
      <c r="BS5" s="672">
        <v>615736</v>
      </c>
      <c r="BT5" s="672"/>
      <c r="BU5" s="672"/>
      <c r="BV5" s="672"/>
      <c r="BW5" s="672"/>
      <c r="BX5" s="672"/>
      <c r="BY5" s="672"/>
      <c r="BZ5" s="672"/>
      <c r="CA5" s="672"/>
      <c r="CB5" s="708"/>
      <c r="CD5" s="723" t="s">
        <v>202</v>
      </c>
      <c r="CE5" s="724"/>
      <c r="CF5" s="724"/>
      <c r="CG5" s="724"/>
      <c r="CH5" s="724"/>
      <c r="CI5" s="724"/>
      <c r="CJ5" s="724"/>
      <c r="CK5" s="724"/>
      <c r="CL5" s="724"/>
      <c r="CM5" s="724"/>
      <c r="CN5" s="724"/>
      <c r="CO5" s="724"/>
      <c r="CP5" s="724"/>
      <c r="CQ5" s="725"/>
      <c r="CR5" s="723" t="s">
        <v>208</v>
      </c>
      <c r="CS5" s="724"/>
      <c r="CT5" s="724"/>
      <c r="CU5" s="724"/>
      <c r="CV5" s="724"/>
      <c r="CW5" s="724"/>
      <c r="CX5" s="724"/>
      <c r="CY5" s="725"/>
      <c r="CZ5" s="723" t="s">
        <v>200</v>
      </c>
      <c r="DA5" s="724"/>
      <c r="DB5" s="724"/>
      <c r="DC5" s="725"/>
      <c r="DD5" s="723" t="s">
        <v>209</v>
      </c>
      <c r="DE5" s="724"/>
      <c r="DF5" s="724"/>
      <c r="DG5" s="724"/>
      <c r="DH5" s="724"/>
      <c r="DI5" s="724"/>
      <c r="DJ5" s="724"/>
      <c r="DK5" s="724"/>
      <c r="DL5" s="724"/>
      <c r="DM5" s="724"/>
      <c r="DN5" s="724"/>
      <c r="DO5" s="724"/>
      <c r="DP5" s="725"/>
      <c r="DQ5" s="723" t="s">
        <v>210</v>
      </c>
      <c r="DR5" s="724"/>
      <c r="DS5" s="724"/>
      <c r="DT5" s="724"/>
      <c r="DU5" s="724"/>
      <c r="DV5" s="724"/>
      <c r="DW5" s="724"/>
      <c r="DX5" s="724"/>
      <c r="DY5" s="724"/>
      <c r="DZ5" s="724"/>
      <c r="EA5" s="724"/>
      <c r="EB5" s="724"/>
      <c r="EC5" s="725"/>
    </row>
    <row r="6" spans="2:143" ht="11.25" customHeight="1" x14ac:dyDescent="0.15">
      <c r="B6" s="615" t="s">
        <v>211</v>
      </c>
      <c r="C6" s="616"/>
      <c r="D6" s="616"/>
      <c r="E6" s="616"/>
      <c r="F6" s="616"/>
      <c r="G6" s="616"/>
      <c r="H6" s="616"/>
      <c r="I6" s="616"/>
      <c r="J6" s="616"/>
      <c r="K6" s="616"/>
      <c r="L6" s="616"/>
      <c r="M6" s="616"/>
      <c r="N6" s="616"/>
      <c r="O6" s="616"/>
      <c r="P6" s="616"/>
      <c r="Q6" s="617"/>
      <c r="R6" s="618">
        <v>364033</v>
      </c>
      <c r="S6" s="619"/>
      <c r="T6" s="619"/>
      <c r="U6" s="619"/>
      <c r="V6" s="619"/>
      <c r="W6" s="619"/>
      <c r="X6" s="619"/>
      <c r="Y6" s="620"/>
      <c r="Z6" s="671">
        <v>0.8</v>
      </c>
      <c r="AA6" s="671"/>
      <c r="AB6" s="671"/>
      <c r="AC6" s="671"/>
      <c r="AD6" s="672">
        <v>364033</v>
      </c>
      <c r="AE6" s="672"/>
      <c r="AF6" s="672"/>
      <c r="AG6" s="672"/>
      <c r="AH6" s="672"/>
      <c r="AI6" s="672"/>
      <c r="AJ6" s="672"/>
      <c r="AK6" s="672"/>
      <c r="AL6" s="641">
        <v>1.5</v>
      </c>
      <c r="AM6" s="673"/>
      <c r="AN6" s="673"/>
      <c r="AO6" s="674"/>
      <c r="AP6" s="615" t="s">
        <v>212</v>
      </c>
      <c r="AQ6" s="616"/>
      <c r="AR6" s="616"/>
      <c r="AS6" s="616"/>
      <c r="AT6" s="616"/>
      <c r="AU6" s="616"/>
      <c r="AV6" s="616"/>
      <c r="AW6" s="616"/>
      <c r="AX6" s="616"/>
      <c r="AY6" s="616"/>
      <c r="AZ6" s="616"/>
      <c r="BA6" s="616"/>
      <c r="BB6" s="616"/>
      <c r="BC6" s="616"/>
      <c r="BD6" s="616"/>
      <c r="BE6" s="616"/>
      <c r="BF6" s="617"/>
      <c r="BG6" s="618">
        <v>13303809</v>
      </c>
      <c r="BH6" s="619"/>
      <c r="BI6" s="619"/>
      <c r="BJ6" s="619"/>
      <c r="BK6" s="619"/>
      <c r="BL6" s="619"/>
      <c r="BM6" s="619"/>
      <c r="BN6" s="620"/>
      <c r="BO6" s="671">
        <v>99.8</v>
      </c>
      <c r="BP6" s="671"/>
      <c r="BQ6" s="671"/>
      <c r="BR6" s="671"/>
      <c r="BS6" s="672">
        <v>615736</v>
      </c>
      <c r="BT6" s="672"/>
      <c r="BU6" s="672"/>
      <c r="BV6" s="672"/>
      <c r="BW6" s="672"/>
      <c r="BX6" s="672"/>
      <c r="BY6" s="672"/>
      <c r="BZ6" s="672"/>
      <c r="CA6" s="672"/>
      <c r="CB6" s="708"/>
      <c r="CD6" s="675" t="s">
        <v>213</v>
      </c>
      <c r="CE6" s="676"/>
      <c r="CF6" s="676"/>
      <c r="CG6" s="676"/>
      <c r="CH6" s="676"/>
      <c r="CI6" s="676"/>
      <c r="CJ6" s="676"/>
      <c r="CK6" s="676"/>
      <c r="CL6" s="676"/>
      <c r="CM6" s="676"/>
      <c r="CN6" s="676"/>
      <c r="CO6" s="676"/>
      <c r="CP6" s="676"/>
      <c r="CQ6" s="677"/>
      <c r="CR6" s="618">
        <v>313323</v>
      </c>
      <c r="CS6" s="619"/>
      <c r="CT6" s="619"/>
      <c r="CU6" s="619"/>
      <c r="CV6" s="619"/>
      <c r="CW6" s="619"/>
      <c r="CX6" s="619"/>
      <c r="CY6" s="620"/>
      <c r="CZ6" s="671">
        <v>0.8</v>
      </c>
      <c r="DA6" s="671"/>
      <c r="DB6" s="671"/>
      <c r="DC6" s="671"/>
      <c r="DD6" s="624" t="s">
        <v>214</v>
      </c>
      <c r="DE6" s="619"/>
      <c r="DF6" s="619"/>
      <c r="DG6" s="619"/>
      <c r="DH6" s="619"/>
      <c r="DI6" s="619"/>
      <c r="DJ6" s="619"/>
      <c r="DK6" s="619"/>
      <c r="DL6" s="619"/>
      <c r="DM6" s="619"/>
      <c r="DN6" s="619"/>
      <c r="DO6" s="619"/>
      <c r="DP6" s="620"/>
      <c r="DQ6" s="624">
        <v>313319</v>
      </c>
      <c r="DR6" s="619"/>
      <c r="DS6" s="619"/>
      <c r="DT6" s="619"/>
      <c r="DU6" s="619"/>
      <c r="DV6" s="619"/>
      <c r="DW6" s="619"/>
      <c r="DX6" s="619"/>
      <c r="DY6" s="619"/>
      <c r="DZ6" s="619"/>
      <c r="EA6" s="619"/>
      <c r="EB6" s="619"/>
      <c r="EC6" s="654"/>
    </row>
    <row r="7" spans="2:143" ht="11.25" customHeight="1" x14ac:dyDescent="0.15">
      <c r="B7" s="615" t="s">
        <v>215</v>
      </c>
      <c r="C7" s="616"/>
      <c r="D7" s="616"/>
      <c r="E7" s="616"/>
      <c r="F7" s="616"/>
      <c r="G7" s="616"/>
      <c r="H7" s="616"/>
      <c r="I7" s="616"/>
      <c r="J7" s="616"/>
      <c r="K7" s="616"/>
      <c r="L7" s="616"/>
      <c r="M7" s="616"/>
      <c r="N7" s="616"/>
      <c r="O7" s="616"/>
      <c r="P7" s="616"/>
      <c r="Q7" s="617"/>
      <c r="R7" s="618">
        <v>26447</v>
      </c>
      <c r="S7" s="619"/>
      <c r="T7" s="619"/>
      <c r="U7" s="619"/>
      <c r="V7" s="619"/>
      <c r="W7" s="619"/>
      <c r="X7" s="619"/>
      <c r="Y7" s="620"/>
      <c r="Z7" s="671">
        <v>0.1</v>
      </c>
      <c r="AA7" s="671"/>
      <c r="AB7" s="671"/>
      <c r="AC7" s="671"/>
      <c r="AD7" s="672">
        <v>26447</v>
      </c>
      <c r="AE7" s="672"/>
      <c r="AF7" s="672"/>
      <c r="AG7" s="672"/>
      <c r="AH7" s="672"/>
      <c r="AI7" s="672"/>
      <c r="AJ7" s="672"/>
      <c r="AK7" s="672"/>
      <c r="AL7" s="641">
        <v>0.1</v>
      </c>
      <c r="AM7" s="673"/>
      <c r="AN7" s="673"/>
      <c r="AO7" s="674"/>
      <c r="AP7" s="615" t="s">
        <v>216</v>
      </c>
      <c r="AQ7" s="616"/>
      <c r="AR7" s="616"/>
      <c r="AS7" s="616"/>
      <c r="AT7" s="616"/>
      <c r="AU7" s="616"/>
      <c r="AV7" s="616"/>
      <c r="AW7" s="616"/>
      <c r="AX7" s="616"/>
      <c r="AY7" s="616"/>
      <c r="AZ7" s="616"/>
      <c r="BA7" s="616"/>
      <c r="BB7" s="616"/>
      <c r="BC7" s="616"/>
      <c r="BD7" s="616"/>
      <c r="BE7" s="616"/>
      <c r="BF7" s="617"/>
      <c r="BG7" s="618">
        <v>5768374</v>
      </c>
      <c r="BH7" s="619"/>
      <c r="BI7" s="619"/>
      <c r="BJ7" s="619"/>
      <c r="BK7" s="619"/>
      <c r="BL7" s="619"/>
      <c r="BM7" s="619"/>
      <c r="BN7" s="620"/>
      <c r="BO7" s="671">
        <v>43.3</v>
      </c>
      <c r="BP7" s="671"/>
      <c r="BQ7" s="671"/>
      <c r="BR7" s="671"/>
      <c r="BS7" s="672">
        <v>172042</v>
      </c>
      <c r="BT7" s="672"/>
      <c r="BU7" s="672"/>
      <c r="BV7" s="672"/>
      <c r="BW7" s="672"/>
      <c r="BX7" s="672"/>
      <c r="BY7" s="672"/>
      <c r="BZ7" s="672"/>
      <c r="CA7" s="672"/>
      <c r="CB7" s="708"/>
      <c r="CD7" s="655" t="s">
        <v>217</v>
      </c>
      <c r="CE7" s="652"/>
      <c r="CF7" s="652"/>
      <c r="CG7" s="652"/>
      <c r="CH7" s="652"/>
      <c r="CI7" s="652"/>
      <c r="CJ7" s="652"/>
      <c r="CK7" s="652"/>
      <c r="CL7" s="652"/>
      <c r="CM7" s="652"/>
      <c r="CN7" s="652"/>
      <c r="CO7" s="652"/>
      <c r="CP7" s="652"/>
      <c r="CQ7" s="653"/>
      <c r="CR7" s="618">
        <v>7700566</v>
      </c>
      <c r="CS7" s="619"/>
      <c r="CT7" s="619"/>
      <c r="CU7" s="619"/>
      <c r="CV7" s="619"/>
      <c r="CW7" s="619"/>
      <c r="CX7" s="619"/>
      <c r="CY7" s="620"/>
      <c r="CZ7" s="671">
        <v>18.600000000000001</v>
      </c>
      <c r="DA7" s="671"/>
      <c r="DB7" s="671"/>
      <c r="DC7" s="671"/>
      <c r="DD7" s="624">
        <v>2771296</v>
      </c>
      <c r="DE7" s="619"/>
      <c r="DF7" s="619"/>
      <c r="DG7" s="619"/>
      <c r="DH7" s="619"/>
      <c r="DI7" s="619"/>
      <c r="DJ7" s="619"/>
      <c r="DK7" s="619"/>
      <c r="DL7" s="619"/>
      <c r="DM7" s="619"/>
      <c r="DN7" s="619"/>
      <c r="DO7" s="619"/>
      <c r="DP7" s="620"/>
      <c r="DQ7" s="624">
        <v>4177524</v>
      </c>
      <c r="DR7" s="619"/>
      <c r="DS7" s="619"/>
      <c r="DT7" s="619"/>
      <c r="DU7" s="619"/>
      <c r="DV7" s="619"/>
      <c r="DW7" s="619"/>
      <c r="DX7" s="619"/>
      <c r="DY7" s="619"/>
      <c r="DZ7" s="619"/>
      <c r="EA7" s="619"/>
      <c r="EB7" s="619"/>
      <c r="EC7" s="654"/>
    </row>
    <row r="8" spans="2:143" ht="11.25" customHeight="1" x14ac:dyDescent="0.15">
      <c r="B8" s="615" t="s">
        <v>218</v>
      </c>
      <c r="C8" s="616"/>
      <c r="D8" s="616"/>
      <c r="E8" s="616"/>
      <c r="F8" s="616"/>
      <c r="G8" s="616"/>
      <c r="H8" s="616"/>
      <c r="I8" s="616"/>
      <c r="J8" s="616"/>
      <c r="K8" s="616"/>
      <c r="L8" s="616"/>
      <c r="M8" s="616"/>
      <c r="N8" s="616"/>
      <c r="O8" s="616"/>
      <c r="P8" s="616"/>
      <c r="Q8" s="617"/>
      <c r="R8" s="618">
        <v>86383</v>
      </c>
      <c r="S8" s="619"/>
      <c r="T8" s="619"/>
      <c r="U8" s="619"/>
      <c r="V8" s="619"/>
      <c r="W8" s="619"/>
      <c r="X8" s="619"/>
      <c r="Y8" s="620"/>
      <c r="Z8" s="671">
        <v>0.2</v>
      </c>
      <c r="AA8" s="671"/>
      <c r="AB8" s="671"/>
      <c r="AC8" s="671"/>
      <c r="AD8" s="672">
        <v>86383</v>
      </c>
      <c r="AE8" s="672"/>
      <c r="AF8" s="672"/>
      <c r="AG8" s="672"/>
      <c r="AH8" s="672"/>
      <c r="AI8" s="672"/>
      <c r="AJ8" s="672"/>
      <c r="AK8" s="672"/>
      <c r="AL8" s="641">
        <v>0.4</v>
      </c>
      <c r="AM8" s="673"/>
      <c r="AN8" s="673"/>
      <c r="AO8" s="674"/>
      <c r="AP8" s="615" t="s">
        <v>219</v>
      </c>
      <c r="AQ8" s="616"/>
      <c r="AR8" s="616"/>
      <c r="AS8" s="616"/>
      <c r="AT8" s="616"/>
      <c r="AU8" s="616"/>
      <c r="AV8" s="616"/>
      <c r="AW8" s="616"/>
      <c r="AX8" s="616"/>
      <c r="AY8" s="616"/>
      <c r="AZ8" s="616"/>
      <c r="BA8" s="616"/>
      <c r="BB8" s="616"/>
      <c r="BC8" s="616"/>
      <c r="BD8" s="616"/>
      <c r="BE8" s="616"/>
      <c r="BF8" s="617"/>
      <c r="BG8" s="618">
        <v>168557</v>
      </c>
      <c r="BH8" s="619"/>
      <c r="BI8" s="619"/>
      <c r="BJ8" s="619"/>
      <c r="BK8" s="619"/>
      <c r="BL8" s="619"/>
      <c r="BM8" s="619"/>
      <c r="BN8" s="620"/>
      <c r="BO8" s="671">
        <v>1.3</v>
      </c>
      <c r="BP8" s="671"/>
      <c r="BQ8" s="671"/>
      <c r="BR8" s="671"/>
      <c r="BS8" s="624" t="s">
        <v>111</v>
      </c>
      <c r="BT8" s="619"/>
      <c r="BU8" s="619"/>
      <c r="BV8" s="619"/>
      <c r="BW8" s="619"/>
      <c r="BX8" s="619"/>
      <c r="BY8" s="619"/>
      <c r="BZ8" s="619"/>
      <c r="CA8" s="619"/>
      <c r="CB8" s="654"/>
      <c r="CD8" s="655" t="s">
        <v>220</v>
      </c>
      <c r="CE8" s="652"/>
      <c r="CF8" s="652"/>
      <c r="CG8" s="652"/>
      <c r="CH8" s="652"/>
      <c r="CI8" s="652"/>
      <c r="CJ8" s="652"/>
      <c r="CK8" s="652"/>
      <c r="CL8" s="652"/>
      <c r="CM8" s="652"/>
      <c r="CN8" s="652"/>
      <c r="CO8" s="652"/>
      <c r="CP8" s="652"/>
      <c r="CQ8" s="653"/>
      <c r="CR8" s="618">
        <v>11622866</v>
      </c>
      <c r="CS8" s="619"/>
      <c r="CT8" s="619"/>
      <c r="CU8" s="619"/>
      <c r="CV8" s="619"/>
      <c r="CW8" s="619"/>
      <c r="CX8" s="619"/>
      <c r="CY8" s="620"/>
      <c r="CZ8" s="671">
        <v>28.1</v>
      </c>
      <c r="DA8" s="671"/>
      <c r="DB8" s="671"/>
      <c r="DC8" s="671"/>
      <c r="DD8" s="624">
        <v>161749</v>
      </c>
      <c r="DE8" s="619"/>
      <c r="DF8" s="619"/>
      <c r="DG8" s="619"/>
      <c r="DH8" s="619"/>
      <c r="DI8" s="619"/>
      <c r="DJ8" s="619"/>
      <c r="DK8" s="619"/>
      <c r="DL8" s="619"/>
      <c r="DM8" s="619"/>
      <c r="DN8" s="619"/>
      <c r="DO8" s="619"/>
      <c r="DP8" s="620"/>
      <c r="DQ8" s="624">
        <v>6511021</v>
      </c>
      <c r="DR8" s="619"/>
      <c r="DS8" s="619"/>
      <c r="DT8" s="619"/>
      <c r="DU8" s="619"/>
      <c r="DV8" s="619"/>
      <c r="DW8" s="619"/>
      <c r="DX8" s="619"/>
      <c r="DY8" s="619"/>
      <c r="DZ8" s="619"/>
      <c r="EA8" s="619"/>
      <c r="EB8" s="619"/>
      <c r="EC8" s="654"/>
    </row>
    <row r="9" spans="2:143" ht="11.25" customHeight="1" x14ac:dyDescent="0.15">
      <c r="B9" s="615" t="s">
        <v>221</v>
      </c>
      <c r="C9" s="616"/>
      <c r="D9" s="616"/>
      <c r="E9" s="616"/>
      <c r="F9" s="616"/>
      <c r="G9" s="616"/>
      <c r="H9" s="616"/>
      <c r="I9" s="616"/>
      <c r="J9" s="616"/>
      <c r="K9" s="616"/>
      <c r="L9" s="616"/>
      <c r="M9" s="616"/>
      <c r="N9" s="616"/>
      <c r="O9" s="616"/>
      <c r="P9" s="616"/>
      <c r="Q9" s="617"/>
      <c r="R9" s="618">
        <v>68471</v>
      </c>
      <c r="S9" s="619"/>
      <c r="T9" s="619"/>
      <c r="U9" s="619"/>
      <c r="V9" s="619"/>
      <c r="W9" s="619"/>
      <c r="X9" s="619"/>
      <c r="Y9" s="620"/>
      <c r="Z9" s="671">
        <v>0.2</v>
      </c>
      <c r="AA9" s="671"/>
      <c r="AB9" s="671"/>
      <c r="AC9" s="671"/>
      <c r="AD9" s="672">
        <v>68471</v>
      </c>
      <c r="AE9" s="672"/>
      <c r="AF9" s="672"/>
      <c r="AG9" s="672"/>
      <c r="AH9" s="672"/>
      <c r="AI9" s="672"/>
      <c r="AJ9" s="672"/>
      <c r="AK9" s="672"/>
      <c r="AL9" s="641">
        <v>0.3</v>
      </c>
      <c r="AM9" s="673"/>
      <c r="AN9" s="673"/>
      <c r="AO9" s="674"/>
      <c r="AP9" s="615" t="s">
        <v>222</v>
      </c>
      <c r="AQ9" s="616"/>
      <c r="AR9" s="616"/>
      <c r="AS9" s="616"/>
      <c r="AT9" s="616"/>
      <c r="AU9" s="616"/>
      <c r="AV9" s="616"/>
      <c r="AW9" s="616"/>
      <c r="AX9" s="616"/>
      <c r="AY9" s="616"/>
      <c r="AZ9" s="616"/>
      <c r="BA9" s="616"/>
      <c r="BB9" s="616"/>
      <c r="BC9" s="616"/>
      <c r="BD9" s="616"/>
      <c r="BE9" s="616"/>
      <c r="BF9" s="617"/>
      <c r="BG9" s="618">
        <v>4371292</v>
      </c>
      <c r="BH9" s="619"/>
      <c r="BI9" s="619"/>
      <c r="BJ9" s="619"/>
      <c r="BK9" s="619"/>
      <c r="BL9" s="619"/>
      <c r="BM9" s="619"/>
      <c r="BN9" s="620"/>
      <c r="BO9" s="671">
        <v>32.799999999999997</v>
      </c>
      <c r="BP9" s="671"/>
      <c r="BQ9" s="671"/>
      <c r="BR9" s="671"/>
      <c r="BS9" s="624" t="s">
        <v>111</v>
      </c>
      <c r="BT9" s="619"/>
      <c r="BU9" s="619"/>
      <c r="BV9" s="619"/>
      <c r="BW9" s="619"/>
      <c r="BX9" s="619"/>
      <c r="BY9" s="619"/>
      <c r="BZ9" s="619"/>
      <c r="CA9" s="619"/>
      <c r="CB9" s="654"/>
      <c r="CD9" s="655" t="s">
        <v>223</v>
      </c>
      <c r="CE9" s="652"/>
      <c r="CF9" s="652"/>
      <c r="CG9" s="652"/>
      <c r="CH9" s="652"/>
      <c r="CI9" s="652"/>
      <c r="CJ9" s="652"/>
      <c r="CK9" s="652"/>
      <c r="CL9" s="652"/>
      <c r="CM9" s="652"/>
      <c r="CN9" s="652"/>
      <c r="CO9" s="652"/>
      <c r="CP9" s="652"/>
      <c r="CQ9" s="653"/>
      <c r="CR9" s="618">
        <v>2953595</v>
      </c>
      <c r="CS9" s="619"/>
      <c r="CT9" s="619"/>
      <c r="CU9" s="619"/>
      <c r="CV9" s="619"/>
      <c r="CW9" s="619"/>
      <c r="CX9" s="619"/>
      <c r="CY9" s="620"/>
      <c r="CZ9" s="671">
        <v>7.1</v>
      </c>
      <c r="DA9" s="671"/>
      <c r="DB9" s="671"/>
      <c r="DC9" s="671"/>
      <c r="DD9" s="624">
        <v>123153</v>
      </c>
      <c r="DE9" s="619"/>
      <c r="DF9" s="619"/>
      <c r="DG9" s="619"/>
      <c r="DH9" s="619"/>
      <c r="DI9" s="619"/>
      <c r="DJ9" s="619"/>
      <c r="DK9" s="619"/>
      <c r="DL9" s="619"/>
      <c r="DM9" s="619"/>
      <c r="DN9" s="619"/>
      <c r="DO9" s="619"/>
      <c r="DP9" s="620"/>
      <c r="DQ9" s="624">
        <v>2576073</v>
      </c>
      <c r="DR9" s="619"/>
      <c r="DS9" s="619"/>
      <c r="DT9" s="619"/>
      <c r="DU9" s="619"/>
      <c r="DV9" s="619"/>
      <c r="DW9" s="619"/>
      <c r="DX9" s="619"/>
      <c r="DY9" s="619"/>
      <c r="DZ9" s="619"/>
      <c r="EA9" s="619"/>
      <c r="EB9" s="619"/>
      <c r="EC9" s="654"/>
    </row>
    <row r="10" spans="2:143" ht="11.25" customHeight="1" x14ac:dyDescent="0.15">
      <c r="B10" s="615" t="s">
        <v>224</v>
      </c>
      <c r="C10" s="616"/>
      <c r="D10" s="616"/>
      <c r="E10" s="616"/>
      <c r="F10" s="616"/>
      <c r="G10" s="616"/>
      <c r="H10" s="616"/>
      <c r="I10" s="616"/>
      <c r="J10" s="616"/>
      <c r="K10" s="616"/>
      <c r="L10" s="616"/>
      <c r="M10" s="616"/>
      <c r="N10" s="616"/>
      <c r="O10" s="616"/>
      <c r="P10" s="616"/>
      <c r="Q10" s="617"/>
      <c r="R10" s="618">
        <v>1815641</v>
      </c>
      <c r="S10" s="619"/>
      <c r="T10" s="619"/>
      <c r="U10" s="619"/>
      <c r="V10" s="619"/>
      <c r="W10" s="619"/>
      <c r="X10" s="619"/>
      <c r="Y10" s="620"/>
      <c r="Z10" s="671">
        <v>4.2</v>
      </c>
      <c r="AA10" s="671"/>
      <c r="AB10" s="671"/>
      <c r="AC10" s="671"/>
      <c r="AD10" s="672">
        <v>1815641</v>
      </c>
      <c r="AE10" s="672"/>
      <c r="AF10" s="672"/>
      <c r="AG10" s="672"/>
      <c r="AH10" s="672"/>
      <c r="AI10" s="672"/>
      <c r="AJ10" s="672"/>
      <c r="AK10" s="672"/>
      <c r="AL10" s="641">
        <v>7.5</v>
      </c>
      <c r="AM10" s="673"/>
      <c r="AN10" s="673"/>
      <c r="AO10" s="674"/>
      <c r="AP10" s="615" t="s">
        <v>225</v>
      </c>
      <c r="AQ10" s="616"/>
      <c r="AR10" s="616"/>
      <c r="AS10" s="616"/>
      <c r="AT10" s="616"/>
      <c r="AU10" s="616"/>
      <c r="AV10" s="616"/>
      <c r="AW10" s="616"/>
      <c r="AX10" s="616"/>
      <c r="AY10" s="616"/>
      <c r="AZ10" s="616"/>
      <c r="BA10" s="616"/>
      <c r="BB10" s="616"/>
      <c r="BC10" s="616"/>
      <c r="BD10" s="616"/>
      <c r="BE10" s="616"/>
      <c r="BF10" s="617"/>
      <c r="BG10" s="618">
        <v>264314</v>
      </c>
      <c r="BH10" s="619"/>
      <c r="BI10" s="619"/>
      <c r="BJ10" s="619"/>
      <c r="BK10" s="619"/>
      <c r="BL10" s="619"/>
      <c r="BM10" s="619"/>
      <c r="BN10" s="620"/>
      <c r="BO10" s="671">
        <v>2</v>
      </c>
      <c r="BP10" s="671"/>
      <c r="BQ10" s="671"/>
      <c r="BR10" s="671"/>
      <c r="BS10" s="624" t="s">
        <v>111</v>
      </c>
      <c r="BT10" s="619"/>
      <c r="BU10" s="619"/>
      <c r="BV10" s="619"/>
      <c r="BW10" s="619"/>
      <c r="BX10" s="619"/>
      <c r="BY10" s="619"/>
      <c r="BZ10" s="619"/>
      <c r="CA10" s="619"/>
      <c r="CB10" s="654"/>
      <c r="CD10" s="655" t="s">
        <v>226</v>
      </c>
      <c r="CE10" s="652"/>
      <c r="CF10" s="652"/>
      <c r="CG10" s="652"/>
      <c r="CH10" s="652"/>
      <c r="CI10" s="652"/>
      <c r="CJ10" s="652"/>
      <c r="CK10" s="652"/>
      <c r="CL10" s="652"/>
      <c r="CM10" s="652"/>
      <c r="CN10" s="652"/>
      <c r="CO10" s="652"/>
      <c r="CP10" s="652"/>
      <c r="CQ10" s="653"/>
      <c r="CR10" s="618">
        <v>105960</v>
      </c>
      <c r="CS10" s="619"/>
      <c r="CT10" s="619"/>
      <c r="CU10" s="619"/>
      <c r="CV10" s="619"/>
      <c r="CW10" s="619"/>
      <c r="CX10" s="619"/>
      <c r="CY10" s="620"/>
      <c r="CZ10" s="671">
        <v>0.3</v>
      </c>
      <c r="DA10" s="671"/>
      <c r="DB10" s="671"/>
      <c r="DC10" s="671"/>
      <c r="DD10" s="624" t="s">
        <v>111</v>
      </c>
      <c r="DE10" s="619"/>
      <c r="DF10" s="619"/>
      <c r="DG10" s="619"/>
      <c r="DH10" s="619"/>
      <c r="DI10" s="619"/>
      <c r="DJ10" s="619"/>
      <c r="DK10" s="619"/>
      <c r="DL10" s="619"/>
      <c r="DM10" s="619"/>
      <c r="DN10" s="619"/>
      <c r="DO10" s="619"/>
      <c r="DP10" s="620"/>
      <c r="DQ10" s="624">
        <v>7637</v>
      </c>
      <c r="DR10" s="619"/>
      <c r="DS10" s="619"/>
      <c r="DT10" s="619"/>
      <c r="DU10" s="619"/>
      <c r="DV10" s="619"/>
      <c r="DW10" s="619"/>
      <c r="DX10" s="619"/>
      <c r="DY10" s="619"/>
      <c r="DZ10" s="619"/>
      <c r="EA10" s="619"/>
      <c r="EB10" s="619"/>
      <c r="EC10" s="654"/>
    </row>
    <row r="11" spans="2:143" ht="11.25" customHeight="1" x14ac:dyDescent="0.15">
      <c r="B11" s="615" t="s">
        <v>227</v>
      </c>
      <c r="C11" s="616"/>
      <c r="D11" s="616"/>
      <c r="E11" s="616"/>
      <c r="F11" s="616"/>
      <c r="G11" s="616"/>
      <c r="H11" s="616"/>
      <c r="I11" s="616"/>
      <c r="J11" s="616"/>
      <c r="K11" s="616"/>
      <c r="L11" s="616"/>
      <c r="M11" s="616"/>
      <c r="N11" s="616"/>
      <c r="O11" s="616"/>
      <c r="P11" s="616"/>
      <c r="Q11" s="617"/>
      <c r="R11" s="618">
        <v>62680</v>
      </c>
      <c r="S11" s="619"/>
      <c r="T11" s="619"/>
      <c r="U11" s="619"/>
      <c r="V11" s="619"/>
      <c r="W11" s="619"/>
      <c r="X11" s="619"/>
      <c r="Y11" s="620"/>
      <c r="Z11" s="671">
        <v>0.1</v>
      </c>
      <c r="AA11" s="671"/>
      <c r="AB11" s="671"/>
      <c r="AC11" s="671"/>
      <c r="AD11" s="672">
        <v>62680</v>
      </c>
      <c r="AE11" s="672"/>
      <c r="AF11" s="672"/>
      <c r="AG11" s="672"/>
      <c r="AH11" s="672"/>
      <c r="AI11" s="672"/>
      <c r="AJ11" s="672"/>
      <c r="AK11" s="672"/>
      <c r="AL11" s="641">
        <v>0.3</v>
      </c>
      <c r="AM11" s="673"/>
      <c r="AN11" s="673"/>
      <c r="AO11" s="674"/>
      <c r="AP11" s="615" t="s">
        <v>228</v>
      </c>
      <c r="AQ11" s="616"/>
      <c r="AR11" s="616"/>
      <c r="AS11" s="616"/>
      <c r="AT11" s="616"/>
      <c r="AU11" s="616"/>
      <c r="AV11" s="616"/>
      <c r="AW11" s="616"/>
      <c r="AX11" s="616"/>
      <c r="AY11" s="616"/>
      <c r="AZ11" s="616"/>
      <c r="BA11" s="616"/>
      <c r="BB11" s="616"/>
      <c r="BC11" s="616"/>
      <c r="BD11" s="616"/>
      <c r="BE11" s="616"/>
      <c r="BF11" s="617"/>
      <c r="BG11" s="618">
        <v>964211</v>
      </c>
      <c r="BH11" s="619"/>
      <c r="BI11" s="619"/>
      <c r="BJ11" s="619"/>
      <c r="BK11" s="619"/>
      <c r="BL11" s="619"/>
      <c r="BM11" s="619"/>
      <c r="BN11" s="620"/>
      <c r="BO11" s="671">
        <v>7.2</v>
      </c>
      <c r="BP11" s="671"/>
      <c r="BQ11" s="671"/>
      <c r="BR11" s="671"/>
      <c r="BS11" s="624">
        <v>172042</v>
      </c>
      <c r="BT11" s="619"/>
      <c r="BU11" s="619"/>
      <c r="BV11" s="619"/>
      <c r="BW11" s="619"/>
      <c r="BX11" s="619"/>
      <c r="BY11" s="619"/>
      <c r="BZ11" s="619"/>
      <c r="CA11" s="619"/>
      <c r="CB11" s="654"/>
      <c r="CD11" s="655" t="s">
        <v>229</v>
      </c>
      <c r="CE11" s="652"/>
      <c r="CF11" s="652"/>
      <c r="CG11" s="652"/>
      <c r="CH11" s="652"/>
      <c r="CI11" s="652"/>
      <c r="CJ11" s="652"/>
      <c r="CK11" s="652"/>
      <c r="CL11" s="652"/>
      <c r="CM11" s="652"/>
      <c r="CN11" s="652"/>
      <c r="CO11" s="652"/>
      <c r="CP11" s="652"/>
      <c r="CQ11" s="653"/>
      <c r="CR11" s="618">
        <v>1438194</v>
      </c>
      <c r="CS11" s="619"/>
      <c r="CT11" s="619"/>
      <c r="CU11" s="619"/>
      <c r="CV11" s="619"/>
      <c r="CW11" s="619"/>
      <c r="CX11" s="619"/>
      <c r="CY11" s="620"/>
      <c r="CZ11" s="671">
        <v>3.5</v>
      </c>
      <c r="DA11" s="671"/>
      <c r="DB11" s="671"/>
      <c r="DC11" s="671"/>
      <c r="DD11" s="624">
        <v>476480</v>
      </c>
      <c r="DE11" s="619"/>
      <c r="DF11" s="619"/>
      <c r="DG11" s="619"/>
      <c r="DH11" s="619"/>
      <c r="DI11" s="619"/>
      <c r="DJ11" s="619"/>
      <c r="DK11" s="619"/>
      <c r="DL11" s="619"/>
      <c r="DM11" s="619"/>
      <c r="DN11" s="619"/>
      <c r="DO11" s="619"/>
      <c r="DP11" s="620"/>
      <c r="DQ11" s="624">
        <v>485262</v>
      </c>
      <c r="DR11" s="619"/>
      <c r="DS11" s="619"/>
      <c r="DT11" s="619"/>
      <c r="DU11" s="619"/>
      <c r="DV11" s="619"/>
      <c r="DW11" s="619"/>
      <c r="DX11" s="619"/>
      <c r="DY11" s="619"/>
      <c r="DZ11" s="619"/>
      <c r="EA11" s="619"/>
      <c r="EB11" s="619"/>
      <c r="EC11" s="654"/>
    </row>
    <row r="12" spans="2:143" ht="11.25" customHeight="1" x14ac:dyDescent="0.15">
      <c r="B12" s="615" t="s">
        <v>230</v>
      </c>
      <c r="C12" s="616"/>
      <c r="D12" s="616"/>
      <c r="E12" s="616"/>
      <c r="F12" s="616"/>
      <c r="G12" s="616"/>
      <c r="H12" s="616"/>
      <c r="I12" s="616"/>
      <c r="J12" s="616"/>
      <c r="K12" s="616"/>
      <c r="L12" s="616"/>
      <c r="M12" s="616"/>
      <c r="N12" s="616"/>
      <c r="O12" s="616"/>
      <c r="P12" s="616"/>
      <c r="Q12" s="617"/>
      <c r="R12" s="618" t="s">
        <v>111</v>
      </c>
      <c r="S12" s="619"/>
      <c r="T12" s="619"/>
      <c r="U12" s="619"/>
      <c r="V12" s="619"/>
      <c r="W12" s="619"/>
      <c r="X12" s="619"/>
      <c r="Y12" s="620"/>
      <c r="Z12" s="671" t="s">
        <v>111</v>
      </c>
      <c r="AA12" s="671"/>
      <c r="AB12" s="671"/>
      <c r="AC12" s="671"/>
      <c r="AD12" s="672" t="s">
        <v>111</v>
      </c>
      <c r="AE12" s="672"/>
      <c r="AF12" s="672"/>
      <c r="AG12" s="672"/>
      <c r="AH12" s="672"/>
      <c r="AI12" s="672"/>
      <c r="AJ12" s="672"/>
      <c r="AK12" s="672"/>
      <c r="AL12" s="641" t="s">
        <v>111</v>
      </c>
      <c r="AM12" s="673"/>
      <c r="AN12" s="673"/>
      <c r="AO12" s="674"/>
      <c r="AP12" s="615" t="s">
        <v>231</v>
      </c>
      <c r="AQ12" s="616"/>
      <c r="AR12" s="616"/>
      <c r="AS12" s="616"/>
      <c r="AT12" s="616"/>
      <c r="AU12" s="616"/>
      <c r="AV12" s="616"/>
      <c r="AW12" s="616"/>
      <c r="AX12" s="616"/>
      <c r="AY12" s="616"/>
      <c r="AZ12" s="616"/>
      <c r="BA12" s="616"/>
      <c r="BB12" s="616"/>
      <c r="BC12" s="616"/>
      <c r="BD12" s="616"/>
      <c r="BE12" s="616"/>
      <c r="BF12" s="617"/>
      <c r="BG12" s="618">
        <v>6705190</v>
      </c>
      <c r="BH12" s="619"/>
      <c r="BI12" s="619"/>
      <c r="BJ12" s="619"/>
      <c r="BK12" s="619"/>
      <c r="BL12" s="619"/>
      <c r="BM12" s="619"/>
      <c r="BN12" s="620"/>
      <c r="BO12" s="671">
        <v>50.3</v>
      </c>
      <c r="BP12" s="671"/>
      <c r="BQ12" s="671"/>
      <c r="BR12" s="671"/>
      <c r="BS12" s="624">
        <v>443694</v>
      </c>
      <c r="BT12" s="619"/>
      <c r="BU12" s="619"/>
      <c r="BV12" s="619"/>
      <c r="BW12" s="619"/>
      <c r="BX12" s="619"/>
      <c r="BY12" s="619"/>
      <c r="BZ12" s="619"/>
      <c r="CA12" s="619"/>
      <c r="CB12" s="654"/>
      <c r="CD12" s="655" t="s">
        <v>232</v>
      </c>
      <c r="CE12" s="652"/>
      <c r="CF12" s="652"/>
      <c r="CG12" s="652"/>
      <c r="CH12" s="652"/>
      <c r="CI12" s="652"/>
      <c r="CJ12" s="652"/>
      <c r="CK12" s="652"/>
      <c r="CL12" s="652"/>
      <c r="CM12" s="652"/>
      <c r="CN12" s="652"/>
      <c r="CO12" s="652"/>
      <c r="CP12" s="652"/>
      <c r="CQ12" s="653"/>
      <c r="CR12" s="618">
        <v>1394027</v>
      </c>
      <c r="CS12" s="619"/>
      <c r="CT12" s="619"/>
      <c r="CU12" s="619"/>
      <c r="CV12" s="619"/>
      <c r="CW12" s="619"/>
      <c r="CX12" s="619"/>
      <c r="CY12" s="620"/>
      <c r="CZ12" s="671">
        <v>3.4</v>
      </c>
      <c r="DA12" s="671"/>
      <c r="DB12" s="671"/>
      <c r="DC12" s="671"/>
      <c r="DD12" s="624">
        <v>5000</v>
      </c>
      <c r="DE12" s="619"/>
      <c r="DF12" s="619"/>
      <c r="DG12" s="619"/>
      <c r="DH12" s="619"/>
      <c r="DI12" s="619"/>
      <c r="DJ12" s="619"/>
      <c r="DK12" s="619"/>
      <c r="DL12" s="619"/>
      <c r="DM12" s="619"/>
      <c r="DN12" s="619"/>
      <c r="DO12" s="619"/>
      <c r="DP12" s="620"/>
      <c r="DQ12" s="624">
        <v>494855</v>
      </c>
      <c r="DR12" s="619"/>
      <c r="DS12" s="619"/>
      <c r="DT12" s="619"/>
      <c r="DU12" s="619"/>
      <c r="DV12" s="619"/>
      <c r="DW12" s="619"/>
      <c r="DX12" s="619"/>
      <c r="DY12" s="619"/>
      <c r="DZ12" s="619"/>
      <c r="EA12" s="619"/>
      <c r="EB12" s="619"/>
      <c r="EC12" s="654"/>
    </row>
    <row r="13" spans="2:143" ht="11.25" customHeight="1" x14ac:dyDescent="0.15">
      <c r="B13" s="615" t="s">
        <v>233</v>
      </c>
      <c r="C13" s="616"/>
      <c r="D13" s="616"/>
      <c r="E13" s="616"/>
      <c r="F13" s="616"/>
      <c r="G13" s="616"/>
      <c r="H13" s="616"/>
      <c r="I13" s="616"/>
      <c r="J13" s="616"/>
      <c r="K13" s="616"/>
      <c r="L13" s="616"/>
      <c r="M13" s="616"/>
      <c r="N13" s="616"/>
      <c r="O13" s="616"/>
      <c r="P13" s="616"/>
      <c r="Q13" s="617"/>
      <c r="R13" s="618">
        <v>66100</v>
      </c>
      <c r="S13" s="619"/>
      <c r="T13" s="619"/>
      <c r="U13" s="619"/>
      <c r="V13" s="619"/>
      <c r="W13" s="619"/>
      <c r="X13" s="619"/>
      <c r="Y13" s="620"/>
      <c r="Z13" s="671">
        <v>0.2</v>
      </c>
      <c r="AA13" s="671"/>
      <c r="AB13" s="671"/>
      <c r="AC13" s="671"/>
      <c r="AD13" s="672">
        <v>66100</v>
      </c>
      <c r="AE13" s="672"/>
      <c r="AF13" s="672"/>
      <c r="AG13" s="672"/>
      <c r="AH13" s="672"/>
      <c r="AI13" s="672"/>
      <c r="AJ13" s="672"/>
      <c r="AK13" s="672"/>
      <c r="AL13" s="641">
        <v>0.3</v>
      </c>
      <c r="AM13" s="673"/>
      <c r="AN13" s="673"/>
      <c r="AO13" s="674"/>
      <c r="AP13" s="615" t="s">
        <v>234</v>
      </c>
      <c r="AQ13" s="616"/>
      <c r="AR13" s="616"/>
      <c r="AS13" s="616"/>
      <c r="AT13" s="616"/>
      <c r="AU13" s="616"/>
      <c r="AV13" s="616"/>
      <c r="AW13" s="616"/>
      <c r="AX13" s="616"/>
      <c r="AY13" s="616"/>
      <c r="AZ13" s="616"/>
      <c r="BA13" s="616"/>
      <c r="BB13" s="616"/>
      <c r="BC13" s="616"/>
      <c r="BD13" s="616"/>
      <c r="BE13" s="616"/>
      <c r="BF13" s="617"/>
      <c r="BG13" s="618">
        <v>6672006</v>
      </c>
      <c r="BH13" s="619"/>
      <c r="BI13" s="619"/>
      <c r="BJ13" s="619"/>
      <c r="BK13" s="619"/>
      <c r="BL13" s="619"/>
      <c r="BM13" s="619"/>
      <c r="BN13" s="620"/>
      <c r="BO13" s="671">
        <v>50.1</v>
      </c>
      <c r="BP13" s="671"/>
      <c r="BQ13" s="671"/>
      <c r="BR13" s="671"/>
      <c r="BS13" s="624">
        <v>443694</v>
      </c>
      <c r="BT13" s="619"/>
      <c r="BU13" s="619"/>
      <c r="BV13" s="619"/>
      <c r="BW13" s="619"/>
      <c r="BX13" s="619"/>
      <c r="BY13" s="619"/>
      <c r="BZ13" s="619"/>
      <c r="CA13" s="619"/>
      <c r="CB13" s="654"/>
      <c r="CD13" s="655" t="s">
        <v>235</v>
      </c>
      <c r="CE13" s="652"/>
      <c r="CF13" s="652"/>
      <c r="CG13" s="652"/>
      <c r="CH13" s="652"/>
      <c r="CI13" s="652"/>
      <c r="CJ13" s="652"/>
      <c r="CK13" s="652"/>
      <c r="CL13" s="652"/>
      <c r="CM13" s="652"/>
      <c r="CN13" s="652"/>
      <c r="CO13" s="652"/>
      <c r="CP13" s="652"/>
      <c r="CQ13" s="653"/>
      <c r="CR13" s="618">
        <v>5495260</v>
      </c>
      <c r="CS13" s="619"/>
      <c r="CT13" s="619"/>
      <c r="CU13" s="619"/>
      <c r="CV13" s="619"/>
      <c r="CW13" s="619"/>
      <c r="CX13" s="619"/>
      <c r="CY13" s="620"/>
      <c r="CZ13" s="671">
        <v>13.3</v>
      </c>
      <c r="DA13" s="671"/>
      <c r="DB13" s="671"/>
      <c r="DC13" s="671"/>
      <c r="DD13" s="624">
        <v>1879134</v>
      </c>
      <c r="DE13" s="619"/>
      <c r="DF13" s="619"/>
      <c r="DG13" s="619"/>
      <c r="DH13" s="619"/>
      <c r="DI13" s="619"/>
      <c r="DJ13" s="619"/>
      <c r="DK13" s="619"/>
      <c r="DL13" s="619"/>
      <c r="DM13" s="619"/>
      <c r="DN13" s="619"/>
      <c r="DO13" s="619"/>
      <c r="DP13" s="620"/>
      <c r="DQ13" s="624">
        <v>3738511</v>
      </c>
      <c r="DR13" s="619"/>
      <c r="DS13" s="619"/>
      <c r="DT13" s="619"/>
      <c r="DU13" s="619"/>
      <c r="DV13" s="619"/>
      <c r="DW13" s="619"/>
      <c r="DX13" s="619"/>
      <c r="DY13" s="619"/>
      <c r="DZ13" s="619"/>
      <c r="EA13" s="619"/>
      <c r="EB13" s="619"/>
      <c r="EC13" s="654"/>
    </row>
    <row r="14" spans="2:143" ht="11.25" customHeight="1" x14ac:dyDescent="0.15">
      <c r="B14" s="615" t="s">
        <v>236</v>
      </c>
      <c r="C14" s="616"/>
      <c r="D14" s="616"/>
      <c r="E14" s="616"/>
      <c r="F14" s="616"/>
      <c r="G14" s="616"/>
      <c r="H14" s="616"/>
      <c r="I14" s="616"/>
      <c r="J14" s="616"/>
      <c r="K14" s="616"/>
      <c r="L14" s="616"/>
      <c r="M14" s="616"/>
      <c r="N14" s="616"/>
      <c r="O14" s="616"/>
      <c r="P14" s="616"/>
      <c r="Q14" s="617"/>
      <c r="R14" s="618" t="s">
        <v>111</v>
      </c>
      <c r="S14" s="619"/>
      <c r="T14" s="619"/>
      <c r="U14" s="619"/>
      <c r="V14" s="619"/>
      <c r="W14" s="619"/>
      <c r="X14" s="619"/>
      <c r="Y14" s="620"/>
      <c r="Z14" s="671" t="s">
        <v>111</v>
      </c>
      <c r="AA14" s="671"/>
      <c r="AB14" s="671"/>
      <c r="AC14" s="671"/>
      <c r="AD14" s="672" t="s">
        <v>111</v>
      </c>
      <c r="AE14" s="672"/>
      <c r="AF14" s="672"/>
      <c r="AG14" s="672"/>
      <c r="AH14" s="672"/>
      <c r="AI14" s="672"/>
      <c r="AJ14" s="672"/>
      <c r="AK14" s="672"/>
      <c r="AL14" s="641" t="s">
        <v>111</v>
      </c>
      <c r="AM14" s="673"/>
      <c r="AN14" s="673"/>
      <c r="AO14" s="674"/>
      <c r="AP14" s="615" t="s">
        <v>237</v>
      </c>
      <c r="AQ14" s="616"/>
      <c r="AR14" s="616"/>
      <c r="AS14" s="616"/>
      <c r="AT14" s="616"/>
      <c r="AU14" s="616"/>
      <c r="AV14" s="616"/>
      <c r="AW14" s="616"/>
      <c r="AX14" s="616"/>
      <c r="AY14" s="616"/>
      <c r="AZ14" s="616"/>
      <c r="BA14" s="616"/>
      <c r="BB14" s="616"/>
      <c r="BC14" s="616"/>
      <c r="BD14" s="616"/>
      <c r="BE14" s="616"/>
      <c r="BF14" s="617"/>
      <c r="BG14" s="618">
        <v>216668</v>
      </c>
      <c r="BH14" s="619"/>
      <c r="BI14" s="619"/>
      <c r="BJ14" s="619"/>
      <c r="BK14" s="619"/>
      <c r="BL14" s="619"/>
      <c r="BM14" s="619"/>
      <c r="BN14" s="620"/>
      <c r="BO14" s="671">
        <v>1.6</v>
      </c>
      <c r="BP14" s="671"/>
      <c r="BQ14" s="671"/>
      <c r="BR14" s="671"/>
      <c r="BS14" s="624" t="s">
        <v>111</v>
      </c>
      <c r="BT14" s="619"/>
      <c r="BU14" s="619"/>
      <c r="BV14" s="619"/>
      <c r="BW14" s="619"/>
      <c r="BX14" s="619"/>
      <c r="BY14" s="619"/>
      <c r="BZ14" s="619"/>
      <c r="CA14" s="619"/>
      <c r="CB14" s="654"/>
      <c r="CD14" s="655" t="s">
        <v>238</v>
      </c>
      <c r="CE14" s="652"/>
      <c r="CF14" s="652"/>
      <c r="CG14" s="652"/>
      <c r="CH14" s="652"/>
      <c r="CI14" s="652"/>
      <c r="CJ14" s="652"/>
      <c r="CK14" s="652"/>
      <c r="CL14" s="652"/>
      <c r="CM14" s="652"/>
      <c r="CN14" s="652"/>
      <c r="CO14" s="652"/>
      <c r="CP14" s="652"/>
      <c r="CQ14" s="653"/>
      <c r="CR14" s="618">
        <v>1602978</v>
      </c>
      <c r="CS14" s="619"/>
      <c r="CT14" s="619"/>
      <c r="CU14" s="619"/>
      <c r="CV14" s="619"/>
      <c r="CW14" s="619"/>
      <c r="CX14" s="619"/>
      <c r="CY14" s="620"/>
      <c r="CZ14" s="671">
        <v>3.9</v>
      </c>
      <c r="DA14" s="671"/>
      <c r="DB14" s="671"/>
      <c r="DC14" s="671"/>
      <c r="DD14" s="624">
        <v>648332</v>
      </c>
      <c r="DE14" s="619"/>
      <c r="DF14" s="619"/>
      <c r="DG14" s="619"/>
      <c r="DH14" s="619"/>
      <c r="DI14" s="619"/>
      <c r="DJ14" s="619"/>
      <c r="DK14" s="619"/>
      <c r="DL14" s="619"/>
      <c r="DM14" s="619"/>
      <c r="DN14" s="619"/>
      <c r="DO14" s="619"/>
      <c r="DP14" s="620"/>
      <c r="DQ14" s="624">
        <v>985358</v>
      </c>
      <c r="DR14" s="619"/>
      <c r="DS14" s="619"/>
      <c r="DT14" s="619"/>
      <c r="DU14" s="619"/>
      <c r="DV14" s="619"/>
      <c r="DW14" s="619"/>
      <c r="DX14" s="619"/>
      <c r="DY14" s="619"/>
      <c r="DZ14" s="619"/>
      <c r="EA14" s="619"/>
      <c r="EB14" s="619"/>
      <c r="EC14" s="654"/>
    </row>
    <row r="15" spans="2:143" ht="11.25" customHeight="1" x14ac:dyDescent="0.15">
      <c r="B15" s="615" t="s">
        <v>239</v>
      </c>
      <c r="C15" s="616"/>
      <c r="D15" s="616"/>
      <c r="E15" s="616"/>
      <c r="F15" s="616"/>
      <c r="G15" s="616"/>
      <c r="H15" s="616"/>
      <c r="I15" s="616"/>
      <c r="J15" s="616"/>
      <c r="K15" s="616"/>
      <c r="L15" s="616"/>
      <c r="M15" s="616"/>
      <c r="N15" s="616"/>
      <c r="O15" s="616"/>
      <c r="P15" s="616"/>
      <c r="Q15" s="617"/>
      <c r="R15" s="618">
        <v>52206</v>
      </c>
      <c r="S15" s="619"/>
      <c r="T15" s="619"/>
      <c r="U15" s="619"/>
      <c r="V15" s="619"/>
      <c r="W15" s="619"/>
      <c r="X15" s="619"/>
      <c r="Y15" s="620"/>
      <c r="Z15" s="671">
        <v>0.1</v>
      </c>
      <c r="AA15" s="671"/>
      <c r="AB15" s="671"/>
      <c r="AC15" s="671"/>
      <c r="AD15" s="672">
        <v>52206</v>
      </c>
      <c r="AE15" s="672"/>
      <c r="AF15" s="672"/>
      <c r="AG15" s="672"/>
      <c r="AH15" s="672"/>
      <c r="AI15" s="672"/>
      <c r="AJ15" s="672"/>
      <c r="AK15" s="672"/>
      <c r="AL15" s="641">
        <v>0.2</v>
      </c>
      <c r="AM15" s="673"/>
      <c r="AN15" s="673"/>
      <c r="AO15" s="674"/>
      <c r="AP15" s="615" t="s">
        <v>240</v>
      </c>
      <c r="AQ15" s="616"/>
      <c r="AR15" s="616"/>
      <c r="AS15" s="616"/>
      <c r="AT15" s="616"/>
      <c r="AU15" s="616"/>
      <c r="AV15" s="616"/>
      <c r="AW15" s="616"/>
      <c r="AX15" s="616"/>
      <c r="AY15" s="616"/>
      <c r="AZ15" s="616"/>
      <c r="BA15" s="616"/>
      <c r="BB15" s="616"/>
      <c r="BC15" s="616"/>
      <c r="BD15" s="616"/>
      <c r="BE15" s="616"/>
      <c r="BF15" s="617"/>
      <c r="BG15" s="618">
        <v>613577</v>
      </c>
      <c r="BH15" s="619"/>
      <c r="BI15" s="619"/>
      <c r="BJ15" s="619"/>
      <c r="BK15" s="619"/>
      <c r="BL15" s="619"/>
      <c r="BM15" s="619"/>
      <c r="BN15" s="620"/>
      <c r="BO15" s="671">
        <v>4.5999999999999996</v>
      </c>
      <c r="BP15" s="671"/>
      <c r="BQ15" s="671"/>
      <c r="BR15" s="671"/>
      <c r="BS15" s="624" t="s">
        <v>111</v>
      </c>
      <c r="BT15" s="619"/>
      <c r="BU15" s="619"/>
      <c r="BV15" s="619"/>
      <c r="BW15" s="619"/>
      <c r="BX15" s="619"/>
      <c r="BY15" s="619"/>
      <c r="BZ15" s="619"/>
      <c r="CA15" s="619"/>
      <c r="CB15" s="654"/>
      <c r="CD15" s="655" t="s">
        <v>241</v>
      </c>
      <c r="CE15" s="652"/>
      <c r="CF15" s="652"/>
      <c r="CG15" s="652"/>
      <c r="CH15" s="652"/>
      <c r="CI15" s="652"/>
      <c r="CJ15" s="652"/>
      <c r="CK15" s="652"/>
      <c r="CL15" s="652"/>
      <c r="CM15" s="652"/>
      <c r="CN15" s="652"/>
      <c r="CO15" s="652"/>
      <c r="CP15" s="652"/>
      <c r="CQ15" s="653"/>
      <c r="CR15" s="618">
        <v>2769990</v>
      </c>
      <c r="CS15" s="619"/>
      <c r="CT15" s="619"/>
      <c r="CU15" s="619"/>
      <c r="CV15" s="619"/>
      <c r="CW15" s="619"/>
      <c r="CX15" s="619"/>
      <c r="CY15" s="620"/>
      <c r="CZ15" s="671">
        <v>6.7</v>
      </c>
      <c r="DA15" s="671"/>
      <c r="DB15" s="671"/>
      <c r="DC15" s="671"/>
      <c r="DD15" s="624">
        <v>377917</v>
      </c>
      <c r="DE15" s="619"/>
      <c r="DF15" s="619"/>
      <c r="DG15" s="619"/>
      <c r="DH15" s="619"/>
      <c r="DI15" s="619"/>
      <c r="DJ15" s="619"/>
      <c r="DK15" s="619"/>
      <c r="DL15" s="619"/>
      <c r="DM15" s="619"/>
      <c r="DN15" s="619"/>
      <c r="DO15" s="619"/>
      <c r="DP15" s="620"/>
      <c r="DQ15" s="624">
        <v>2302526</v>
      </c>
      <c r="DR15" s="619"/>
      <c r="DS15" s="619"/>
      <c r="DT15" s="619"/>
      <c r="DU15" s="619"/>
      <c r="DV15" s="619"/>
      <c r="DW15" s="619"/>
      <c r="DX15" s="619"/>
      <c r="DY15" s="619"/>
      <c r="DZ15" s="619"/>
      <c r="EA15" s="619"/>
      <c r="EB15" s="619"/>
      <c r="EC15" s="654"/>
    </row>
    <row r="16" spans="2:143" ht="11.25" customHeight="1" x14ac:dyDescent="0.15">
      <c r="B16" s="615" t="s">
        <v>242</v>
      </c>
      <c r="C16" s="616"/>
      <c r="D16" s="616"/>
      <c r="E16" s="616"/>
      <c r="F16" s="616"/>
      <c r="G16" s="616"/>
      <c r="H16" s="616"/>
      <c r="I16" s="616"/>
      <c r="J16" s="616"/>
      <c r="K16" s="616"/>
      <c r="L16" s="616"/>
      <c r="M16" s="616"/>
      <c r="N16" s="616"/>
      <c r="O16" s="616"/>
      <c r="P16" s="616"/>
      <c r="Q16" s="617"/>
      <c r="R16" s="618">
        <v>9690541</v>
      </c>
      <c r="S16" s="619"/>
      <c r="T16" s="619"/>
      <c r="U16" s="619"/>
      <c r="V16" s="619"/>
      <c r="W16" s="619"/>
      <c r="X16" s="619"/>
      <c r="Y16" s="620"/>
      <c r="Z16" s="671">
        <v>22.4</v>
      </c>
      <c r="AA16" s="671"/>
      <c r="AB16" s="671"/>
      <c r="AC16" s="671"/>
      <c r="AD16" s="672">
        <v>8266031</v>
      </c>
      <c r="AE16" s="672"/>
      <c r="AF16" s="672"/>
      <c r="AG16" s="672"/>
      <c r="AH16" s="672"/>
      <c r="AI16" s="672"/>
      <c r="AJ16" s="672"/>
      <c r="AK16" s="672"/>
      <c r="AL16" s="641">
        <v>34.1</v>
      </c>
      <c r="AM16" s="673"/>
      <c r="AN16" s="673"/>
      <c r="AO16" s="674"/>
      <c r="AP16" s="615" t="s">
        <v>243</v>
      </c>
      <c r="AQ16" s="616"/>
      <c r="AR16" s="616"/>
      <c r="AS16" s="616"/>
      <c r="AT16" s="616"/>
      <c r="AU16" s="616"/>
      <c r="AV16" s="616"/>
      <c r="AW16" s="616"/>
      <c r="AX16" s="616"/>
      <c r="AY16" s="616"/>
      <c r="AZ16" s="616"/>
      <c r="BA16" s="616"/>
      <c r="BB16" s="616"/>
      <c r="BC16" s="616"/>
      <c r="BD16" s="616"/>
      <c r="BE16" s="616"/>
      <c r="BF16" s="617"/>
      <c r="BG16" s="618" t="s">
        <v>111</v>
      </c>
      <c r="BH16" s="619"/>
      <c r="BI16" s="619"/>
      <c r="BJ16" s="619"/>
      <c r="BK16" s="619"/>
      <c r="BL16" s="619"/>
      <c r="BM16" s="619"/>
      <c r="BN16" s="620"/>
      <c r="BO16" s="671" t="s">
        <v>111</v>
      </c>
      <c r="BP16" s="671"/>
      <c r="BQ16" s="671"/>
      <c r="BR16" s="671"/>
      <c r="BS16" s="624" t="s">
        <v>111</v>
      </c>
      <c r="BT16" s="619"/>
      <c r="BU16" s="619"/>
      <c r="BV16" s="619"/>
      <c r="BW16" s="619"/>
      <c r="BX16" s="619"/>
      <c r="BY16" s="619"/>
      <c r="BZ16" s="619"/>
      <c r="CA16" s="619"/>
      <c r="CB16" s="654"/>
      <c r="CD16" s="655" t="s">
        <v>244</v>
      </c>
      <c r="CE16" s="652"/>
      <c r="CF16" s="652"/>
      <c r="CG16" s="652"/>
      <c r="CH16" s="652"/>
      <c r="CI16" s="652"/>
      <c r="CJ16" s="652"/>
      <c r="CK16" s="652"/>
      <c r="CL16" s="652"/>
      <c r="CM16" s="652"/>
      <c r="CN16" s="652"/>
      <c r="CO16" s="652"/>
      <c r="CP16" s="652"/>
      <c r="CQ16" s="653"/>
      <c r="CR16" s="618">
        <v>8208</v>
      </c>
      <c r="CS16" s="619"/>
      <c r="CT16" s="619"/>
      <c r="CU16" s="619"/>
      <c r="CV16" s="619"/>
      <c r="CW16" s="619"/>
      <c r="CX16" s="619"/>
      <c r="CY16" s="620"/>
      <c r="CZ16" s="671">
        <v>0</v>
      </c>
      <c r="DA16" s="671"/>
      <c r="DB16" s="671"/>
      <c r="DC16" s="671"/>
      <c r="DD16" s="624" t="s">
        <v>111</v>
      </c>
      <c r="DE16" s="619"/>
      <c r="DF16" s="619"/>
      <c r="DG16" s="619"/>
      <c r="DH16" s="619"/>
      <c r="DI16" s="619"/>
      <c r="DJ16" s="619"/>
      <c r="DK16" s="619"/>
      <c r="DL16" s="619"/>
      <c r="DM16" s="619"/>
      <c r="DN16" s="619"/>
      <c r="DO16" s="619"/>
      <c r="DP16" s="620"/>
      <c r="DQ16" s="624">
        <v>33</v>
      </c>
      <c r="DR16" s="619"/>
      <c r="DS16" s="619"/>
      <c r="DT16" s="619"/>
      <c r="DU16" s="619"/>
      <c r="DV16" s="619"/>
      <c r="DW16" s="619"/>
      <c r="DX16" s="619"/>
      <c r="DY16" s="619"/>
      <c r="DZ16" s="619"/>
      <c r="EA16" s="619"/>
      <c r="EB16" s="619"/>
      <c r="EC16" s="654"/>
    </row>
    <row r="17" spans="2:133" ht="11.25" customHeight="1" x14ac:dyDescent="0.15">
      <c r="B17" s="615" t="s">
        <v>245</v>
      </c>
      <c r="C17" s="616"/>
      <c r="D17" s="616"/>
      <c r="E17" s="616"/>
      <c r="F17" s="616"/>
      <c r="G17" s="616"/>
      <c r="H17" s="616"/>
      <c r="I17" s="616"/>
      <c r="J17" s="616"/>
      <c r="K17" s="616"/>
      <c r="L17" s="616"/>
      <c r="M17" s="616"/>
      <c r="N17" s="616"/>
      <c r="O17" s="616"/>
      <c r="P17" s="616"/>
      <c r="Q17" s="617"/>
      <c r="R17" s="618">
        <v>8266031</v>
      </c>
      <c r="S17" s="619"/>
      <c r="T17" s="619"/>
      <c r="U17" s="619"/>
      <c r="V17" s="619"/>
      <c r="W17" s="619"/>
      <c r="X17" s="619"/>
      <c r="Y17" s="620"/>
      <c r="Z17" s="671">
        <v>19.100000000000001</v>
      </c>
      <c r="AA17" s="671"/>
      <c r="AB17" s="671"/>
      <c r="AC17" s="671"/>
      <c r="AD17" s="672">
        <v>8266031</v>
      </c>
      <c r="AE17" s="672"/>
      <c r="AF17" s="672"/>
      <c r="AG17" s="672"/>
      <c r="AH17" s="672"/>
      <c r="AI17" s="672"/>
      <c r="AJ17" s="672"/>
      <c r="AK17" s="672"/>
      <c r="AL17" s="641">
        <v>34.1</v>
      </c>
      <c r="AM17" s="673"/>
      <c r="AN17" s="673"/>
      <c r="AO17" s="674"/>
      <c r="AP17" s="615" t="s">
        <v>246</v>
      </c>
      <c r="AQ17" s="616"/>
      <c r="AR17" s="616"/>
      <c r="AS17" s="616"/>
      <c r="AT17" s="616"/>
      <c r="AU17" s="616"/>
      <c r="AV17" s="616"/>
      <c r="AW17" s="616"/>
      <c r="AX17" s="616"/>
      <c r="AY17" s="616"/>
      <c r="AZ17" s="616"/>
      <c r="BA17" s="616"/>
      <c r="BB17" s="616"/>
      <c r="BC17" s="616"/>
      <c r="BD17" s="616"/>
      <c r="BE17" s="616"/>
      <c r="BF17" s="617"/>
      <c r="BG17" s="618" t="s">
        <v>111</v>
      </c>
      <c r="BH17" s="619"/>
      <c r="BI17" s="619"/>
      <c r="BJ17" s="619"/>
      <c r="BK17" s="619"/>
      <c r="BL17" s="619"/>
      <c r="BM17" s="619"/>
      <c r="BN17" s="620"/>
      <c r="BO17" s="671" t="s">
        <v>111</v>
      </c>
      <c r="BP17" s="671"/>
      <c r="BQ17" s="671"/>
      <c r="BR17" s="671"/>
      <c r="BS17" s="624" t="s">
        <v>111</v>
      </c>
      <c r="BT17" s="619"/>
      <c r="BU17" s="619"/>
      <c r="BV17" s="619"/>
      <c r="BW17" s="619"/>
      <c r="BX17" s="619"/>
      <c r="BY17" s="619"/>
      <c r="BZ17" s="619"/>
      <c r="CA17" s="619"/>
      <c r="CB17" s="654"/>
      <c r="CD17" s="655" t="s">
        <v>247</v>
      </c>
      <c r="CE17" s="652"/>
      <c r="CF17" s="652"/>
      <c r="CG17" s="652"/>
      <c r="CH17" s="652"/>
      <c r="CI17" s="652"/>
      <c r="CJ17" s="652"/>
      <c r="CK17" s="652"/>
      <c r="CL17" s="652"/>
      <c r="CM17" s="652"/>
      <c r="CN17" s="652"/>
      <c r="CO17" s="652"/>
      <c r="CP17" s="652"/>
      <c r="CQ17" s="653"/>
      <c r="CR17" s="618">
        <v>6004873</v>
      </c>
      <c r="CS17" s="619"/>
      <c r="CT17" s="619"/>
      <c r="CU17" s="619"/>
      <c r="CV17" s="619"/>
      <c r="CW17" s="619"/>
      <c r="CX17" s="619"/>
      <c r="CY17" s="620"/>
      <c r="CZ17" s="671">
        <v>14.5</v>
      </c>
      <c r="DA17" s="671"/>
      <c r="DB17" s="671"/>
      <c r="DC17" s="671"/>
      <c r="DD17" s="624" t="s">
        <v>111</v>
      </c>
      <c r="DE17" s="619"/>
      <c r="DF17" s="619"/>
      <c r="DG17" s="619"/>
      <c r="DH17" s="619"/>
      <c r="DI17" s="619"/>
      <c r="DJ17" s="619"/>
      <c r="DK17" s="619"/>
      <c r="DL17" s="619"/>
      <c r="DM17" s="619"/>
      <c r="DN17" s="619"/>
      <c r="DO17" s="619"/>
      <c r="DP17" s="620"/>
      <c r="DQ17" s="624">
        <v>5912689</v>
      </c>
      <c r="DR17" s="619"/>
      <c r="DS17" s="619"/>
      <c r="DT17" s="619"/>
      <c r="DU17" s="619"/>
      <c r="DV17" s="619"/>
      <c r="DW17" s="619"/>
      <c r="DX17" s="619"/>
      <c r="DY17" s="619"/>
      <c r="DZ17" s="619"/>
      <c r="EA17" s="619"/>
      <c r="EB17" s="619"/>
      <c r="EC17" s="654"/>
    </row>
    <row r="18" spans="2:133" ht="11.25" customHeight="1" x14ac:dyDescent="0.15">
      <c r="B18" s="615" t="s">
        <v>248</v>
      </c>
      <c r="C18" s="616"/>
      <c r="D18" s="616"/>
      <c r="E18" s="616"/>
      <c r="F18" s="616"/>
      <c r="G18" s="616"/>
      <c r="H18" s="616"/>
      <c r="I18" s="616"/>
      <c r="J18" s="616"/>
      <c r="K18" s="616"/>
      <c r="L18" s="616"/>
      <c r="M18" s="616"/>
      <c r="N18" s="616"/>
      <c r="O18" s="616"/>
      <c r="P18" s="616"/>
      <c r="Q18" s="617"/>
      <c r="R18" s="618">
        <v>1424508</v>
      </c>
      <c r="S18" s="619"/>
      <c r="T18" s="619"/>
      <c r="U18" s="619"/>
      <c r="V18" s="619"/>
      <c r="W18" s="619"/>
      <c r="X18" s="619"/>
      <c r="Y18" s="620"/>
      <c r="Z18" s="671">
        <v>3.3</v>
      </c>
      <c r="AA18" s="671"/>
      <c r="AB18" s="671"/>
      <c r="AC18" s="671"/>
      <c r="AD18" s="672" t="s">
        <v>111</v>
      </c>
      <c r="AE18" s="672"/>
      <c r="AF18" s="672"/>
      <c r="AG18" s="672"/>
      <c r="AH18" s="672"/>
      <c r="AI18" s="672"/>
      <c r="AJ18" s="672"/>
      <c r="AK18" s="672"/>
      <c r="AL18" s="641" t="s">
        <v>111</v>
      </c>
      <c r="AM18" s="673"/>
      <c r="AN18" s="673"/>
      <c r="AO18" s="674"/>
      <c r="AP18" s="615" t="s">
        <v>249</v>
      </c>
      <c r="AQ18" s="616"/>
      <c r="AR18" s="616"/>
      <c r="AS18" s="616"/>
      <c r="AT18" s="616"/>
      <c r="AU18" s="616"/>
      <c r="AV18" s="616"/>
      <c r="AW18" s="616"/>
      <c r="AX18" s="616"/>
      <c r="AY18" s="616"/>
      <c r="AZ18" s="616"/>
      <c r="BA18" s="616"/>
      <c r="BB18" s="616"/>
      <c r="BC18" s="616"/>
      <c r="BD18" s="616"/>
      <c r="BE18" s="616"/>
      <c r="BF18" s="617"/>
      <c r="BG18" s="618" t="s">
        <v>111</v>
      </c>
      <c r="BH18" s="619"/>
      <c r="BI18" s="619"/>
      <c r="BJ18" s="619"/>
      <c r="BK18" s="619"/>
      <c r="BL18" s="619"/>
      <c r="BM18" s="619"/>
      <c r="BN18" s="620"/>
      <c r="BO18" s="671" t="s">
        <v>111</v>
      </c>
      <c r="BP18" s="671"/>
      <c r="BQ18" s="671"/>
      <c r="BR18" s="671"/>
      <c r="BS18" s="624" t="s">
        <v>111</v>
      </c>
      <c r="BT18" s="619"/>
      <c r="BU18" s="619"/>
      <c r="BV18" s="619"/>
      <c r="BW18" s="619"/>
      <c r="BX18" s="619"/>
      <c r="BY18" s="619"/>
      <c r="BZ18" s="619"/>
      <c r="CA18" s="619"/>
      <c r="CB18" s="654"/>
      <c r="CD18" s="655" t="s">
        <v>250</v>
      </c>
      <c r="CE18" s="652"/>
      <c r="CF18" s="652"/>
      <c r="CG18" s="652"/>
      <c r="CH18" s="652"/>
      <c r="CI18" s="652"/>
      <c r="CJ18" s="652"/>
      <c r="CK18" s="652"/>
      <c r="CL18" s="652"/>
      <c r="CM18" s="652"/>
      <c r="CN18" s="652"/>
      <c r="CO18" s="652"/>
      <c r="CP18" s="652"/>
      <c r="CQ18" s="653"/>
      <c r="CR18" s="618" t="s">
        <v>111</v>
      </c>
      <c r="CS18" s="619"/>
      <c r="CT18" s="619"/>
      <c r="CU18" s="619"/>
      <c r="CV18" s="619"/>
      <c r="CW18" s="619"/>
      <c r="CX18" s="619"/>
      <c r="CY18" s="620"/>
      <c r="CZ18" s="671" t="s">
        <v>111</v>
      </c>
      <c r="DA18" s="671"/>
      <c r="DB18" s="671"/>
      <c r="DC18" s="671"/>
      <c r="DD18" s="624" t="s">
        <v>111</v>
      </c>
      <c r="DE18" s="619"/>
      <c r="DF18" s="619"/>
      <c r="DG18" s="619"/>
      <c r="DH18" s="619"/>
      <c r="DI18" s="619"/>
      <c r="DJ18" s="619"/>
      <c r="DK18" s="619"/>
      <c r="DL18" s="619"/>
      <c r="DM18" s="619"/>
      <c r="DN18" s="619"/>
      <c r="DO18" s="619"/>
      <c r="DP18" s="620"/>
      <c r="DQ18" s="624" t="s">
        <v>111</v>
      </c>
      <c r="DR18" s="619"/>
      <c r="DS18" s="619"/>
      <c r="DT18" s="619"/>
      <c r="DU18" s="619"/>
      <c r="DV18" s="619"/>
      <c r="DW18" s="619"/>
      <c r="DX18" s="619"/>
      <c r="DY18" s="619"/>
      <c r="DZ18" s="619"/>
      <c r="EA18" s="619"/>
      <c r="EB18" s="619"/>
      <c r="EC18" s="654"/>
    </row>
    <row r="19" spans="2:133" ht="11.25" customHeight="1" x14ac:dyDescent="0.15">
      <c r="B19" s="615" t="s">
        <v>251</v>
      </c>
      <c r="C19" s="616"/>
      <c r="D19" s="616"/>
      <c r="E19" s="616"/>
      <c r="F19" s="616"/>
      <c r="G19" s="616"/>
      <c r="H19" s="616"/>
      <c r="I19" s="616"/>
      <c r="J19" s="616"/>
      <c r="K19" s="616"/>
      <c r="L19" s="616"/>
      <c r="M19" s="616"/>
      <c r="N19" s="616"/>
      <c r="O19" s="616"/>
      <c r="P19" s="616"/>
      <c r="Q19" s="617"/>
      <c r="R19" s="618">
        <v>2</v>
      </c>
      <c r="S19" s="619"/>
      <c r="T19" s="619"/>
      <c r="U19" s="619"/>
      <c r="V19" s="619"/>
      <c r="W19" s="619"/>
      <c r="X19" s="619"/>
      <c r="Y19" s="620"/>
      <c r="Z19" s="671">
        <v>0</v>
      </c>
      <c r="AA19" s="671"/>
      <c r="AB19" s="671"/>
      <c r="AC19" s="671"/>
      <c r="AD19" s="672" t="s">
        <v>111</v>
      </c>
      <c r="AE19" s="672"/>
      <c r="AF19" s="672"/>
      <c r="AG19" s="672"/>
      <c r="AH19" s="672"/>
      <c r="AI19" s="672"/>
      <c r="AJ19" s="672"/>
      <c r="AK19" s="672"/>
      <c r="AL19" s="641" t="s">
        <v>111</v>
      </c>
      <c r="AM19" s="673"/>
      <c r="AN19" s="673"/>
      <c r="AO19" s="674"/>
      <c r="AP19" s="615" t="s">
        <v>252</v>
      </c>
      <c r="AQ19" s="616"/>
      <c r="AR19" s="616"/>
      <c r="AS19" s="616"/>
      <c r="AT19" s="616"/>
      <c r="AU19" s="616"/>
      <c r="AV19" s="616"/>
      <c r="AW19" s="616"/>
      <c r="AX19" s="616"/>
      <c r="AY19" s="616"/>
      <c r="AZ19" s="616"/>
      <c r="BA19" s="616"/>
      <c r="BB19" s="616"/>
      <c r="BC19" s="616"/>
      <c r="BD19" s="616"/>
      <c r="BE19" s="616"/>
      <c r="BF19" s="617"/>
      <c r="BG19" s="618">
        <v>24599</v>
      </c>
      <c r="BH19" s="619"/>
      <c r="BI19" s="619"/>
      <c r="BJ19" s="619"/>
      <c r="BK19" s="619"/>
      <c r="BL19" s="619"/>
      <c r="BM19" s="619"/>
      <c r="BN19" s="620"/>
      <c r="BO19" s="671">
        <v>0.2</v>
      </c>
      <c r="BP19" s="671"/>
      <c r="BQ19" s="671"/>
      <c r="BR19" s="671"/>
      <c r="BS19" s="624" t="s">
        <v>111</v>
      </c>
      <c r="BT19" s="619"/>
      <c r="BU19" s="619"/>
      <c r="BV19" s="619"/>
      <c r="BW19" s="619"/>
      <c r="BX19" s="619"/>
      <c r="BY19" s="619"/>
      <c r="BZ19" s="619"/>
      <c r="CA19" s="619"/>
      <c r="CB19" s="654"/>
      <c r="CD19" s="655" t="s">
        <v>253</v>
      </c>
      <c r="CE19" s="652"/>
      <c r="CF19" s="652"/>
      <c r="CG19" s="652"/>
      <c r="CH19" s="652"/>
      <c r="CI19" s="652"/>
      <c r="CJ19" s="652"/>
      <c r="CK19" s="652"/>
      <c r="CL19" s="652"/>
      <c r="CM19" s="652"/>
      <c r="CN19" s="652"/>
      <c r="CO19" s="652"/>
      <c r="CP19" s="652"/>
      <c r="CQ19" s="653"/>
      <c r="CR19" s="618" t="s">
        <v>111</v>
      </c>
      <c r="CS19" s="619"/>
      <c r="CT19" s="619"/>
      <c r="CU19" s="619"/>
      <c r="CV19" s="619"/>
      <c r="CW19" s="619"/>
      <c r="CX19" s="619"/>
      <c r="CY19" s="620"/>
      <c r="CZ19" s="671" t="s">
        <v>111</v>
      </c>
      <c r="DA19" s="671"/>
      <c r="DB19" s="671"/>
      <c r="DC19" s="671"/>
      <c r="DD19" s="624" t="s">
        <v>111</v>
      </c>
      <c r="DE19" s="619"/>
      <c r="DF19" s="619"/>
      <c r="DG19" s="619"/>
      <c r="DH19" s="619"/>
      <c r="DI19" s="619"/>
      <c r="DJ19" s="619"/>
      <c r="DK19" s="619"/>
      <c r="DL19" s="619"/>
      <c r="DM19" s="619"/>
      <c r="DN19" s="619"/>
      <c r="DO19" s="619"/>
      <c r="DP19" s="620"/>
      <c r="DQ19" s="624" t="s">
        <v>111</v>
      </c>
      <c r="DR19" s="619"/>
      <c r="DS19" s="619"/>
      <c r="DT19" s="619"/>
      <c r="DU19" s="619"/>
      <c r="DV19" s="619"/>
      <c r="DW19" s="619"/>
      <c r="DX19" s="619"/>
      <c r="DY19" s="619"/>
      <c r="DZ19" s="619"/>
      <c r="EA19" s="619"/>
      <c r="EB19" s="619"/>
      <c r="EC19" s="654"/>
    </row>
    <row r="20" spans="2:133" ht="11.25" customHeight="1" x14ac:dyDescent="0.15">
      <c r="B20" s="615" t="s">
        <v>254</v>
      </c>
      <c r="C20" s="616"/>
      <c r="D20" s="616"/>
      <c r="E20" s="616"/>
      <c r="F20" s="616"/>
      <c r="G20" s="616"/>
      <c r="H20" s="616"/>
      <c r="I20" s="616"/>
      <c r="J20" s="616"/>
      <c r="K20" s="616"/>
      <c r="L20" s="616"/>
      <c r="M20" s="616"/>
      <c r="N20" s="616"/>
      <c r="O20" s="616"/>
      <c r="P20" s="616"/>
      <c r="Q20" s="617"/>
      <c r="R20" s="618">
        <v>25560910</v>
      </c>
      <c r="S20" s="619"/>
      <c r="T20" s="619"/>
      <c r="U20" s="619"/>
      <c r="V20" s="619"/>
      <c r="W20" s="619"/>
      <c r="X20" s="619"/>
      <c r="Y20" s="620"/>
      <c r="Z20" s="671">
        <v>59.2</v>
      </c>
      <c r="AA20" s="671"/>
      <c r="AB20" s="671"/>
      <c r="AC20" s="671"/>
      <c r="AD20" s="672">
        <v>24136400</v>
      </c>
      <c r="AE20" s="672"/>
      <c r="AF20" s="672"/>
      <c r="AG20" s="672"/>
      <c r="AH20" s="672"/>
      <c r="AI20" s="672"/>
      <c r="AJ20" s="672"/>
      <c r="AK20" s="672"/>
      <c r="AL20" s="641">
        <v>99.6</v>
      </c>
      <c r="AM20" s="673"/>
      <c r="AN20" s="673"/>
      <c r="AO20" s="674"/>
      <c r="AP20" s="615" t="s">
        <v>255</v>
      </c>
      <c r="AQ20" s="616"/>
      <c r="AR20" s="616"/>
      <c r="AS20" s="616"/>
      <c r="AT20" s="616"/>
      <c r="AU20" s="616"/>
      <c r="AV20" s="616"/>
      <c r="AW20" s="616"/>
      <c r="AX20" s="616"/>
      <c r="AY20" s="616"/>
      <c r="AZ20" s="616"/>
      <c r="BA20" s="616"/>
      <c r="BB20" s="616"/>
      <c r="BC20" s="616"/>
      <c r="BD20" s="616"/>
      <c r="BE20" s="616"/>
      <c r="BF20" s="617"/>
      <c r="BG20" s="618">
        <v>24599</v>
      </c>
      <c r="BH20" s="619"/>
      <c r="BI20" s="619"/>
      <c r="BJ20" s="619"/>
      <c r="BK20" s="619"/>
      <c r="BL20" s="619"/>
      <c r="BM20" s="619"/>
      <c r="BN20" s="620"/>
      <c r="BO20" s="671">
        <v>0.2</v>
      </c>
      <c r="BP20" s="671"/>
      <c r="BQ20" s="671"/>
      <c r="BR20" s="671"/>
      <c r="BS20" s="624" t="s">
        <v>111</v>
      </c>
      <c r="BT20" s="619"/>
      <c r="BU20" s="619"/>
      <c r="BV20" s="619"/>
      <c r="BW20" s="619"/>
      <c r="BX20" s="619"/>
      <c r="BY20" s="619"/>
      <c r="BZ20" s="619"/>
      <c r="CA20" s="619"/>
      <c r="CB20" s="654"/>
      <c r="CD20" s="655" t="s">
        <v>256</v>
      </c>
      <c r="CE20" s="652"/>
      <c r="CF20" s="652"/>
      <c r="CG20" s="652"/>
      <c r="CH20" s="652"/>
      <c r="CI20" s="652"/>
      <c r="CJ20" s="652"/>
      <c r="CK20" s="652"/>
      <c r="CL20" s="652"/>
      <c r="CM20" s="652"/>
      <c r="CN20" s="652"/>
      <c r="CO20" s="652"/>
      <c r="CP20" s="652"/>
      <c r="CQ20" s="653"/>
      <c r="CR20" s="618">
        <v>41409840</v>
      </c>
      <c r="CS20" s="619"/>
      <c r="CT20" s="619"/>
      <c r="CU20" s="619"/>
      <c r="CV20" s="619"/>
      <c r="CW20" s="619"/>
      <c r="CX20" s="619"/>
      <c r="CY20" s="620"/>
      <c r="CZ20" s="671">
        <v>100</v>
      </c>
      <c r="DA20" s="671"/>
      <c r="DB20" s="671"/>
      <c r="DC20" s="671"/>
      <c r="DD20" s="624">
        <v>6443061</v>
      </c>
      <c r="DE20" s="619"/>
      <c r="DF20" s="619"/>
      <c r="DG20" s="619"/>
      <c r="DH20" s="619"/>
      <c r="DI20" s="619"/>
      <c r="DJ20" s="619"/>
      <c r="DK20" s="619"/>
      <c r="DL20" s="619"/>
      <c r="DM20" s="619"/>
      <c r="DN20" s="619"/>
      <c r="DO20" s="619"/>
      <c r="DP20" s="620"/>
      <c r="DQ20" s="624">
        <v>27504808</v>
      </c>
      <c r="DR20" s="619"/>
      <c r="DS20" s="619"/>
      <c r="DT20" s="619"/>
      <c r="DU20" s="619"/>
      <c r="DV20" s="619"/>
      <c r="DW20" s="619"/>
      <c r="DX20" s="619"/>
      <c r="DY20" s="619"/>
      <c r="DZ20" s="619"/>
      <c r="EA20" s="619"/>
      <c r="EB20" s="619"/>
      <c r="EC20" s="654"/>
    </row>
    <row r="21" spans="2:133" ht="11.25" customHeight="1" x14ac:dyDescent="0.15">
      <c r="B21" s="615" t="s">
        <v>257</v>
      </c>
      <c r="C21" s="616"/>
      <c r="D21" s="616"/>
      <c r="E21" s="616"/>
      <c r="F21" s="616"/>
      <c r="G21" s="616"/>
      <c r="H21" s="616"/>
      <c r="I21" s="616"/>
      <c r="J21" s="616"/>
      <c r="K21" s="616"/>
      <c r="L21" s="616"/>
      <c r="M21" s="616"/>
      <c r="N21" s="616"/>
      <c r="O21" s="616"/>
      <c r="P21" s="616"/>
      <c r="Q21" s="617"/>
      <c r="R21" s="618">
        <v>15386</v>
      </c>
      <c r="S21" s="619"/>
      <c r="T21" s="619"/>
      <c r="U21" s="619"/>
      <c r="V21" s="619"/>
      <c r="W21" s="619"/>
      <c r="X21" s="619"/>
      <c r="Y21" s="620"/>
      <c r="Z21" s="671">
        <v>0</v>
      </c>
      <c r="AA21" s="671"/>
      <c r="AB21" s="671"/>
      <c r="AC21" s="671"/>
      <c r="AD21" s="672">
        <v>15386</v>
      </c>
      <c r="AE21" s="672"/>
      <c r="AF21" s="672"/>
      <c r="AG21" s="672"/>
      <c r="AH21" s="672"/>
      <c r="AI21" s="672"/>
      <c r="AJ21" s="672"/>
      <c r="AK21" s="672"/>
      <c r="AL21" s="641">
        <v>0.1</v>
      </c>
      <c r="AM21" s="673"/>
      <c r="AN21" s="673"/>
      <c r="AO21" s="674"/>
      <c r="AP21" s="709" t="s">
        <v>258</v>
      </c>
      <c r="AQ21" s="719"/>
      <c r="AR21" s="719"/>
      <c r="AS21" s="719"/>
      <c r="AT21" s="719"/>
      <c r="AU21" s="719"/>
      <c r="AV21" s="719"/>
      <c r="AW21" s="719"/>
      <c r="AX21" s="719"/>
      <c r="AY21" s="719"/>
      <c r="AZ21" s="719"/>
      <c r="BA21" s="719"/>
      <c r="BB21" s="719"/>
      <c r="BC21" s="719"/>
      <c r="BD21" s="719"/>
      <c r="BE21" s="719"/>
      <c r="BF21" s="711"/>
      <c r="BG21" s="618">
        <v>24599</v>
      </c>
      <c r="BH21" s="619"/>
      <c r="BI21" s="619"/>
      <c r="BJ21" s="619"/>
      <c r="BK21" s="619"/>
      <c r="BL21" s="619"/>
      <c r="BM21" s="619"/>
      <c r="BN21" s="620"/>
      <c r="BO21" s="671">
        <v>0.2</v>
      </c>
      <c r="BP21" s="671"/>
      <c r="BQ21" s="671"/>
      <c r="BR21" s="671"/>
      <c r="BS21" s="624" t="s">
        <v>111</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x14ac:dyDescent="0.15">
      <c r="B22" s="615" t="s">
        <v>259</v>
      </c>
      <c r="C22" s="616"/>
      <c r="D22" s="616"/>
      <c r="E22" s="616"/>
      <c r="F22" s="616"/>
      <c r="G22" s="616"/>
      <c r="H22" s="616"/>
      <c r="I22" s="616"/>
      <c r="J22" s="616"/>
      <c r="K22" s="616"/>
      <c r="L22" s="616"/>
      <c r="M22" s="616"/>
      <c r="N22" s="616"/>
      <c r="O22" s="616"/>
      <c r="P22" s="616"/>
      <c r="Q22" s="617"/>
      <c r="R22" s="618">
        <v>409277</v>
      </c>
      <c r="S22" s="619"/>
      <c r="T22" s="619"/>
      <c r="U22" s="619"/>
      <c r="V22" s="619"/>
      <c r="W22" s="619"/>
      <c r="X22" s="619"/>
      <c r="Y22" s="620"/>
      <c r="Z22" s="671">
        <v>0.9</v>
      </c>
      <c r="AA22" s="671"/>
      <c r="AB22" s="671"/>
      <c r="AC22" s="671"/>
      <c r="AD22" s="672" t="s">
        <v>111</v>
      </c>
      <c r="AE22" s="672"/>
      <c r="AF22" s="672"/>
      <c r="AG22" s="672"/>
      <c r="AH22" s="672"/>
      <c r="AI22" s="672"/>
      <c r="AJ22" s="672"/>
      <c r="AK22" s="672"/>
      <c r="AL22" s="641" t="s">
        <v>111</v>
      </c>
      <c r="AM22" s="673"/>
      <c r="AN22" s="673"/>
      <c r="AO22" s="674"/>
      <c r="AP22" s="709" t="s">
        <v>260</v>
      </c>
      <c r="AQ22" s="719"/>
      <c r="AR22" s="719"/>
      <c r="AS22" s="719"/>
      <c r="AT22" s="719"/>
      <c r="AU22" s="719"/>
      <c r="AV22" s="719"/>
      <c r="AW22" s="719"/>
      <c r="AX22" s="719"/>
      <c r="AY22" s="719"/>
      <c r="AZ22" s="719"/>
      <c r="BA22" s="719"/>
      <c r="BB22" s="719"/>
      <c r="BC22" s="719"/>
      <c r="BD22" s="719"/>
      <c r="BE22" s="719"/>
      <c r="BF22" s="711"/>
      <c r="BG22" s="618" t="s">
        <v>111</v>
      </c>
      <c r="BH22" s="619"/>
      <c r="BI22" s="619"/>
      <c r="BJ22" s="619"/>
      <c r="BK22" s="619"/>
      <c r="BL22" s="619"/>
      <c r="BM22" s="619"/>
      <c r="BN22" s="620"/>
      <c r="BO22" s="671" t="s">
        <v>111</v>
      </c>
      <c r="BP22" s="671"/>
      <c r="BQ22" s="671"/>
      <c r="BR22" s="671"/>
      <c r="BS22" s="624" t="s">
        <v>111</v>
      </c>
      <c r="BT22" s="619"/>
      <c r="BU22" s="619"/>
      <c r="BV22" s="619"/>
      <c r="BW22" s="619"/>
      <c r="BX22" s="619"/>
      <c r="BY22" s="619"/>
      <c r="BZ22" s="619"/>
      <c r="CA22" s="619"/>
      <c r="CB22" s="654"/>
      <c r="CD22" s="723" t="s">
        <v>261</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x14ac:dyDescent="0.15">
      <c r="B23" s="615" t="s">
        <v>262</v>
      </c>
      <c r="C23" s="616"/>
      <c r="D23" s="616"/>
      <c r="E23" s="616"/>
      <c r="F23" s="616"/>
      <c r="G23" s="616"/>
      <c r="H23" s="616"/>
      <c r="I23" s="616"/>
      <c r="J23" s="616"/>
      <c r="K23" s="616"/>
      <c r="L23" s="616"/>
      <c r="M23" s="616"/>
      <c r="N23" s="616"/>
      <c r="O23" s="616"/>
      <c r="P23" s="616"/>
      <c r="Q23" s="617"/>
      <c r="R23" s="618">
        <v>442967</v>
      </c>
      <c r="S23" s="619"/>
      <c r="T23" s="619"/>
      <c r="U23" s="619"/>
      <c r="V23" s="619"/>
      <c r="W23" s="619"/>
      <c r="X23" s="619"/>
      <c r="Y23" s="620"/>
      <c r="Z23" s="671">
        <v>1</v>
      </c>
      <c r="AA23" s="671"/>
      <c r="AB23" s="671"/>
      <c r="AC23" s="671"/>
      <c r="AD23" s="672">
        <v>40889</v>
      </c>
      <c r="AE23" s="672"/>
      <c r="AF23" s="672"/>
      <c r="AG23" s="672"/>
      <c r="AH23" s="672"/>
      <c r="AI23" s="672"/>
      <c r="AJ23" s="672"/>
      <c r="AK23" s="672"/>
      <c r="AL23" s="641">
        <v>0.2</v>
      </c>
      <c r="AM23" s="673"/>
      <c r="AN23" s="673"/>
      <c r="AO23" s="674"/>
      <c r="AP23" s="709" t="s">
        <v>263</v>
      </c>
      <c r="AQ23" s="719"/>
      <c r="AR23" s="719"/>
      <c r="AS23" s="719"/>
      <c r="AT23" s="719"/>
      <c r="AU23" s="719"/>
      <c r="AV23" s="719"/>
      <c r="AW23" s="719"/>
      <c r="AX23" s="719"/>
      <c r="AY23" s="719"/>
      <c r="AZ23" s="719"/>
      <c r="BA23" s="719"/>
      <c r="BB23" s="719"/>
      <c r="BC23" s="719"/>
      <c r="BD23" s="719"/>
      <c r="BE23" s="719"/>
      <c r="BF23" s="711"/>
      <c r="BG23" s="618" t="s">
        <v>111</v>
      </c>
      <c r="BH23" s="619"/>
      <c r="BI23" s="619"/>
      <c r="BJ23" s="619"/>
      <c r="BK23" s="619"/>
      <c r="BL23" s="619"/>
      <c r="BM23" s="619"/>
      <c r="BN23" s="620"/>
      <c r="BO23" s="671" t="s">
        <v>111</v>
      </c>
      <c r="BP23" s="671"/>
      <c r="BQ23" s="671"/>
      <c r="BR23" s="671"/>
      <c r="BS23" s="624" t="s">
        <v>111</v>
      </c>
      <c r="BT23" s="619"/>
      <c r="BU23" s="619"/>
      <c r="BV23" s="619"/>
      <c r="BW23" s="619"/>
      <c r="BX23" s="619"/>
      <c r="BY23" s="619"/>
      <c r="BZ23" s="619"/>
      <c r="CA23" s="619"/>
      <c r="CB23" s="654"/>
      <c r="CD23" s="723" t="s">
        <v>202</v>
      </c>
      <c r="CE23" s="724"/>
      <c r="CF23" s="724"/>
      <c r="CG23" s="724"/>
      <c r="CH23" s="724"/>
      <c r="CI23" s="724"/>
      <c r="CJ23" s="724"/>
      <c r="CK23" s="724"/>
      <c r="CL23" s="724"/>
      <c r="CM23" s="724"/>
      <c r="CN23" s="724"/>
      <c r="CO23" s="724"/>
      <c r="CP23" s="724"/>
      <c r="CQ23" s="725"/>
      <c r="CR23" s="723" t="s">
        <v>264</v>
      </c>
      <c r="CS23" s="724"/>
      <c r="CT23" s="724"/>
      <c r="CU23" s="724"/>
      <c r="CV23" s="724"/>
      <c r="CW23" s="724"/>
      <c r="CX23" s="724"/>
      <c r="CY23" s="725"/>
      <c r="CZ23" s="723" t="s">
        <v>265</v>
      </c>
      <c r="DA23" s="724"/>
      <c r="DB23" s="724"/>
      <c r="DC23" s="725"/>
      <c r="DD23" s="723" t="s">
        <v>266</v>
      </c>
      <c r="DE23" s="724"/>
      <c r="DF23" s="724"/>
      <c r="DG23" s="724"/>
      <c r="DH23" s="724"/>
      <c r="DI23" s="724"/>
      <c r="DJ23" s="724"/>
      <c r="DK23" s="725"/>
      <c r="DL23" s="726" t="s">
        <v>267</v>
      </c>
      <c r="DM23" s="727"/>
      <c r="DN23" s="727"/>
      <c r="DO23" s="727"/>
      <c r="DP23" s="727"/>
      <c r="DQ23" s="727"/>
      <c r="DR23" s="727"/>
      <c r="DS23" s="727"/>
      <c r="DT23" s="727"/>
      <c r="DU23" s="727"/>
      <c r="DV23" s="728"/>
      <c r="DW23" s="723" t="s">
        <v>268</v>
      </c>
      <c r="DX23" s="724"/>
      <c r="DY23" s="724"/>
      <c r="DZ23" s="724"/>
      <c r="EA23" s="724"/>
      <c r="EB23" s="724"/>
      <c r="EC23" s="725"/>
    </row>
    <row r="24" spans="2:133" ht="11.25" customHeight="1" x14ac:dyDescent="0.15">
      <c r="B24" s="615" t="s">
        <v>269</v>
      </c>
      <c r="C24" s="616"/>
      <c r="D24" s="616"/>
      <c r="E24" s="616"/>
      <c r="F24" s="616"/>
      <c r="G24" s="616"/>
      <c r="H24" s="616"/>
      <c r="I24" s="616"/>
      <c r="J24" s="616"/>
      <c r="K24" s="616"/>
      <c r="L24" s="616"/>
      <c r="M24" s="616"/>
      <c r="N24" s="616"/>
      <c r="O24" s="616"/>
      <c r="P24" s="616"/>
      <c r="Q24" s="617"/>
      <c r="R24" s="618">
        <v>310045</v>
      </c>
      <c r="S24" s="619"/>
      <c r="T24" s="619"/>
      <c r="U24" s="619"/>
      <c r="V24" s="619"/>
      <c r="W24" s="619"/>
      <c r="X24" s="619"/>
      <c r="Y24" s="620"/>
      <c r="Z24" s="671">
        <v>0.7</v>
      </c>
      <c r="AA24" s="671"/>
      <c r="AB24" s="671"/>
      <c r="AC24" s="671"/>
      <c r="AD24" s="672">
        <v>165</v>
      </c>
      <c r="AE24" s="672"/>
      <c r="AF24" s="672"/>
      <c r="AG24" s="672"/>
      <c r="AH24" s="672"/>
      <c r="AI24" s="672"/>
      <c r="AJ24" s="672"/>
      <c r="AK24" s="672"/>
      <c r="AL24" s="641">
        <v>0</v>
      </c>
      <c r="AM24" s="673"/>
      <c r="AN24" s="673"/>
      <c r="AO24" s="674"/>
      <c r="AP24" s="709" t="s">
        <v>270</v>
      </c>
      <c r="AQ24" s="719"/>
      <c r="AR24" s="719"/>
      <c r="AS24" s="719"/>
      <c r="AT24" s="719"/>
      <c r="AU24" s="719"/>
      <c r="AV24" s="719"/>
      <c r="AW24" s="719"/>
      <c r="AX24" s="719"/>
      <c r="AY24" s="719"/>
      <c r="AZ24" s="719"/>
      <c r="BA24" s="719"/>
      <c r="BB24" s="719"/>
      <c r="BC24" s="719"/>
      <c r="BD24" s="719"/>
      <c r="BE24" s="719"/>
      <c r="BF24" s="711"/>
      <c r="BG24" s="618" t="s">
        <v>111</v>
      </c>
      <c r="BH24" s="619"/>
      <c r="BI24" s="619"/>
      <c r="BJ24" s="619"/>
      <c r="BK24" s="619"/>
      <c r="BL24" s="619"/>
      <c r="BM24" s="619"/>
      <c r="BN24" s="620"/>
      <c r="BO24" s="671" t="s">
        <v>111</v>
      </c>
      <c r="BP24" s="671"/>
      <c r="BQ24" s="671"/>
      <c r="BR24" s="671"/>
      <c r="BS24" s="624" t="s">
        <v>111</v>
      </c>
      <c r="BT24" s="619"/>
      <c r="BU24" s="619"/>
      <c r="BV24" s="619"/>
      <c r="BW24" s="619"/>
      <c r="BX24" s="619"/>
      <c r="BY24" s="619"/>
      <c r="BZ24" s="619"/>
      <c r="CA24" s="619"/>
      <c r="CB24" s="654"/>
      <c r="CD24" s="675" t="s">
        <v>271</v>
      </c>
      <c r="CE24" s="676"/>
      <c r="CF24" s="676"/>
      <c r="CG24" s="676"/>
      <c r="CH24" s="676"/>
      <c r="CI24" s="676"/>
      <c r="CJ24" s="676"/>
      <c r="CK24" s="676"/>
      <c r="CL24" s="676"/>
      <c r="CM24" s="676"/>
      <c r="CN24" s="676"/>
      <c r="CO24" s="676"/>
      <c r="CP24" s="676"/>
      <c r="CQ24" s="677"/>
      <c r="CR24" s="668">
        <v>18005734</v>
      </c>
      <c r="CS24" s="669"/>
      <c r="CT24" s="669"/>
      <c r="CU24" s="669"/>
      <c r="CV24" s="669"/>
      <c r="CW24" s="669"/>
      <c r="CX24" s="669"/>
      <c r="CY24" s="716"/>
      <c r="CZ24" s="720">
        <v>43.5</v>
      </c>
      <c r="DA24" s="721"/>
      <c r="DB24" s="721"/>
      <c r="DC24" s="722"/>
      <c r="DD24" s="715">
        <v>13267945</v>
      </c>
      <c r="DE24" s="669"/>
      <c r="DF24" s="669"/>
      <c r="DG24" s="669"/>
      <c r="DH24" s="669"/>
      <c r="DI24" s="669"/>
      <c r="DJ24" s="669"/>
      <c r="DK24" s="716"/>
      <c r="DL24" s="715">
        <v>12620144</v>
      </c>
      <c r="DM24" s="669"/>
      <c r="DN24" s="669"/>
      <c r="DO24" s="669"/>
      <c r="DP24" s="669"/>
      <c r="DQ24" s="669"/>
      <c r="DR24" s="669"/>
      <c r="DS24" s="669"/>
      <c r="DT24" s="669"/>
      <c r="DU24" s="669"/>
      <c r="DV24" s="716"/>
      <c r="DW24" s="717">
        <v>48.4</v>
      </c>
      <c r="DX24" s="686"/>
      <c r="DY24" s="686"/>
      <c r="DZ24" s="686"/>
      <c r="EA24" s="686"/>
      <c r="EB24" s="686"/>
      <c r="EC24" s="718"/>
    </row>
    <row r="25" spans="2:133" ht="11.25" customHeight="1" x14ac:dyDescent="0.15">
      <c r="B25" s="615" t="s">
        <v>272</v>
      </c>
      <c r="C25" s="616"/>
      <c r="D25" s="616"/>
      <c r="E25" s="616"/>
      <c r="F25" s="616"/>
      <c r="G25" s="616"/>
      <c r="H25" s="616"/>
      <c r="I25" s="616"/>
      <c r="J25" s="616"/>
      <c r="K25" s="616"/>
      <c r="L25" s="616"/>
      <c r="M25" s="616"/>
      <c r="N25" s="616"/>
      <c r="O25" s="616"/>
      <c r="P25" s="616"/>
      <c r="Q25" s="617"/>
      <c r="R25" s="618">
        <v>3657546</v>
      </c>
      <c r="S25" s="619"/>
      <c r="T25" s="619"/>
      <c r="U25" s="619"/>
      <c r="V25" s="619"/>
      <c r="W25" s="619"/>
      <c r="X25" s="619"/>
      <c r="Y25" s="620"/>
      <c r="Z25" s="671">
        <v>8.5</v>
      </c>
      <c r="AA25" s="671"/>
      <c r="AB25" s="671"/>
      <c r="AC25" s="671"/>
      <c r="AD25" s="672" t="s">
        <v>111</v>
      </c>
      <c r="AE25" s="672"/>
      <c r="AF25" s="672"/>
      <c r="AG25" s="672"/>
      <c r="AH25" s="672"/>
      <c r="AI25" s="672"/>
      <c r="AJ25" s="672"/>
      <c r="AK25" s="672"/>
      <c r="AL25" s="641" t="s">
        <v>111</v>
      </c>
      <c r="AM25" s="673"/>
      <c r="AN25" s="673"/>
      <c r="AO25" s="674"/>
      <c r="AP25" s="709" t="s">
        <v>273</v>
      </c>
      <c r="AQ25" s="719"/>
      <c r="AR25" s="719"/>
      <c r="AS25" s="719"/>
      <c r="AT25" s="719"/>
      <c r="AU25" s="719"/>
      <c r="AV25" s="719"/>
      <c r="AW25" s="719"/>
      <c r="AX25" s="719"/>
      <c r="AY25" s="719"/>
      <c r="AZ25" s="719"/>
      <c r="BA25" s="719"/>
      <c r="BB25" s="719"/>
      <c r="BC25" s="719"/>
      <c r="BD25" s="719"/>
      <c r="BE25" s="719"/>
      <c r="BF25" s="711"/>
      <c r="BG25" s="618" t="s">
        <v>111</v>
      </c>
      <c r="BH25" s="619"/>
      <c r="BI25" s="619"/>
      <c r="BJ25" s="619"/>
      <c r="BK25" s="619"/>
      <c r="BL25" s="619"/>
      <c r="BM25" s="619"/>
      <c r="BN25" s="620"/>
      <c r="BO25" s="671" t="s">
        <v>111</v>
      </c>
      <c r="BP25" s="671"/>
      <c r="BQ25" s="671"/>
      <c r="BR25" s="671"/>
      <c r="BS25" s="624" t="s">
        <v>111</v>
      </c>
      <c r="BT25" s="619"/>
      <c r="BU25" s="619"/>
      <c r="BV25" s="619"/>
      <c r="BW25" s="619"/>
      <c r="BX25" s="619"/>
      <c r="BY25" s="619"/>
      <c r="BZ25" s="619"/>
      <c r="CA25" s="619"/>
      <c r="CB25" s="654"/>
      <c r="CD25" s="655" t="s">
        <v>274</v>
      </c>
      <c r="CE25" s="652"/>
      <c r="CF25" s="652"/>
      <c r="CG25" s="652"/>
      <c r="CH25" s="652"/>
      <c r="CI25" s="652"/>
      <c r="CJ25" s="652"/>
      <c r="CK25" s="652"/>
      <c r="CL25" s="652"/>
      <c r="CM25" s="652"/>
      <c r="CN25" s="652"/>
      <c r="CO25" s="652"/>
      <c r="CP25" s="652"/>
      <c r="CQ25" s="653"/>
      <c r="CR25" s="618">
        <v>5400247</v>
      </c>
      <c r="CS25" s="637"/>
      <c r="CT25" s="637"/>
      <c r="CU25" s="637"/>
      <c r="CV25" s="637"/>
      <c r="CW25" s="637"/>
      <c r="CX25" s="637"/>
      <c r="CY25" s="638"/>
      <c r="CZ25" s="621">
        <v>13</v>
      </c>
      <c r="DA25" s="639"/>
      <c r="DB25" s="639"/>
      <c r="DC25" s="640"/>
      <c r="DD25" s="624">
        <v>4987320</v>
      </c>
      <c r="DE25" s="637"/>
      <c r="DF25" s="637"/>
      <c r="DG25" s="637"/>
      <c r="DH25" s="637"/>
      <c r="DI25" s="637"/>
      <c r="DJ25" s="637"/>
      <c r="DK25" s="638"/>
      <c r="DL25" s="624">
        <v>4866424</v>
      </c>
      <c r="DM25" s="637"/>
      <c r="DN25" s="637"/>
      <c r="DO25" s="637"/>
      <c r="DP25" s="637"/>
      <c r="DQ25" s="637"/>
      <c r="DR25" s="637"/>
      <c r="DS25" s="637"/>
      <c r="DT25" s="637"/>
      <c r="DU25" s="637"/>
      <c r="DV25" s="638"/>
      <c r="DW25" s="641">
        <v>18.600000000000001</v>
      </c>
      <c r="DX25" s="642"/>
      <c r="DY25" s="642"/>
      <c r="DZ25" s="642"/>
      <c r="EA25" s="642"/>
      <c r="EB25" s="642"/>
      <c r="EC25" s="643"/>
    </row>
    <row r="26" spans="2:133" ht="11.25" customHeight="1" x14ac:dyDescent="0.15">
      <c r="B26" s="712" t="s">
        <v>275</v>
      </c>
      <c r="C26" s="713"/>
      <c r="D26" s="713"/>
      <c r="E26" s="713"/>
      <c r="F26" s="713"/>
      <c r="G26" s="713"/>
      <c r="H26" s="713"/>
      <c r="I26" s="713"/>
      <c r="J26" s="713"/>
      <c r="K26" s="713"/>
      <c r="L26" s="713"/>
      <c r="M26" s="713"/>
      <c r="N26" s="713"/>
      <c r="O26" s="713"/>
      <c r="P26" s="713"/>
      <c r="Q26" s="714"/>
      <c r="R26" s="618" t="s">
        <v>111</v>
      </c>
      <c r="S26" s="619"/>
      <c r="T26" s="619"/>
      <c r="U26" s="619"/>
      <c r="V26" s="619"/>
      <c r="W26" s="619"/>
      <c r="X26" s="619"/>
      <c r="Y26" s="620"/>
      <c r="Z26" s="671" t="s">
        <v>111</v>
      </c>
      <c r="AA26" s="671"/>
      <c r="AB26" s="671"/>
      <c r="AC26" s="671"/>
      <c r="AD26" s="672" t="s">
        <v>111</v>
      </c>
      <c r="AE26" s="672"/>
      <c r="AF26" s="672"/>
      <c r="AG26" s="672"/>
      <c r="AH26" s="672"/>
      <c r="AI26" s="672"/>
      <c r="AJ26" s="672"/>
      <c r="AK26" s="672"/>
      <c r="AL26" s="641" t="s">
        <v>111</v>
      </c>
      <c r="AM26" s="673"/>
      <c r="AN26" s="673"/>
      <c r="AO26" s="674"/>
      <c r="AP26" s="709" t="s">
        <v>276</v>
      </c>
      <c r="AQ26" s="710"/>
      <c r="AR26" s="710"/>
      <c r="AS26" s="710"/>
      <c r="AT26" s="710"/>
      <c r="AU26" s="710"/>
      <c r="AV26" s="710"/>
      <c r="AW26" s="710"/>
      <c r="AX26" s="710"/>
      <c r="AY26" s="710"/>
      <c r="AZ26" s="710"/>
      <c r="BA26" s="710"/>
      <c r="BB26" s="710"/>
      <c r="BC26" s="710"/>
      <c r="BD26" s="710"/>
      <c r="BE26" s="710"/>
      <c r="BF26" s="711"/>
      <c r="BG26" s="618" t="s">
        <v>111</v>
      </c>
      <c r="BH26" s="619"/>
      <c r="BI26" s="619"/>
      <c r="BJ26" s="619"/>
      <c r="BK26" s="619"/>
      <c r="BL26" s="619"/>
      <c r="BM26" s="619"/>
      <c r="BN26" s="620"/>
      <c r="BO26" s="671" t="s">
        <v>111</v>
      </c>
      <c r="BP26" s="671"/>
      <c r="BQ26" s="671"/>
      <c r="BR26" s="671"/>
      <c r="BS26" s="624" t="s">
        <v>111</v>
      </c>
      <c r="BT26" s="619"/>
      <c r="BU26" s="619"/>
      <c r="BV26" s="619"/>
      <c r="BW26" s="619"/>
      <c r="BX26" s="619"/>
      <c r="BY26" s="619"/>
      <c r="BZ26" s="619"/>
      <c r="CA26" s="619"/>
      <c r="CB26" s="654"/>
      <c r="CD26" s="655" t="s">
        <v>277</v>
      </c>
      <c r="CE26" s="652"/>
      <c r="CF26" s="652"/>
      <c r="CG26" s="652"/>
      <c r="CH26" s="652"/>
      <c r="CI26" s="652"/>
      <c r="CJ26" s="652"/>
      <c r="CK26" s="652"/>
      <c r="CL26" s="652"/>
      <c r="CM26" s="652"/>
      <c r="CN26" s="652"/>
      <c r="CO26" s="652"/>
      <c r="CP26" s="652"/>
      <c r="CQ26" s="653"/>
      <c r="CR26" s="618">
        <v>3583304</v>
      </c>
      <c r="CS26" s="619"/>
      <c r="CT26" s="619"/>
      <c r="CU26" s="619"/>
      <c r="CV26" s="619"/>
      <c r="CW26" s="619"/>
      <c r="CX26" s="619"/>
      <c r="CY26" s="620"/>
      <c r="CZ26" s="621">
        <v>8.6999999999999993</v>
      </c>
      <c r="DA26" s="639"/>
      <c r="DB26" s="639"/>
      <c r="DC26" s="640"/>
      <c r="DD26" s="624">
        <v>3228022</v>
      </c>
      <c r="DE26" s="619"/>
      <c r="DF26" s="619"/>
      <c r="DG26" s="619"/>
      <c r="DH26" s="619"/>
      <c r="DI26" s="619"/>
      <c r="DJ26" s="619"/>
      <c r="DK26" s="620"/>
      <c r="DL26" s="624" t="s">
        <v>214</v>
      </c>
      <c r="DM26" s="619"/>
      <c r="DN26" s="619"/>
      <c r="DO26" s="619"/>
      <c r="DP26" s="619"/>
      <c r="DQ26" s="619"/>
      <c r="DR26" s="619"/>
      <c r="DS26" s="619"/>
      <c r="DT26" s="619"/>
      <c r="DU26" s="619"/>
      <c r="DV26" s="620"/>
      <c r="DW26" s="641" t="s">
        <v>214</v>
      </c>
      <c r="DX26" s="642"/>
      <c r="DY26" s="642"/>
      <c r="DZ26" s="642"/>
      <c r="EA26" s="642"/>
      <c r="EB26" s="642"/>
      <c r="EC26" s="643"/>
    </row>
    <row r="27" spans="2:133" ht="11.25" customHeight="1" x14ac:dyDescent="0.15">
      <c r="B27" s="615" t="s">
        <v>278</v>
      </c>
      <c r="C27" s="616"/>
      <c r="D27" s="616"/>
      <c r="E27" s="616"/>
      <c r="F27" s="616"/>
      <c r="G27" s="616"/>
      <c r="H27" s="616"/>
      <c r="I27" s="616"/>
      <c r="J27" s="616"/>
      <c r="K27" s="616"/>
      <c r="L27" s="616"/>
      <c r="M27" s="616"/>
      <c r="N27" s="616"/>
      <c r="O27" s="616"/>
      <c r="P27" s="616"/>
      <c r="Q27" s="617"/>
      <c r="R27" s="618">
        <v>2871285</v>
      </c>
      <c r="S27" s="619"/>
      <c r="T27" s="619"/>
      <c r="U27" s="619"/>
      <c r="V27" s="619"/>
      <c r="W27" s="619"/>
      <c r="X27" s="619"/>
      <c r="Y27" s="620"/>
      <c r="Z27" s="671">
        <v>6.6</v>
      </c>
      <c r="AA27" s="671"/>
      <c r="AB27" s="671"/>
      <c r="AC27" s="671"/>
      <c r="AD27" s="672" t="s">
        <v>111</v>
      </c>
      <c r="AE27" s="672"/>
      <c r="AF27" s="672"/>
      <c r="AG27" s="672"/>
      <c r="AH27" s="672"/>
      <c r="AI27" s="672"/>
      <c r="AJ27" s="672"/>
      <c r="AK27" s="672"/>
      <c r="AL27" s="641" t="s">
        <v>111</v>
      </c>
      <c r="AM27" s="673"/>
      <c r="AN27" s="673"/>
      <c r="AO27" s="674"/>
      <c r="AP27" s="615" t="s">
        <v>279</v>
      </c>
      <c r="AQ27" s="616"/>
      <c r="AR27" s="616"/>
      <c r="AS27" s="616"/>
      <c r="AT27" s="616"/>
      <c r="AU27" s="616"/>
      <c r="AV27" s="616"/>
      <c r="AW27" s="616"/>
      <c r="AX27" s="616"/>
      <c r="AY27" s="616"/>
      <c r="AZ27" s="616"/>
      <c r="BA27" s="616"/>
      <c r="BB27" s="616"/>
      <c r="BC27" s="616"/>
      <c r="BD27" s="616"/>
      <c r="BE27" s="616"/>
      <c r="BF27" s="617"/>
      <c r="BG27" s="618">
        <v>13328408</v>
      </c>
      <c r="BH27" s="619"/>
      <c r="BI27" s="619"/>
      <c r="BJ27" s="619"/>
      <c r="BK27" s="619"/>
      <c r="BL27" s="619"/>
      <c r="BM27" s="619"/>
      <c r="BN27" s="620"/>
      <c r="BO27" s="671">
        <v>100</v>
      </c>
      <c r="BP27" s="671"/>
      <c r="BQ27" s="671"/>
      <c r="BR27" s="671"/>
      <c r="BS27" s="624">
        <v>615736</v>
      </c>
      <c r="BT27" s="619"/>
      <c r="BU27" s="619"/>
      <c r="BV27" s="619"/>
      <c r="BW27" s="619"/>
      <c r="BX27" s="619"/>
      <c r="BY27" s="619"/>
      <c r="BZ27" s="619"/>
      <c r="CA27" s="619"/>
      <c r="CB27" s="654"/>
      <c r="CD27" s="655" t="s">
        <v>280</v>
      </c>
      <c r="CE27" s="652"/>
      <c r="CF27" s="652"/>
      <c r="CG27" s="652"/>
      <c r="CH27" s="652"/>
      <c r="CI27" s="652"/>
      <c r="CJ27" s="652"/>
      <c r="CK27" s="652"/>
      <c r="CL27" s="652"/>
      <c r="CM27" s="652"/>
      <c r="CN27" s="652"/>
      <c r="CO27" s="652"/>
      <c r="CP27" s="652"/>
      <c r="CQ27" s="653"/>
      <c r="CR27" s="618">
        <v>6600625</v>
      </c>
      <c r="CS27" s="637"/>
      <c r="CT27" s="637"/>
      <c r="CU27" s="637"/>
      <c r="CV27" s="637"/>
      <c r="CW27" s="637"/>
      <c r="CX27" s="637"/>
      <c r="CY27" s="638"/>
      <c r="CZ27" s="621">
        <v>15.9</v>
      </c>
      <c r="DA27" s="639"/>
      <c r="DB27" s="639"/>
      <c r="DC27" s="640"/>
      <c r="DD27" s="624">
        <v>2367947</v>
      </c>
      <c r="DE27" s="637"/>
      <c r="DF27" s="637"/>
      <c r="DG27" s="637"/>
      <c r="DH27" s="637"/>
      <c r="DI27" s="637"/>
      <c r="DJ27" s="637"/>
      <c r="DK27" s="638"/>
      <c r="DL27" s="624">
        <v>2159091</v>
      </c>
      <c r="DM27" s="637"/>
      <c r="DN27" s="637"/>
      <c r="DO27" s="637"/>
      <c r="DP27" s="637"/>
      <c r="DQ27" s="637"/>
      <c r="DR27" s="637"/>
      <c r="DS27" s="637"/>
      <c r="DT27" s="637"/>
      <c r="DU27" s="637"/>
      <c r="DV27" s="638"/>
      <c r="DW27" s="641">
        <v>8.3000000000000007</v>
      </c>
      <c r="DX27" s="642"/>
      <c r="DY27" s="642"/>
      <c r="DZ27" s="642"/>
      <c r="EA27" s="642"/>
      <c r="EB27" s="642"/>
      <c r="EC27" s="643"/>
    </row>
    <row r="28" spans="2:133" ht="11.25" customHeight="1" x14ac:dyDescent="0.15">
      <c r="B28" s="615" t="s">
        <v>281</v>
      </c>
      <c r="C28" s="616"/>
      <c r="D28" s="616"/>
      <c r="E28" s="616"/>
      <c r="F28" s="616"/>
      <c r="G28" s="616"/>
      <c r="H28" s="616"/>
      <c r="I28" s="616"/>
      <c r="J28" s="616"/>
      <c r="K28" s="616"/>
      <c r="L28" s="616"/>
      <c r="M28" s="616"/>
      <c r="N28" s="616"/>
      <c r="O28" s="616"/>
      <c r="P28" s="616"/>
      <c r="Q28" s="617"/>
      <c r="R28" s="618">
        <v>50878</v>
      </c>
      <c r="S28" s="619"/>
      <c r="T28" s="619"/>
      <c r="U28" s="619"/>
      <c r="V28" s="619"/>
      <c r="W28" s="619"/>
      <c r="X28" s="619"/>
      <c r="Y28" s="620"/>
      <c r="Z28" s="671">
        <v>0.1</v>
      </c>
      <c r="AA28" s="671"/>
      <c r="AB28" s="671"/>
      <c r="AC28" s="671"/>
      <c r="AD28" s="672">
        <v>6033</v>
      </c>
      <c r="AE28" s="672"/>
      <c r="AF28" s="672"/>
      <c r="AG28" s="672"/>
      <c r="AH28" s="672"/>
      <c r="AI28" s="672"/>
      <c r="AJ28" s="672"/>
      <c r="AK28" s="672"/>
      <c r="AL28" s="641">
        <v>0</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282</v>
      </c>
      <c r="CE28" s="652"/>
      <c r="CF28" s="652"/>
      <c r="CG28" s="652"/>
      <c r="CH28" s="652"/>
      <c r="CI28" s="652"/>
      <c r="CJ28" s="652"/>
      <c r="CK28" s="652"/>
      <c r="CL28" s="652"/>
      <c r="CM28" s="652"/>
      <c r="CN28" s="652"/>
      <c r="CO28" s="652"/>
      <c r="CP28" s="652"/>
      <c r="CQ28" s="653"/>
      <c r="CR28" s="618">
        <v>6004862</v>
      </c>
      <c r="CS28" s="619"/>
      <c r="CT28" s="619"/>
      <c r="CU28" s="619"/>
      <c r="CV28" s="619"/>
      <c r="CW28" s="619"/>
      <c r="CX28" s="619"/>
      <c r="CY28" s="620"/>
      <c r="CZ28" s="621">
        <v>14.5</v>
      </c>
      <c r="DA28" s="639"/>
      <c r="DB28" s="639"/>
      <c r="DC28" s="640"/>
      <c r="DD28" s="624">
        <v>5912678</v>
      </c>
      <c r="DE28" s="619"/>
      <c r="DF28" s="619"/>
      <c r="DG28" s="619"/>
      <c r="DH28" s="619"/>
      <c r="DI28" s="619"/>
      <c r="DJ28" s="619"/>
      <c r="DK28" s="620"/>
      <c r="DL28" s="624">
        <v>5594629</v>
      </c>
      <c r="DM28" s="619"/>
      <c r="DN28" s="619"/>
      <c r="DO28" s="619"/>
      <c r="DP28" s="619"/>
      <c r="DQ28" s="619"/>
      <c r="DR28" s="619"/>
      <c r="DS28" s="619"/>
      <c r="DT28" s="619"/>
      <c r="DU28" s="619"/>
      <c r="DV28" s="620"/>
      <c r="DW28" s="641">
        <v>21.4</v>
      </c>
      <c r="DX28" s="642"/>
      <c r="DY28" s="642"/>
      <c r="DZ28" s="642"/>
      <c r="EA28" s="642"/>
      <c r="EB28" s="642"/>
      <c r="EC28" s="643"/>
    </row>
    <row r="29" spans="2:133" ht="11.25" customHeight="1" x14ac:dyDescent="0.15">
      <c r="B29" s="615" t="s">
        <v>283</v>
      </c>
      <c r="C29" s="616"/>
      <c r="D29" s="616"/>
      <c r="E29" s="616"/>
      <c r="F29" s="616"/>
      <c r="G29" s="616"/>
      <c r="H29" s="616"/>
      <c r="I29" s="616"/>
      <c r="J29" s="616"/>
      <c r="K29" s="616"/>
      <c r="L29" s="616"/>
      <c r="M29" s="616"/>
      <c r="N29" s="616"/>
      <c r="O29" s="616"/>
      <c r="P29" s="616"/>
      <c r="Q29" s="617"/>
      <c r="R29" s="618">
        <v>105527</v>
      </c>
      <c r="S29" s="619"/>
      <c r="T29" s="619"/>
      <c r="U29" s="619"/>
      <c r="V29" s="619"/>
      <c r="W29" s="619"/>
      <c r="X29" s="619"/>
      <c r="Y29" s="620"/>
      <c r="Z29" s="671">
        <v>0.2</v>
      </c>
      <c r="AA29" s="671"/>
      <c r="AB29" s="671"/>
      <c r="AC29" s="671"/>
      <c r="AD29" s="672" t="s">
        <v>111</v>
      </c>
      <c r="AE29" s="672"/>
      <c r="AF29" s="672"/>
      <c r="AG29" s="672"/>
      <c r="AH29" s="672"/>
      <c r="AI29" s="672"/>
      <c r="AJ29" s="672"/>
      <c r="AK29" s="672"/>
      <c r="AL29" s="641" t="s">
        <v>111</v>
      </c>
      <c r="AM29" s="673"/>
      <c r="AN29" s="673"/>
      <c r="AO29" s="674"/>
      <c r="AP29" s="678" t="s">
        <v>202</v>
      </c>
      <c r="AQ29" s="679"/>
      <c r="AR29" s="679"/>
      <c r="AS29" s="679"/>
      <c r="AT29" s="679"/>
      <c r="AU29" s="679"/>
      <c r="AV29" s="679"/>
      <c r="AW29" s="679"/>
      <c r="AX29" s="679"/>
      <c r="AY29" s="679"/>
      <c r="AZ29" s="679"/>
      <c r="BA29" s="679"/>
      <c r="BB29" s="679"/>
      <c r="BC29" s="679"/>
      <c r="BD29" s="679"/>
      <c r="BE29" s="679"/>
      <c r="BF29" s="680"/>
      <c r="BG29" s="678" t="s">
        <v>284</v>
      </c>
      <c r="BH29" s="694"/>
      <c r="BI29" s="694"/>
      <c r="BJ29" s="694"/>
      <c r="BK29" s="694"/>
      <c r="BL29" s="694"/>
      <c r="BM29" s="694"/>
      <c r="BN29" s="694"/>
      <c r="BO29" s="694"/>
      <c r="BP29" s="694"/>
      <c r="BQ29" s="695"/>
      <c r="BR29" s="678" t="s">
        <v>285</v>
      </c>
      <c r="BS29" s="694"/>
      <c r="BT29" s="694"/>
      <c r="BU29" s="694"/>
      <c r="BV29" s="694"/>
      <c r="BW29" s="694"/>
      <c r="BX29" s="694"/>
      <c r="BY29" s="694"/>
      <c r="BZ29" s="694"/>
      <c r="CA29" s="694"/>
      <c r="CB29" s="695"/>
      <c r="CD29" s="688" t="s">
        <v>286</v>
      </c>
      <c r="CE29" s="689"/>
      <c r="CF29" s="655" t="s">
        <v>287</v>
      </c>
      <c r="CG29" s="652"/>
      <c r="CH29" s="652"/>
      <c r="CI29" s="652"/>
      <c r="CJ29" s="652"/>
      <c r="CK29" s="652"/>
      <c r="CL29" s="652"/>
      <c r="CM29" s="652"/>
      <c r="CN29" s="652"/>
      <c r="CO29" s="652"/>
      <c r="CP29" s="652"/>
      <c r="CQ29" s="653"/>
      <c r="CR29" s="618">
        <v>6004055</v>
      </c>
      <c r="CS29" s="637"/>
      <c r="CT29" s="637"/>
      <c r="CU29" s="637"/>
      <c r="CV29" s="637"/>
      <c r="CW29" s="637"/>
      <c r="CX29" s="637"/>
      <c r="CY29" s="638"/>
      <c r="CZ29" s="621">
        <v>14.5</v>
      </c>
      <c r="DA29" s="639"/>
      <c r="DB29" s="639"/>
      <c r="DC29" s="640"/>
      <c r="DD29" s="624">
        <v>5911871</v>
      </c>
      <c r="DE29" s="637"/>
      <c r="DF29" s="637"/>
      <c r="DG29" s="637"/>
      <c r="DH29" s="637"/>
      <c r="DI29" s="637"/>
      <c r="DJ29" s="637"/>
      <c r="DK29" s="638"/>
      <c r="DL29" s="624">
        <v>5593822</v>
      </c>
      <c r="DM29" s="637"/>
      <c r="DN29" s="637"/>
      <c r="DO29" s="637"/>
      <c r="DP29" s="637"/>
      <c r="DQ29" s="637"/>
      <c r="DR29" s="637"/>
      <c r="DS29" s="637"/>
      <c r="DT29" s="637"/>
      <c r="DU29" s="637"/>
      <c r="DV29" s="638"/>
      <c r="DW29" s="641">
        <v>21.4</v>
      </c>
      <c r="DX29" s="642"/>
      <c r="DY29" s="642"/>
      <c r="DZ29" s="642"/>
      <c r="EA29" s="642"/>
      <c r="EB29" s="642"/>
      <c r="EC29" s="643"/>
    </row>
    <row r="30" spans="2:133" ht="11.25" customHeight="1" x14ac:dyDescent="0.15">
      <c r="B30" s="615" t="s">
        <v>288</v>
      </c>
      <c r="C30" s="616"/>
      <c r="D30" s="616"/>
      <c r="E30" s="616"/>
      <c r="F30" s="616"/>
      <c r="G30" s="616"/>
      <c r="H30" s="616"/>
      <c r="I30" s="616"/>
      <c r="J30" s="616"/>
      <c r="K30" s="616"/>
      <c r="L30" s="616"/>
      <c r="M30" s="616"/>
      <c r="N30" s="616"/>
      <c r="O30" s="616"/>
      <c r="P30" s="616"/>
      <c r="Q30" s="617"/>
      <c r="R30" s="618">
        <v>552780</v>
      </c>
      <c r="S30" s="619"/>
      <c r="T30" s="619"/>
      <c r="U30" s="619"/>
      <c r="V30" s="619"/>
      <c r="W30" s="619"/>
      <c r="X30" s="619"/>
      <c r="Y30" s="620"/>
      <c r="Z30" s="671">
        <v>1.3</v>
      </c>
      <c r="AA30" s="671"/>
      <c r="AB30" s="671"/>
      <c r="AC30" s="671"/>
      <c r="AD30" s="672" t="s">
        <v>111</v>
      </c>
      <c r="AE30" s="672"/>
      <c r="AF30" s="672"/>
      <c r="AG30" s="672"/>
      <c r="AH30" s="672"/>
      <c r="AI30" s="672"/>
      <c r="AJ30" s="672"/>
      <c r="AK30" s="672"/>
      <c r="AL30" s="641" t="s">
        <v>111</v>
      </c>
      <c r="AM30" s="673"/>
      <c r="AN30" s="673"/>
      <c r="AO30" s="674"/>
      <c r="AP30" s="696" t="s">
        <v>289</v>
      </c>
      <c r="AQ30" s="697"/>
      <c r="AR30" s="697"/>
      <c r="AS30" s="697"/>
      <c r="AT30" s="702" t="s">
        <v>290</v>
      </c>
      <c r="AU30" s="182"/>
      <c r="AV30" s="182"/>
      <c r="AW30" s="182"/>
      <c r="AX30" s="705" t="s">
        <v>168</v>
      </c>
      <c r="AY30" s="706"/>
      <c r="AZ30" s="706"/>
      <c r="BA30" s="706"/>
      <c r="BB30" s="706"/>
      <c r="BC30" s="706"/>
      <c r="BD30" s="706"/>
      <c r="BE30" s="706"/>
      <c r="BF30" s="707"/>
      <c r="BG30" s="684">
        <v>99.3</v>
      </c>
      <c r="BH30" s="685"/>
      <c r="BI30" s="685"/>
      <c r="BJ30" s="685"/>
      <c r="BK30" s="685"/>
      <c r="BL30" s="685"/>
      <c r="BM30" s="686">
        <v>95.9</v>
      </c>
      <c r="BN30" s="685"/>
      <c r="BO30" s="685"/>
      <c r="BP30" s="685"/>
      <c r="BQ30" s="687"/>
      <c r="BR30" s="684">
        <v>99.2</v>
      </c>
      <c r="BS30" s="685"/>
      <c r="BT30" s="685"/>
      <c r="BU30" s="685"/>
      <c r="BV30" s="685"/>
      <c r="BW30" s="685"/>
      <c r="BX30" s="686">
        <v>95.6</v>
      </c>
      <c r="BY30" s="685"/>
      <c r="BZ30" s="685"/>
      <c r="CA30" s="685"/>
      <c r="CB30" s="687"/>
      <c r="CD30" s="690"/>
      <c r="CE30" s="691"/>
      <c r="CF30" s="655" t="s">
        <v>291</v>
      </c>
      <c r="CG30" s="652"/>
      <c r="CH30" s="652"/>
      <c r="CI30" s="652"/>
      <c r="CJ30" s="652"/>
      <c r="CK30" s="652"/>
      <c r="CL30" s="652"/>
      <c r="CM30" s="652"/>
      <c r="CN30" s="652"/>
      <c r="CO30" s="652"/>
      <c r="CP30" s="652"/>
      <c r="CQ30" s="653"/>
      <c r="CR30" s="618">
        <v>5349404</v>
      </c>
      <c r="CS30" s="619"/>
      <c r="CT30" s="619"/>
      <c r="CU30" s="619"/>
      <c r="CV30" s="619"/>
      <c r="CW30" s="619"/>
      <c r="CX30" s="619"/>
      <c r="CY30" s="620"/>
      <c r="CZ30" s="621">
        <v>12.9</v>
      </c>
      <c r="DA30" s="639"/>
      <c r="DB30" s="639"/>
      <c r="DC30" s="640"/>
      <c r="DD30" s="624">
        <v>5257220</v>
      </c>
      <c r="DE30" s="619"/>
      <c r="DF30" s="619"/>
      <c r="DG30" s="619"/>
      <c r="DH30" s="619"/>
      <c r="DI30" s="619"/>
      <c r="DJ30" s="619"/>
      <c r="DK30" s="620"/>
      <c r="DL30" s="624">
        <v>4939171</v>
      </c>
      <c r="DM30" s="619"/>
      <c r="DN30" s="619"/>
      <c r="DO30" s="619"/>
      <c r="DP30" s="619"/>
      <c r="DQ30" s="619"/>
      <c r="DR30" s="619"/>
      <c r="DS30" s="619"/>
      <c r="DT30" s="619"/>
      <c r="DU30" s="619"/>
      <c r="DV30" s="620"/>
      <c r="DW30" s="641">
        <v>18.899999999999999</v>
      </c>
      <c r="DX30" s="642"/>
      <c r="DY30" s="642"/>
      <c r="DZ30" s="642"/>
      <c r="EA30" s="642"/>
      <c r="EB30" s="642"/>
      <c r="EC30" s="643"/>
    </row>
    <row r="31" spans="2:133" ht="11.25" customHeight="1" x14ac:dyDescent="0.15">
      <c r="B31" s="615" t="s">
        <v>292</v>
      </c>
      <c r="C31" s="616"/>
      <c r="D31" s="616"/>
      <c r="E31" s="616"/>
      <c r="F31" s="616"/>
      <c r="G31" s="616"/>
      <c r="H31" s="616"/>
      <c r="I31" s="616"/>
      <c r="J31" s="616"/>
      <c r="K31" s="616"/>
      <c r="L31" s="616"/>
      <c r="M31" s="616"/>
      <c r="N31" s="616"/>
      <c r="O31" s="616"/>
      <c r="P31" s="616"/>
      <c r="Q31" s="617"/>
      <c r="R31" s="618">
        <v>998306</v>
      </c>
      <c r="S31" s="619"/>
      <c r="T31" s="619"/>
      <c r="U31" s="619"/>
      <c r="V31" s="619"/>
      <c r="W31" s="619"/>
      <c r="X31" s="619"/>
      <c r="Y31" s="620"/>
      <c r="Z31" s="671">
        <v>2.2999999999999998</v>
      </c>
      <c r="AA31" s="671"/>
      <c r="AB31" s="671"/>
      <c r="AC31" s="671"/>
      <c r="AD31" s="672" t="s">
        <v>111</v>
      </c>
      <c r="AE31" s="672"/>
      <c r="AF31" s="672"/>
      <c r="AG31" s="672"/>
      <c r="AH31" s="672"/>
      <c r="AI31" s="672"/>
      <c r="AJ31" s="672"/>
      <c r="AK31" s="672"/>
      <c r="AL31" s="641" t="s">
        <v>111</v>
      </c>
      <c r="AM31" s="673"/>
      <c r="AN31" s="673"/>
      <c r="AO31" s="674"/>
      <c r="AP31" s="698"/>
      <c r="AQ31" s="699"/>
      <c r="AR31" s="699"/>
      <c r="AS31" s="699"/>
      <c r="AT31" s="703"/>
      <c r="AU31" s="181" t="s">
        <v>293</v>
      </c>
      <c r="AV31" s="181"/>
      <c r="AW31" s="181"/>
      <c r="AX31" s="615" t="s">
        <v>294</v>
      </c>
      <c r="AY31" s="616"/>
      <c r="AZ31" s="616"/>
      <c r="BA31" s="616"/>
      <c r="BB31" s="616"/>
      <c r="BC31" s="616"/>
      <c r="BD31" s="616"/>
      <c r="BE31" s="616"/>
      <c r="BF31" s="617"/>
      <c r="BG31" s="682">
        <v>99.2</v>
      </c>
      <c r="BH31" s="637"/>
      <c r="BI31" s="637"/>
      <c r="BJ31" s="637"/>
      <c r="BK31" s="637"/>
      <c r="BL31" s="637"/>
      <c r="BM31" s="673">
        <v>96.5</v>
      </c>
      <c r="BN31" s="683"/>
      <c r="BO31" s="683"/>
      <c r="BP31" s="683"/>
      <c r="BQ31" s="647"/>
      <c r="BR31" s="682">
        <v>99.1</v>
      </c>
      <c r="BS31" s="637"/>
      <c r="BT31" s="637"/>
      <c r="BU31" s="637"/>
      <c r="BV31" s="637"/>
      <c r="BW31" s="637"/>
      <c r="BX31" s="673">
        <v>96.2</v>
      </c>
      <c r="BY31" s="683"/>
      <c r="BZ31" s="683"/>
      <c r="CA31" s="683"/>
      <c r="CB31" s="647"/>
      <c r="CD31" s="690"/>
      <c r="CE31" s="691"/>
      <c r="CF31" s="655" t="s">
        <v>295</v>
      </c>
      <c r="CG31" s="652"/>
      <c r="CH31" s="652"/>
      <c r="CI31" s="652"/>
      <c r="CJ31" s="652"/>
      <c r="CK31" s="652"/>
      <c r="CL31" s="652"/>
      <c r="CM31" s="652"/>
      <c r="CN31" s="652"/>
      <c r="CO31" s="652"/>
      <c r="CP31" s="652"/>
      <c r="CQ31" s="653"/>
      <c r="CR31" s="618">
        <v>654651</v>
      </c>
      <c r="CS31" s="637"/>
      <c r="CT31" s="637"/>
      <c r="CU31" s="637"/>
      <c r="CV31" s="637"/>
      <c r="CW31" s="637"/>
      <c r="CX31" s="637"/>
      <c r="CY31" s="638"/>
      <c r="CZ31" s="621">
        <v>1.6</v>
      </c>
      <c r="DA31" s="639"/>
      <c r="DB31" s="639"/>
      <c r="DC31" s="640"/>
      <c r="DD31" s="624">
        <v>654651</v>
      </c>
      <c r="DE31" s="637"/>
      <c r="DF31" s="637"/>
      <c r="DG31" s="637"/>
      <c r="DH31" s="637"/>
      <c r="DI31" s="637"/>
      <c r="DJ31" s="637"/>
      <c r="DK31" s="638"/>
      <c r="DL31" s="624">
        <v>654651</v>
      </c>
      <c r="DM31" s="637"/>
      <c r="DN31" s="637"/>
      <c r="DO31" s="637"/>
      <c r="DP31" s="637"/>
      <c r="DQ31" s="637"/>
      <c r="DR31" s="637"/>
      <c r="DS31" s="637"/>
      <c r="DT31" s="637"/>
      <c r="DU31" s="637"/>
      <c r="DV31" s="638"/>
      <c r="DW31" s="641">
        <v>2.5</v>
      </c>
      <c r="DX31" s="642"/>
      <c r="DY31" s="642"/>
      <c r="DZ31" s="642"/>
      <c r="EA31" s="642"/>
      <c r="EB31" s="642"/>
      <c r="EC31" s="643"/>
    </row>
    <row r="32" spans="2:133" ht="11.25" customHeight="1" x14ac:dyDescent="0.15">
      <c r="B32" s="615" t="s">
        <v>296</v>
      </c>
      <c r="C32" s="616"/>
      <c r="D32" s="616"/>
      <c r="E32" s="616"/>
      <c r="F32" s="616"/>
      <c r="G32" s="616"/>
      <c r="H32" s="616"/>
      <c r="I32" s="616"/>
      <c r="J32" s="616"/>
      <c r="K32" s="616"/>
      <c r="L32" s="616"/>
      <c r="M32" s="616"/>
      <c r="N32" s="616"/>
      <c r="O32" s="616"/>
      <c r="P32" s="616"/>
      <c r="Q32" s="617"/>
      <c r="R32" s="618">
        <v>1622669</v>
      </c>
      <c r="S32" s="619"/>
      <c r="T32" s="619"/>
      <c r="U32" s="619"/>
      <c r="V32" s="619"/>
      <c r="W32" s="619"/>
      <c r="X32" s="619"/>
      <c r="Y32" s="620"/>
      <c r="Z32" s="671">
        <v>3.8</v>
      </c>
      <c r="AA32" s="671"/>
      <c r="AB32" s="671"/>
      <c r="AC32" s="671"/>
      <c r="AD32" s="672">
        <v>27947</v>
      </c>
      <c r="AE32" s="672"/>
      <c r="AF32" s="672"/>
      <c r="AG32" s="672"/>
      <c r="AH32" s="672"/>
      <c r="AI32" s="672"/>
      <c r="AJ32" s="672"/>
      <c r="AK32" s="672"/>
      <c r="AL32" s="641">
        <v>0.1</v>
      </c>
      <c r="AM32" s="673"/>
      <c r="AN32" s="673"/>
      <c r="AO32" s="674"/>
      <c r="AP32" s="700"/>
      <c r="AQ32" s="701"/>
      <c r="AR32" s="701"/>
      <c r="AS32" s="701"/>
      <c r="AT32" s="704"/>
      <c r="AU32" s="183"/>
      <c r="AV32" s="183"/>
      <c r="AW32" s="183"/>
      <c r="AX32" s="599" t="s">
        <v>297</v>
      </c>
      <c r="AY32" s="600"/>
      <c r="AZ32" s="600"/>
      <c r="BA32" s="600"/>
      <c r="BB32" s="600"/>
      <c r="BC32" s="600"/>
      <c r="BD32" s="600"/>
      <c r="BE32" s="600"/>
      <c r="BF32" s="601"/>
      <c r="BG32" s="681">
        <v>99.3</v>
      </c>
      <c r="BH32" s="603"/>
      <c r="BI32" s="603"/>
      <c r="BJ32" s="603"/>
      <c r="BK32" s="603"/>
      <c r="BL32" s="603"/>
      <c r="BM32" s="666">
        <v>95.1</v>
      </c>
      <c r="BN32" s="603"/>
      <c r="BO32" s="603"/>
      <c r="BP32" s="603"/>
      <c r="BQ32" s="660"/>
      <c r="BR32" s="681">
        <v>99.2</v>
      </c>
      <c r="BS32" s="603"/>
      <c r="BT32" s="603"/>
      <c r="BU32" s="603"/>
      <c r="BV32" s="603"/>
      <c r="BW32" s="603"/>
      <c r="BX32" s="666">
        <v>94.6</v>
      </c>
      <c r="BY32" s="603"/>
      <c r="BZ32" s="603"/>
      <c r="CA32" s="603"/>
      <c r="CB32" s="660"/>
      <c r="CD32" s="692"/>
      <c r="CE32" s="693"/>
      <c r="CF32" s="655" t="s">
        <v>298</v>
      </c>
      <c r="CG32" s="652"/>
      <c r="CH32" s="652"/>
      <c r="CI32" s="652"/>
      <c r="CJ32" s="652"/>
      <c r="CK32" s="652"/>
      <c r="CL32" s="652"/>
      <c r="CM32" s="652"/>
      <c r="CN32" s="652"/>
      <c r="CO32" s="652"/>
      <c r="CP32" s="652"/>
      <c r="CQ32" s="653"/>
      <c r="CR32" s="618">
        <v>807</v>
      </c>
      <c r="CS32" s="619"/>
      <c r="CT32" s="619"/>
      <c r="CU32" s="619"/>
      <c r="CV32" s="619"/>
      <c r="CW32" s="619"/>
      <c r="CX32" s="619"/>
      <c r="CY32" s="620"/>
      <c r="CZ32" s="621">
        <v>0</v>
      </c>
      <c r="DA32" s="639"/>
      <c r="DB32" s="639"/>
      <c r="DC32" s="640"/>
      <c r="DD32" s="624">
        <v>807</v>
      </c>
      <c r="DE32" s="619"/>
      <c r="DF32" s="619"/>
      <c r="DG32" s="619"/>
      <c r="DH32" s="619"/>
      <c r="DI32" s="619"/>
      <c r="DJ32" s="619"/>
      <c r="DK32" s="620"/>
      <c r="DL32" s="624">
        <v>807</v>
      </c>
      <c r="DM32" s="619"/>
      <c r="DN32" s="619"/>
      <c r="DO32" s="619"/>
      <c r="DP32" s="619"/>
      <c r="DQ32" s="619"/>
      <c r="DR32" s="619"/>
      <c r="DS32" s="619"/>
      <c r="DT32" s="619"/>
      <c r="DU32" s="619"/>
      <c r="DV32" s="620"/>
      <c r="DW32" s="641">
        <v>0</v>
      </c>
      <c r="DX32" s="642"/>
      <c r="DY32" s="642"/>
      <c r="DZ32" s="642"/>
      <c r="EA32" s="642"/>
      <c r="EB32" s="642"/>
      <c r="EC32" s="643"/>
    </row>
    <row r="33" spans="2:133" ht="11.25" customHeight="1" x14ac:dyDescent="0.15">
      <c r="B33" s="615" t="s">
        <v>299</v>
      </c>
      <c r="C33" s="616"/>
      <c r="D33" s="616"/>
      <c r="E33" s="616"/>
      <c r="F33" s="616"/>
      <c r="G33" s="616"/>
      <c r="H33" s="616"/>
      <c r="I33" s="616"/>
      <c r="J33" s="616"/>
      <c r="K33" s="616"/>
      <c r="L33" s="616"/>
      <c r="M33" s="616"/>
      <c r="N33" s="616"/>
      <c r="O33" s="616"/>
      <c r="P33" s="616"/>
      <c r="Q33" s="617"/>
      <c r="R33" s="618">
        <v>6583400</v>
      </c>
      <c r="S33" s="619"/>
      <c r="T33" s="619"/>
      <c r="U33" s="619"/>
      <c r="V33" s="619"/>
      <c r="W33" s="619"/>
      <c r="X33" s="619"/>
      <c r="Y33" s="620"/>
      <c r="Z33" s="671">
        <v>15.2</v>
      </c>
      <c r="AA33" s="671"/>
      <c r="AB33" s="671"/>
      <c r="AC33" s="671"/>
      <c r="AD33" s="672" t="s">
        <v>111</v>
      </c>
      <c r="AE33" s="672"/>
      <c r="AF33" s="672"/>
      <c r="AG33" s="672"/>
      <c r="AH33" s="672"/>
      <c r="AI33" s="672"/>
      <c r="AJ33" s="672"/>
      <c r="AK33" s="672"/>
      <c r="AL33" s="641" t="s">
        <v>111</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300</v>
      </c>
      <c r="CE33" s="652"/>
      <c r="CF33" s="652"/>
      <c r="CG33" s="652"/>
      <c r="CH33" s="652"/>
      <c r="CI33" s="652"/>
      <c r="CJ33" s="652"/>
      <c r="CK33" s="652"/>
      <c r="CL33" s="652"/>
      <c r="CM33" s="652"/>
      <c r="CN33" s="652"/>
      <c r="CO33" s="652"/>
      <c r="CP33" s="652"/>
      <c r="CQ33" s="653"/>
      <c r="CR33" s="618">
        <v>16952837</v>
      </c>
      <c r="CS33" s="637"/>
      <c r="CT33" s="637"/>
      <c r="CU33" s="637"/>
      <c r="CV33" s="637"/>
      <c r="CW33" s="637"/>
      <c r="CX33" s="637"/>
      <c r="CY33" s="638"/>
      <c r="CZ33" s="621">
        <v>40.9</v>
      </c>
      <c r="DA33" s="639"/>
      <c r="DB33" s="639"/>
      <c r="DC33" s="640"/>
      <c r="DD33" s="624">
        <v>13381315</v>
      </c>
      <c r="DE33" s="637"/>
      <c r="DF33" s="637"/>
      <c r="DG33" s="637"/>
      <c r="DH33" s="637"/>
      <c r="DI33" s="637"/>
      <c r="DJ33" s="637"/>
      <c r="DK33" s="638"/>
      <c r="DL33" s="624">
        <v>9992508</v>
      </c>
      <c r="DM33" s="637"/>
      <c r="DN33" s="637"/>
      <c r="DO33" s="637"/>
      <c r="DP33" s="637"/>
      <c r="DQ33" s="637"/>
      <c r="DR33" s="637"/>
      <c r="DS33" s="637"/>
      <c r="DT33" s="637"/>
      <c r="DU33" s="637"/>
      <c r="DV33" s="638"/>
      <c r="DW33" s="641">
        <v>38.299999999999997</v>
      </c>
      <c r="DX33" s="642"/>
      <c r="DY33" s="642"/>
      <c r="DZ33" s="642"/>
      <c r="EA33" s="642"/>
      <c r="EB33" s="642"/>
      <c r="EC33" s="643"/>
    </row>
    <row r="34" spans="2:133" ht="11.25" customHeight="1" x14ac:dyDescent="0.15">
      <c r="B34" s="615" t="s">
        <v>301</v>
      </c>
      <c r="C34" s="616"/>
      <c r="D34" s="616"/>
      <c r="E34" s="616"/>
      <c r="F34" s="616"/>
      <c r="G34" s="616"/>
      <c r="H34" s="616"/>
      <c r="I34" s="616"/>
      <c r="J34" s="616"/>
      <c r="K34" s="616"/>
      <c r="L34" s="616"/>
      <c r="M34" s="616"/>
      <c r="N34" s="616"/>
      <c r="O34" s="616"/>
      <c r="P34" s="616"/>
      <c r="Q34" s="617"/>
      <c r="R34" s="618" t="s">
        <v>111</v>
      </c>
      <c r="S34" s="619"/>
      <c r="T34" s="619"/>
      <c r="U34" s="619"/>
      <c r="V34" s="619"/>
      <c r="W34" s="619"/>
      <c r="X34" s="619"/>
      <c r="Y34" s="620"/>
      <c r="Z34" s="671" t="s">
        <v>111</v>
      </c>
      <c r="AA34" s="671"/>
      <c r="AB34" s="671"/>
      <c r="AC34" s="671"/>
      <c r="AD34" s="672" t="s">
        <v>111</v>
      </c>
      <c r="AE34" s="672"/>
      <c r="AF34" s="672"/>
      <c r="AG34" s="672"/>
      <c r="AH34" s="672"/>
      <c r="AI34" s="672"/>
      <c r="AJ34" s="672"/>
      <c r="AK34" s="672"/>
      <c r="AL34" s="641" t="s">
        <v>111</v>
      </c>
      <c r="AM34" s="673"/>
      <c r="AN34" s="673"/>
      <c r="AO34" s="674"/>
      <c r="AP34" s="186"/>
      <c r="AQ34" s="678" t="s">
        <v>302</v>
      </c>
      <c r="AR34" s="679"/>
      <c r="AS34" s="679"/>
      <c r="AT34" s="679"/>
      <c r="AU34" s="679"/>
      <c r="AV34" s="679"/>
      <c r="AW34" s="679"/>
      <c r="AX34" s="679"/>
      <c r="AY34" s="679"/>
      <c r="AZ34" s="679"/>
      <c r="BA34" s="679"/>
      <c r="BB34" s="679"/>
      <c r="BC34" s="679"/>
      <c r="BD34" s="679"/>
      <c r="BE34" s="679"/>
      <c r="BF34" s="680"/>
      <c r="BG34" s="678" t="s">
        <v>303</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304</v>
      </c>
      <c r="CE34" s="652"/>
      <c r="CF34" s="652"/>
      <c r="CG34" s="652"/>
      <c r="CH34" s="652"/>
      <c r="CI34" s="652"/>
      <c r="CJ34" s="652"/>
      <c r="CK34" s="652"/>
      <c r="CL34" s="652"/>
      <c r="CM34" s="652"/>
      <c r="CN34" s="652"/>
      <c r="CO34" s="652"/>
      <c r="CP34" s="652"/>
      <c r="CQ34" s="653"/>
      <c r="CR34" s="618">
        <v>5504522</v>
      </c>
      <c r="CS34" s="619"/>
      <c r="CT34" s="619"/>
      <c r="CU34" s="619"/>
      <c r="CV34" s="619"/>
      <c r="CW34" s="619"/>
      <c r="CX34" s="619"/>
      <c r="CY34" s="620"/>
      <c r="CZ34" s="621">
        <v>13.3</v>
      </c>
      <c r="DA34" s="639"/>
      <c r="DB34" s="639"/>
      <c r="DC34" s="640"/>
      <c r="DD34" s="624">
        <v>4716329</v>
      </c>
      <c r="DE34" s="619"/>
      <c r="DF34" s="619"/>
      <c r="DG34" s="619"/>
      <c r="DH34" s="619"/>
      <c r="DI34" s="619"/>
      <c r="DJ34" s="619"/>
      <c r="DK34" s="620"/>
      <c r="DL34" s="624">
        <v>3955002</v>
      </c>
      <c r="DM34" s="619"/>
      <c r="DN34" s="619"/>
      <c r="DO34" s="619"/>
      <c r="DP34" s="619"/>
      <c r="DQ34" s="619"/>
      <c r="DR34" s="619"/>
      <c r="DS34" s="619"/>
      <c r="DT34" s="619"/>
      <c r="DU34" s="619"/>
      <c r="DV34" s="620"/>
      <c r="DW34" s="641">
        <v>15.2</v>
      </c>
      <c r="DX34" s="642"/>
      <c r="DY34" s="642"/>
      <c r="DZ34" s="642"/>
      <c r="EA34" s="642"/>
      <c r="EB34" s="642"/>
      <c r="EC34" s="643"/>
    </row>
    <row r="35" spans="2:133" ht="11.25" customHeight="1" x14ac:dyDescent="0.15">
      <c r="B35" s="615" t="s">
        <v>305</v>
      </c>
      <c r="C35" s="616"/>
      <c r="D35" s="616"/>
      <c r="E35" s="616"/>
      <c r="F35" s="616"/>
      <c r="G35" s="616"/>
      <c r="H35" s="616"/>
      <c r="I35" s="616"/>
      <c r="J35" s="616"/>
      <c r="K35" s="616"/>
      <c r="L35" s="616"/>
      <c r="M35" s="616"/>
      <c r="N35" s="616"/>
      <c r="O35" s="616"/>
      <c r="P35" s="616"/>
      <c r="Q35" s="617"/>
      <c r="R35" s="618">
        <v>1871200</v>
      </c>
      <c r="S35" s="619"/>
      <c r="T35" s="619"/>
      <c r="U35" s="619"/>
      <c r="V35" s="619"/>
      <c r="W35" s="619"/>
      <c r="X35" s="619"/>
      <c r="Y35" s="620"/>
      <c r="Z35" s="671">
        <v>4.3</v>
      </c>
      <c r="AA35" s="671"/>
      <c r="AB35" s="671"/>
      <c r="AC35" s="671"/>
      <c r="AD35" s="672" t="s">
        <v>111</v>
      </c>
      <c r="AE35" s="672"/>
      <c r="AF35" s="672"/>
      <c r="AG35" s="672"/>
      <c r="AH35" s="672"/>
      <c r="AI35" s="672"/>
      <c r="AJ35" s="672"/>
      <c r="AK35" s="672"/>
      <c r="AL35" s="641" t="s">
        <v>111</v>
      </c>
      <c r="AM35" s="673"/>
      <c r="AN35" s="673"/>
      <c r="AO35" s="674"/>
      <c r="AP35" s="186"/>
      <c r="AQ35" s="675" t="s">
        <v>306</v>
      </c>
      <c r="AR35" s="676"/>
      <c r="AS35" s="676"/>
      <c r="AT35" s="676"/>
      <c r="AU35" s="676"/>
      <c r="AV35" s="676"/>
      <c r="AW35" s="676"/>
      <c r="AX35" s="676"/>
      <c r="AY35" s="677"/>
      <c r="AZ35" s="668">
        <v>5798968</v>
      </c>
      <c r="BA35" s="669"/>
      <c r="BB35" s="669"/>
      <c r="BC35" s="669"/>
      <c r="BD35" s="669"/>
      <c r="BE35" s="669"/>
      <c r="BF35" s="670"/>
      <c r="BG35" s="675" t="s">
        <v>307</v>
      </c>
      <c r="BH35" s="676"/>
      <c r="BI35" s="676"/>
      <c r="BJ35" s="676"/>
      <c r="BK35" s="676"/>
      <c r="BL35" s="676"/>
      <c r="BM35" s="676"/>
      <c r="BN35" s="676"/>
      <c r="BO35" s="676"/>
      <c r="BP35" s="676"/>
      <c r="BQ35" s="676"/>
      <c r="BR35" s="676"/>
      <c r="BS35" s="676"/>
      <c r="BT35" s="676"/>
      <c r="BU35" s="677"/>
      <c r="BV35" s="668">
        <v>46648</v>
      </c>
      <c r="BW35" s="669"/>
      <c r="BX35" s="669"/>
      <c r="BY35" s="669"/>
      <c r="BZ35" s="669"/>
      <c r="CA35" s="669"/>
      <c r="CB35" s="670"/>
      <c r="CD35" s="655" t="s">
        <v>308</v>
      </c>
      <c r="CE35" s="652"/>
      <c r="CF35" s="652"/>
      <c r="CG35" s="652"/>
      <c r="CH35" s="652"/>
      <c r="CI35" s="652"/>
      <c r="CJ35" s="652"/>
      <c r="CK35" s="652"/>
      <c r="CL35" s="652"/>
      <c r="CM35" s="652"/>
      <c r="CN35" s="652"/>
      <c r="CO35" s="652"/>
      <c r="CP35" s="652"/>
      <c r="CQ35" s="653"/>
      <c r="CR35" s="618">
        <v>698518</v>
      </c>
      <c r="CS35" s="637"/>
      <c r="CT35" s="637"/>
      <c r="CU35" s="637"/>
      <c r="CV35" s="637"/>
      <c r="CW35" s="637"/>
      <c r="CX35" s="637"/>
      <c r="CY35" s="638"/>
      <c r="CZ35" s="621">
        <v>1.7</v>
      </c>
      <c r="DA35" s="639"/>
      <c r="DB35" s="639"/>
      <c r="DC35" s="640"/>
      <c r="DD35" s="624">
        <v>674390</v>
      </c>
      <c r="DE35" s="637"/>
      <c r="DF35" s="637"/>
      <c r="DG35" s="637"/>
      <c r="DH35" s="637"/>
      <c r="DI35" s="637"/>
      <c r="DJ35" s="637"/>
      <c r="DK35" s="638"/>
      <c r="DL35" s="624">
        <v>368172</v>
      </c>
      <c r="DM35" s="637"/>
      <c r="DN35" s="637"/>
      <c r="DO35" s="637"/>
      <c r="DP35" s="637"/>
      <c r="DQ35" s="637"/>
      <c r="DR35" s="637"/>
      <c r="DS35" s="637"/>
      <c r="DT35" s="637"/>
      <c r="DU35" s="637"/>
      <c r="DV35" s="638"/>
      <c r="DW35" s="641">
        <v>1.4</v>
      </c>
      <c r="DX35" s="642"/>
      <c r="DY35" s="642"/>
      <c r="DZ35" s="642"/>
      <c r="EA35" s="642"/>
      <c r="EB35" s="642"/>
      <c r="EC35" s="643"/>
    </row>
    <row r="36" spans="2:133" ht="11.25" customHeight="1" x14ac:dyDescent="0.15">
      <c r="B36" s="599" t="s">
        <v>309</v>
      </c>
      <c r="C36" s="600"/>
      <c r="D36" s="600"/>
      <c r="E36" s="600"/>
      <c r="F36" s="600"/>
      <c r="G36" s="600"/>
      <c r="H36" s="600"/>
      <c r="I36" s="600"/>
      <c r="J36" s="600"/>
      <c r="K36" s="600"/>
      <c r="L36" s="600"/>
      <c r="M36" s="600"/>
      <c r="N36" s="600"/>
      <c r="O36" s="600"/>
      <c r="P36" s="600"/>
      <c r="Q36" s="601"/>
      <c r="R36" s="602">
        <v>43180976</v>
      </c>
      <c r="S36" s="659"/>
      <c r="T36" s="659"/>
      <c r="U36" s="659"/>
      <c r="V36" s="659"/>
      <c r="W36" s="659"/>
      <c r="X36" s="659"/>
      <c r="Y36" s="662"/>
      <c r="Z36" s="663">
        <v>100</v>
      </c>
      <c r="AA36" s="663"/>
      <c r="AB36" s="663"/>
      <c r="AC36" s="663"/>
      <c r="AD36" s="664">
        <v>24226820</v>
      </c>
      <c r="AE36" s="664"/>
      <c r="AF36" s="664"/>
      <c r="AG36" s="664"/>
      <c r="AH36" s="664"/>
      <c r="AI36" s="664"/>
      <c r="AJ36" s="664"/>
      <c r="AK36" s="664"/>
      <c r="AL36" s="665">
        <v>100</v>
      </c>
      <c r="AM36" s="666"/>
      <c r="AN36" s="666"/>
      <c r="AO36" s="667"/>
      <c r="AQ36" s="644" t="s">
        <v>310</v>
      </c>
      <c r="AR36" s="645"/>
      <c r="AS36" s="645"/>
      <c r="AT36" s="645"/>
      <c r="AU36" s="645"/>
      <c r="AV36" s="645"/>
      <c r="AW36" s="645"/>
      <c r="AX36" s="645"/>
      <c r="AY36" s="646"/>
      <c r="AZ36" s="618">
        <v>2206095</v>
      </c>
      <c r="BA36" s="619"/>
      <c r="BB36" s="619"/>
      <c r="BC36" s="619"/>
      <c r="BD36" s="637"/>
      <c r="BE36" s="637"/>
      <c r="BF36" s="647"/>
      <c r="BG36" s="655" t="s">
        <v>311</v>
      </c>
      <c r="BH36" s="652"/>
      <c r="BI36" s="652"/>
      <c r="BJ36" s="652"/>
      <c r="BK36" s="652"/>
      <c r="BL36" s="652"/>
      <c r="BM36" s="652"/>
      <c r="BN36" s="652"/>
      <c r="BO36" s="652"/>
      <c r="BP36" s="652"/>
      <c r="BQ36" s="652"/>
      <c r="BR36" s="652"/>
      <c r="BS36" s="652"/>
      <c r="BT36" s="652"/>
      <c r="BU36" s="653"/>
      <c r="BV36" s="618">
        <v>-71083</v>
      </c>
      <c r="BW36" s="619"/>
      <c r="BX36" s="619"/>
      <c r="BY36" s="619"/>
      <c r="BZ36" s="619"/>
      <c r="CA36" s="619"/>
      <c r="CB36" s="654"/>
      <c r="CD36" s="655" t="s">
        <v>312</v>
      </c>
      <c r="CE36" s="652"/>
      <c r="CF36" s="652"/>
      <c r="CG36" s="652"/>
      <c r="CH36" s="652"/>
      <c r="CI36" s="652"/>
      <c r="CJ36" s="652"/>
      <c r="CK36" s="652"/>
      <c r="CL36" s="652"/>
      <c r="CM36" s="652"/>
      <c r="CN36" s="652"/>
      <c r="CO36" s="652"/>
      <c r="CP36" s="652"/>
      <c r="CQ36" s="653"/>
      <c r="CR36" s="618">
        <v>4764784</v>
      </c>
      <c r="CS36" s="619"/>
      <c r="CT36" s="619"/>
      <c r="CU36" s="619"/>
      <c r="CV36" s="619"/>
      <c r="CW36" s="619"/>
      <c r="CX36" s="619"/>
      <c r="CY36" s="620"/>
      <c r="CZ36" s="621">
        <v>11.5</v>
      </c>
      <c r="DA36" s="639"/>
      <c r="DB36" s="639"/>
      <c r="DC36" s="640"/>
      <c r="DD36" s="624">
        <v>3845293</v>
      </c>
      <c r="DE36" s="619"/>
      <c r="DF36" s="619"/>
      <c r="DG36" s="619"/>
      <c r="DH36" s="619"/>
      <c r="DI36" s="619"/>
      <c r="DJ36" s="619"/>
      <c r="DK36" s="620"/>
      <c r="DL36" s="624">
        <v>3301679</v>
      </c>
      <c r="DM36" s="619"/>
      <c r="DN36" s="619"/>
      <c r="DO36" s="619"/>
      <c r="DP36" s="619"/>
      <c r="DQ36" s="619"/>
      <c r="DR36" s="619"/>
      <c r="DS36" s="619"/>
      <c r="DT36" s="619"/>
      <c r="DU36" s="619"/>
      <c r="DV36" s="620"/>
      <c r="DW36" s="641">
        <v>12.7</v>
      </c>
      <c r="DX36" s="642"/>
      <c r="DY36" s="642"/>
      <c r="DZ36" s="642"/>
      <c r="EA36" s="642"/>
      <c r="EB36" s="642"/>
      <c r="EC36" s="643"/>
    </row>
    <row r="37" spans="2:133" ht="11.25" customHeight="1" x14ac:dyDescent="0.15">
      <c r="AQ37" s="644" t="s">
        <v>313</v>
      </c>
      <c r="AR37" s="645"/>
      <c r="AS37" s="645"/>
      <c r="AT37" s="645"/>
      <c r="AU37" s="645"/>
      <c r="AV37" s="645"/>
      <c r="AW37" s="645"/>
      <c r="AX37" s="645"/>
      <c r="AY37" s="646"/>
      <c r="AZ37" s="618">
        <v>615255</v>
      </c>
      <c r="BA37" s="619"/>
      <c r="BB37" s="619"/>
      <c r="BC37" s="619"/>
      <c r="BD37" s="637"/>
      <c r="BE37" s="637"/>
      <c r="BF37" s="647"/>
      <c r="BG37" s="655" t="s">
        <v>314</v>
      </c>
      <c r="BH37" s="652"/>
      <c r="BI37" s="652"/>
      <c r="BJ37" s="652"/>
      <c r="BK37" s="652"/>
      <c r="BL37" s="652"/>
      <c r="BM37" s="652"/>
      <c r="BN37" s="652"/>
      <c r="BO37" s="652"/>
      <c r="BP37" s="652"/>
      <c r="BQ37" s="652"/>
      <c r="BR37" s="652"/>
      <c r="BS37" s="652"/>
      <c r="BT37" s="652"/>
      <c r="BU37" s="653"/>
      <c r="BV37" s="618">
        <v>11839</v>
      </c>
      <c r="BW37" s="619"/>
      <c r="BX37" s="619"/>
      <c r="BY37" s="619"/>
      <c r="BZ37" s="619"/>
      <c r="CA37" s="619"/>
      <c r="CB37" s="654"/>
      <c r="CD37" s="655" t="s">
        <v>315</v>
      </c>
      <c r="CE37" s="652"/>
      <c r="CF37" s="652"/>
      <c r="CG37" s="652"/>
      <c r="CH37" s="652"/>
      <c r="CI37" s="652"/>
      <c r="CJ37" s="652"/>
      <c r="CK37" s="652"/>
      <c r="CL37" s="652"/>
      <c r="CM37" s="652"/>
      <c r="CN37" s="652"/>
      <c r="CO37" s="652"/>
      <c r="CP37" s="652"/>
      <c r="CQ37" s="653"/>
      <c r="CR37" s="618">
        <v>25008</v>
      </c>
      <c r="CS37" s="637"/>
      <c r="CT37" s="637"/>
      <c r="CU37" s="637"/>
      <c r="CV37" s="637"/>
      <c r="CW37" s="637"/>
      <c r="CX37" s="637"/>
      <c r="CY37" s="638"/>
      <c r="CZ37" s="621">
        <v>0.1</v>
      </c>
      <c r="DA37" s="639"/>
      <c r="DB37" s="639"/>
      <c r="DC37" s="640"/>
      <c r="DD37" s="624">
        <v>25008</v>
      </c>
      <c r="DE37" s="637"/>
      <c r="DF37" s="637"/>
      <c r="DG37" s="637"/>
      <c r="DH37" s="637"/>
      <c r="DI37" s="637"/>
      <c r="DJ37" s="637"/>
      <c r="DK37" s="638"/>
      <c r="DL37" s="624">
        <v>24925</v>
      </c>
      <c r="DM37" s="637"/>
      <c r="DN37" s="637"/>
      <c r="DO37" s="637"/>
      <c r="DP37" s="637"/>
      <c r="DQ37" s="637"/>
      <c r="DR37" s="637"/>
      <c r="DS37" s="637"/>
      <c r="DT37" s="637"/>
      <c r="DU37" s="637"/>
      <c r="DV37" s="638"/>
      <c r="DW37" s="641">
        <v>0.1</v>
      </c>
      <c r="DX37" s="642"/>
      <c r="DY37" s="642"/>
      <c r="DZ37" s="642"/>
      <c r="EA37" s="642"/>
      <c r="EB37" s="642"/>
      <c r="EC37" s="643"/>
    </row>
    <row r="38" spans="2:133" ht="11.25" customHeight="1" x14ac:dyDescent="0.15">
      <c r="AQ38" s="644" t="s">
        <v>316</v>
      </c>
      <c r="AR38" s="645"/>
      <c r="AS38" s="645"/>
      <c r="AT38" s="645"/>
      <c r="AU38" s="645"/>
      <c r="AV38" s="645"/>
      <c r="AW38" s="645"/>
      <c r="AX38" s="645"/>
      <c r="AY38" s="646"/>
      <c r="AZ38" s="618">
        <v>39028</v>
      </c>
      <c r="BA38" s="619"/>
      <c r="BB38" s="619"/>
      <c r="BC38" s="619"/>
      <c r="BD38" s="637"/>
      <c r="BE38" s="637"/>
      <c r="BF38" s="647"/>
      <c r="BG38" s="655" t="s">
        <v>317</v>
      </c>
      <c r="BH38" s="652"/>
      <c r="BI38" s="652"/>
      <c r="BJ38" s="652"/>
      <c r="BK38" s="652"/>
      <c r="BL38" s="652"/>
      <c r="BM38" s="652"/>
      <c r="BN38" s="652"/>
      <c r="BO38" s="652"/>
      <c r="BP38" s="652"/>
      <c r="BQ38" s="652"/>
      <c r="BR38" s="652"/>
      <c r="BS38" s="652"/>
      <c r="BT38" s="652"/>
      <c r="BU38" s="653"/>
      <c r="BV38" s="618">
        <v>19604</v>
      </c>
      <c r="BW38" s="619"/>
      <c r="BX38" s="619"/>
      <c r="BY38" s="619"/>
      <c r="BZ38" s="619"/>
      <c r="CA38" s="619"/>
      <c r="CB38" s="654"/>
      <c r="CD38" s="655" t="s">
        <v>318</v>
      </c>
      <c r="CE38" s="652"/>
      <c r="CF38" s="652"/>
      <c r="CG38" s="652"/>
      <c r="CH38" s="652"/>
      <c r="CI38" s="652"/>
      <c r="CJ38" s="652"/>
      <c r="CK38" s="652"/>
      <c r="CL38" s="652"/>
      <c r="CM38" s="652"/>
      <c r="CN38" s="652"/>
      <c r="CO38" s="652"/>
      <c r="CP38" s="652"/>
      <c r="CQ38" s="653"/>
      <c r="CR38" s="618">
        <v>2938590</v>
      </c>
      <c r="CS38" s="619"/>
      <c r="CT38" s="619"/>
      <c r="CU38" s="619"/>
      <c r="CV38" s="619"/>
      <c r="CW38" s="619"/>
      <c r="CX38" s="619"/>
      <c r="CY38" s="620"/>
      <c r="CZ38" s="621">
        <v>7.1</v>
      </c>
      <c r="DA38" s="639"/>
      <c r="DB38" s="639"/>
      <c r="DC38" s="640"/>
      <c r="DD38" s="624">
        <v>2494301</v>
      </c>
      <c r="DE38" s="619"/>
      <c r="DF38" s="619"/>
      <c r="DG38" s="619"/>
      <c r="DH38" s="619"/>
      <c r="DI38" s="619"/>
      <c r="DJ38" s="619"/>
      <c r="DK38" s="620"/>
      <c r="DL38" s="624">
        <v>2367237</v>
      </c>
      <c r="DM38" s="619"/>
      <c r="DN38" s="619"/>
      <c r="DO38" s="619"/>
      <c r="DP38" s="619"/>
      <c r="DQ38" s="619"/>
      <c r="DR38" s="619"/>
      <c r="DS38" s="619"/>
      <c r="DT38" s="619"/>
      <c r="DU38" s="619"/>
      <c r="DV38" s="620"/>
      <c r="DW38" s="641">
        <v>9.1</v>
      </c>
      <c r="DX38" s="642"/>
      <c r="DY38" s="642"/>
      <c r="DZ38" s="642"/>
      <c r="EA38" s="642"/>
      <c r="EB38" s="642"/>
      <c r="EC38" s="643"/>
    </row>
    <row r="39" spans="2:133" ht="11.25" customHeight="1" x14ac:dyDescent="0.15">
      <c r="AQ39" s="644" t="s">
        <v>319</v>
      </c>
      <c r="AR39" s="645"/>
      <c r="AS39" s="645"/>
      <c r="AT39" s="645"/>
      <c r="AU39" s="645"/>
      <c r="AV39" s="645"/>
      <c r="AW39" s="645"/>
      <c r="AX39" s="645"/>
      <c r="AY39" s="646"/>
      <c r="AZ39" s="618">
        <v>19025</v>
      </c>
      <c r="BA39" s="619"/>
      <c r="BB39" s="619"/>
      <c r="BC39" s="619"/>
      <c r="BD39" s="637"/>
      <c r="BE39" s="637"/>
      <c r="BF39" s="647"/>
      <c r="BG39" s="648" t="s">
        <v>320</v>
      </c>
      <c r="BH39" s="649"/>
      <c r="BI39" s="649"/>
      <c r="BJ39" s="649"/>
      <c r="BK39" s="649"/>
      <c r="BL39" s="187"/>
      <c r="BM39" s="652" t="s">
        <v>321</v>
      </c>
      <c r="BN39" s="652"/>
      <c r="BO39" s="652"/>
      <c r="BP39" s="652"/>
      <c r="BQ39" s="652"/>
      <c r="BR39" s="652"/>
      <c r="BS39" s="652"/>
      <c r="BT39" s="652"/>
      <c r="BU39" s="653"/>
      <c r="BV39" s="618">
        <v>86</v>
      </c>
      <c r="BW39" s="619"/>
      <c r="BX39" s="619"/>
      <c r="BY39" s="619"/>
      <c r="BZ39" s="619"/>
      <c r="CA39" s="619"/>
      <c r="CB39" s="654"/>
      <c r="CD39" s="655" t="s">
        <v>322</v>
      </c>
      <c r="CE39" s="652"/>
      <c r="CF39" s="652"/>
      <c r="CG39" s="652"/>
      <c r="CH39" s="652"/>
      <c r="CI39" s="652"/>
      <c r="CJ39" s="652"/>
      <c r="CK39" s="652"/>
      <c r="CL39" s="652"/>
      <c r="CM39" s="652"/>
      <c r="CN39" s="652"/>
      <c r="CO39" s="652"/>
      <c r="CP39" s="652"/>
      <c r="CQ39" s="653"/>
      <c r="CR39" s="618">
        <v>1375360</v>
      </c>
      <c r="CS39" s="637"/>
      <c r="CT39" s="637"/>
      <c r="CU39" s="637"/>
      <c r="CV39" s="637"/>
      <c r="CW39" s="637"/>
      <c r="CX39" s="637"/>
      <c r="CY39" s="638"/>
      <c r="CZ39" s="621">
        <v>3.3</v>
      </c>
      <c r="DA39" s="639"/>
      <c r="DB39" s="639"/>
      <c r="DC39" s="640"/>
      <c r="DD39" s="624">
        <v>1000503</v>
      </c>
      <c r="DE39" s="637"/>
      <c r="DF39" s="637"/>
      <c r="DG39" s="637"/>
      <c r="DH39" s="637"/>
      <c r="DI39" s="637"/>
      <c r="DJ39" s="637"/>
      <c r="DK39" s="638"/>
      <c r="DL39" s="624" t="s">
        <v>323</v>
      </c>
      <c r="DM39" s="637"/>
      <c r="DN39" s="637"/>
      <c r="DO39" s="637"/>
      <c r="DP39" s="637"/>
      <c r="DQ39" s="637"/>
      <c r="DR39" s="637"/>
      <c r="DS39" s="637"/>
      <c r="DT39" s="637"/>
      <c r="DU39" s="637"/>
      <c r="DV39" s="638"/>
      <c r="DW39" s="641" t="s">
        <v>323</v>
      </c>
      <c r="DX39" s="642"/>
      <c r="DY39" s="642"/>
      <c r="DZ39" s="642"/>
      <c r="EA39" s="642"/>
      <c r="EB39" s="642"/>
      <c r="EC39" s="64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324</v>
      </c>
      <c r="AR40" s="645"/>
      <c r="AS40" s="645"/>
      <c r="AT40" s="645"/>
      <c r="AU40" s="645"/>
      <c r="AV40" s="645"/>
      <c r="AW40" s="645"/>
      <c r="AX40" s="645"/>
      <c r="AY40" s="646"/>
      <c r="AZ40" s="618">
        <v>515306</v>
      </c>
      <c r="BA40" s="619"/>
      <c r="BB40" s="619"/>
      <c r="BC40" s="619"/>
      <c r="BD40" s="637"/>
      <c r="BE40" s="637"/>
      <c r="BF40" s="647"/>
      <c r="BG40" s="648"/>
      <c r="BH40" s="649"/>
      <c r="BI40" s="649"/>
      <c r="BJ40" s="649"/>
      <c r="BK40" s="649"/>
      <c r="BL40" s="187"/>
      <c r="BM40" s="652" t="s">
        <v>325</v>
      </c>
      <c r="BN40" s="652"/>
      <c r="BO40" s="652"/>
      <c r="BP40" s="652"/>
      <c r="BQ40" s="652"/>
      <c r="BR40" s="652"/>
      <c r="BS40" s="652"/>
      <c r="BT40" s="652"/>
      <c r="BU40" s="653"/>
      <c r="BV40" s="618">
        <v>88</v>
      </c>
      <c r="BW40" s="619"/>
      <c r="BX40" s="619"/>
      <c r="BY40" s="619"/>
      <c r="BZ40" s="619"/>
      <c r="CA40" s="619"/>
      <c r="CB40" s="654"/>
      <c r="CD40" s="655" t="s">
        <v>326</v>
      </c>
      <c r="CE40" s="652"/>
      <c r="CF40" s="652"/>
      <c r="CG40" s="652"/>
      <c r="CH40" s="652"/>
      <c r="CI40" s="652"/>
      <c r="CJ40" s="652"/>
      <c r="CK40" s="652"/>
      <c r="CL40" s="652"/>
      <c r="CM40" s="652"/>
      <c r="CN40" s="652"/>
      <c r="CO40" s="652"/>
      <c r="CP40" s="652"/>
      <c r="CQ40" s="653"/>
      <c r="CR40" s="618">
        <v>1671063</v>
      </c>
      <c r="CS40" s="619"/>
      <c r="CT40" s="619"/>
      <c r="CU40" s="619"/>
      <c r="CV40" s="619"/>
      <c r="CW40" s="619"/>
      <c r="CX40" s="619"/>
      <c r="CY40" s="620"/>
      <c r="CZ40" s="621">
        <v>4</v>
      </c>
      <c r="DA40" s="639"/>
      <c r="DB40" s="639"/>
      <c r="DC40" s="640"/>
      <c r="DD40" s="624">
        <v>650499</v>
      </c>
      <c r="DE40" s="619"/>
      <c r="DF40" s="619"/>
      <c r="DG40" s="619"/>
      <c r="DH40" s="619"/>
      <c r="DI40" s="619"/>
      <c r="DJ40" s="619"/>
      <c r="DK40" s="620"/>
      <c r="DL40" s="624">
        <v>418</v>
      </c>
      <c r="DM40" s="619"/>
      <c r="DN40" s="619"/>
      <c r="DO40" s="619"/>
      <c r="DP40" s="619"/>
      <c r="DQ40" s="619"/>
      <c r="DR40" s="619"/>
      <c r="DS40" s="619"/>
      <c r="DT40" s="619"/>
      <c r="DU40" s="619"/>
      <c r="DV40" s="620"/>
      <c r="DW40" s="641">
        <v>0</v>
      </c>
      <c r="DX40" s="642"/>
      <c r="DY40" s="642"/>
      <c r="DZ40" s="642"/>
      <c r="EA40" s="642"/>
      <c r="EB40" s="642"/>
      <c r="EC40" s="64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327</v>
      </c>
      <c r="AR41" s="657"/>
      <c r="AS41" s="657"/>
      <c r="AT41" s="657"/>
      <c r="AU41" s="657"/>
      <c r="AV41" s="657"/>
      <c r="AW41" s="657"/>
      <c r="AX41" s="657"/>
      <c r="AY41" s="658"/>
      <c r="AZ41" s="602">
        <v>2404259</v>
      </c>
      <c r="BA41" s="659"/>
      <c r="BB41" s="659"/>
      <c r="BC41" s="659"/>
      <c r="BD41" s="603"/>
      <c r="BE41" s="603"/>
      <c r="BF41" s="660"/>
      <c r="BG41" s="650"/>
      <c r="BH41" s="651"/>
      <c r="BI41" s="651"/>
      <c r="BJ41" s="651"/>
      <c r="BK41" s="651"/>
      <c r="BL41" s="189"/>
      <c r="BM41" s="657" t="s">
        <v>328</v>
      </c>
      <c r="BN41" s="657"/>
      <c r="BO41" s="657"/>
      <c r="BP41" s="657"/>
      <c r="BQ41" s="657"/>
      <c r="BR41" s="657"/>
      <c r="BS41" s="657"/>
      <c r="BT41" s="657"/>
      <c r="BU41" s="658"/>
      <c r="BV41" s="602">
        <v>318</v>
      </c>
      <c r="BW41" s="659"/>
      <c r="BX41" s="659"/>
      <c r="BY41" s="659"/>
      <c r="BZ41" s="659"/>
      <c r="CA41" s="659"/>
      <c r="CB41" s="661"/>
      <c r="CD41" s="655" t="s">
        <v>329</v>
      </c>
      <c r="CE41" s="652"/>
      <c r="CF41" s="652"/>
      <c r="CG41" s="652"/>
      <c r="CH41" s="652"/>
      <c r="CI41" s="652"/>
      <c r="CJ41" s="652"/>
      <c r="CK41" s="652"/>
      <c r="CL41" s="652"/>
      <c r="CM41" s="652"/>
      <c r="CN41" s="652"/>
      <c r="CO41" s="652"/>
      <c r="CP41" s="652"/>
      <c r="CQ41" s="653"/>
      <c r="CR41" s="618" t="s">
        <v>330</v>
      </c>
      <c r="CS41" s="637"/>
      <c r="CT41" s="637"/>
      <c r="CU41" s="637"/>
      <c r="CV41" s="637"/>
      <c r="CW41" s="637"/>
      <c r="CX41" s="637"/>
      <c r="CY41" s="638"/>
      <c r="CZ41" s="621" t="s">
        <v>330</v>
      </c>
      <c r="DA41" s="639"/>
      <c r="DB41" s="639"/>
      <c r="DC41" s="640"/>
      <c r="DD41" s="624" t="s">
        <v>330</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15">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332</v>
      </c>
      <c r="CE42" s="616"/>
      <c r="CF42" s="616"/>
      <c r="CG42" s="616"/>
      <c r="CH42" s="616"/>
      <c r="CI42" s="616"/>
      <c r="CJ42" s="616"/>
      <c r="CK42" s="616"/>
      <c r="CL42" s="616"/>
      <c r="CM42" s="616"/>
      <c r="CN42" s="616"/>
      <c r="CO42" s="616"/>
      <c r="CP42" s="616"/>
      <c r="CQ42" s="617"/>
      <c r="CR42" s="618">
        <v>6451269</v>
      </c>
      <c r="CS42" s="619"/>
      <c r="CT42" s="619"/>
      <c r="CU42" s="619"/>
      <c r="CV42" s="619"/>
      <c r="CW42" s="619"/>
      <c r="CX42" s="619"/>
      <c r="CY42" s="620"/>
      <c r="CZ42" s="621">
        <v>15.6</v>
      </c>
      <c r="DA42" s="622"/>
      <c r="DB42" s="622"/>
      <c r="DC42" s="623"/>
      <c r="DD42" s="624">
        <v>855548</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15">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334</v>
      </c>
      <c r="CE43" s="616"/>
      <c r="CF43" s="616"/>
      <c r="CG43" s="616"/>
      <c r="CH43" s="616"/>
      <c r="CI43" s="616"/>
      <c r="CJ43" s="616"/>
      <c r="CK43" s="616"/>
      <c r="CL43" s="616"/>
      <c r="CM43" s="616"/>
      <c r="CN43" s="616"/>
      <c r="CO43" s="616"/>
      <c r="CP43" s="616"/>
      <c r="CQ43" s="617"/>
      <c r="CR43" s="618">
        <v>136279</v>
      </c>
      <c r="CS43" s="637"/>
      <c r="CT43" s="637"/>
      <c r="CU43" s="637"/>
      <c r="CV43" s="637"/>
      <c r="CW43" s="637"/>
      <c r="CX43" s="637"/>
      <c r="CY43" s="638"/>
      <c r="CZ43" s="621">
        <v>0.3</v>
      </c>
      <c r="DA43" s="639"/>
      <c r="DB43" s="639"/>
      <c r="DC43" s="640"/>
      <c r="DD43" s="624">
        <v>136279</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15">
      <c r="B44" s="192" t="s">
        <v>335</v>
      </c>
      <c r="CD44" s="631" t="s">
        <v>286</v>
      </c>
      <c r="CE44" s="632"/>
      <c r="CF44" s="615" t="s">
        <v>336</v>
      </c>
      <c r="CG44" s="616"/>
      <c r="CH44" s="616"/>
      <c r="CI44" s="616"/>
      <c r="CJ44" s="616"/>
      <c r="CK44" s="616"/>
      <c r="CL44" s="616"/>
      <c r="CM44" s="616"/>
      <c r="CN44" s="616"/>
      <c r="CO44" s="616"/>
      <c r="CP44" s="616"/>
      <c r="CQ44" s="617"/>
      <c r="CR44" s="618">
        <v>6443061</v>
      </c>
      <c r="CS44" s="619"/>
      <c r="CT44" s="619"/>
      <c r="CU44" s="619"/>
      <c r="CV44" s="619"/>
      <c r="CW44" s="619"/>
      <c r="CX44" s="619"/>
      <c r="CY44" s="620"/>
      <c r="CZ44" s="621">
        <v>15.6</v>
      </c>
      <c r="DA44" s="622"/>
      <c r="DB44" s="622"/>
      <c r="DC44" s="623"/>
      <c r="DD44" s="624">
        <v>855515</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15">
      <c r="CD45" s="633"/>
      <c r="CE45" s="634"/>
      <c r="CF45" s="615" t="s">
        <v>337</v>
      </c>
      <c r="CG45" s="616"/>
      <c r="CH45" s="616"/>
      <c r="CI45" s="616"/>
      <c r="CJ45" s="616"/>
      <c r="CK45" s="616"/>
      <c r="CL45" s="616"/>
      <c r="CM45" s="616"/>
      <c r="CN45" s="616"/>
      <c r="CO45" s="616"/>
      <c r="CP45" s="616"/>
      <c r="CQ45" s="617"/>
      <c r="CR45" s="618">
        <v>1307060</v>
      </c>
      <c r="CS45" s="637"/>
      <c r="CT45" s="637"/>
      <c r="CU45" s="637"/>
      <c r="CV45" s="637"/>
      <c r="CW45" s="637"/>
      <c r="CX45" s="637"/>
      <c r="CY45" s="638"/>
      <c r="CZ45" s="621">
        <v>3.2</v>
      </c>
      <c r="DA45" s="639"/>
      <c r="DB45" s="639"/>
      <c r="DC45" s="640"/>
      <c r="DD45" s="624">
        <v>175286</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15">
      <c r="CD46" s="633"/>
      <c r="CE46" s="634"/>
      <c r="CF46" s="615" t="s">
        <v>338</v>
      </c>
      <c r="CG46" s="616"/>
      <c r="CH46" s="616"/>
      <c r="CI46" s="616"/>
      <c r="CJ46" s="616"/>
      <c r="CK46" s="616"/>
      <c r="CL46" s="616"/>
      <c r="CM46" s="616"/>
      <c r="CN46" s="616"/>
      <c r="CO46" s="616"/>
      <c r="CP46" s="616"/>
      <c r="CQ46" s="617"/>
      <c r="CR46" s="618">
        <v>5029486</v>
      </c>
      <c r="CS46" s="619"/>
      <c r="CT46" s="619"/>
      <c r="CU46" s="619"/>
      <c r="CV46" s="619"/>
      <c r="CW46" s="619"/>
      <c r="CX46" s="619"/>
      <c r="CY46" s="620"/>
      <c r="CZ46" s="621">
        <v>12.1</v>
      </c>
      <c r="DA46" s="622"/>
      <c r="DB46" s="622"/>
      <c r="DC46" s="623"/>
      <c r="DD46" s="624">
        <v>641914</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15">
      <c r="CD47" s="633"/>
      <c r="CE47" s="634"/>
      <c r="CF47" s="615" t="s">
        <v>339</v>
      </c>
      <c r="CG47" s="616"/>
      <c r="CH47" s="616"/>
      <c r="CI47" s="616"/>
      <c r="CJ47" s="616"/>
      <c r="CK47" s="616"/>
      <c r="CL47" s="616"/>
      <c r="CM47" s="616"/>
      <c r="CN47" s="616"/>
      <c r="CO47" s="616"/>
      <c r="CP47" s="616"/>
      <c r="CQ47" s="617"/>
      <c r="CR47" s="618">
        <v>8208</v>
      </c>
      <c r="CS47" s="637"/>
      <c r="CT47" s="637"/>
      <c r="CU47" s="637"/>
      <c r="CV47" s="637"/>
      <c r="CW47" s="637"/>
      <c r="CX47" s="637"/>
      <c r="CY47" s="638"/>
      <c r="CZ47" s="621">
        <v>0</v>
      </c>
      <c r="DA47" s="639"/>
      <c r="DB47" s="639"/>
      <c r="DC47" s="640"/>
      <c r="DD47" s="624">
        <v>33</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x14ac:dyDescent="0.15">
      <c r="CD48" s="635"/>
      <c r="CE48" s="636"/>
      <c r="CF48" s="615" t="s">
        <v>340</v>
      </c>
      <c r="CG48" s="616"/>
      <c r="CH48" s="616"/>
      <c r="CI48" s="616"/>
      <c r="CJ48" s="616"/>
      <c r="CK48" s="616"/>
      <c r="CL48" s="616"/>
      <c r="CM48" s="616"/>
      <c r="CN48" s="616"/>
      <c r="CO48" s="616"/>
      <c r="CP48" s="616"/>
      <c r="CQ48" s="617"/>
      <c r="CR48" s="618" t="s">
        <v>111</v>
      </c>
      <c r="CS48" s="619"/>
      <c r="CT48" s="619"/>
      <c r="CU48" s="619"/>
      <c r="CV48" s="619"/>
      <c r="CW48" s="619"/>
      <c r="CX48" s="619"/>
      <c r="CY48" s="620"/>
      <c r="CZ48" s="621" t="s">
        <v>111</v>
      </c>
      <c r="DA48" s="622"/>
      <c r="DB48" s="622"/>
      <c r="DC48" s="623"/>
      <c r="DD48" s="624" t="s">
        <v>111</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x14ac:dyDescent="0.15">
      <c r="CD49" s="599" t="s">
        <v>341</v>
      </c>
      <c r="CE49" s="600"/>
      <c r="CF49" s="600"/>
      <c r="CG49" s="600"/>
      <c r="CH49" s="600"/>
      <c r="CI49" s="600"/>
      <c r="CJ49" s="600"/>
      <c r="CK49" s="600"/>
      <c r="CL49" s="600"/>
      <c r="CM49" s="600"/>
      <c r="CN49" s="600"/>
      <c r="CO49" s="600"/>
      <c r="CP49" s="600"/>
      <c r="CQ49" s="601"/>
      <c r="CR49" s="602">
        <v>41409840</v>
      </c>
      <c r="CS49" s="603"/>
      <c r="CT49" s="603"/>
      <c r="CU49" s="603"/>
      <c r="CV49" s="603"/>
      <c r="CW49" s="603"/>
      <c r="CX49" s="603"/>
      <c r="CY49" s="604"/>
      <c r="CZ49" s="605">
        <v>100</v>
      </c>
      <c r="DA49" s="606"/>
      <c r="DB49" s="606"/>
      <c r="DC49" s="607"/>
      <c r="DD49" s="608">
        <v>27504808</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60" zoomScaleNormal="60"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343</v>
      </c>
      <c r="DK2" s="1137"/>
      <c r="DL2" s="1137"/>
      <c r="DM2" s="1137"/>
      <c r="DN2" s="1137"/>
      <c r="DO2" s="1138"/>
      <c r="DP2" s="200"/>
      <c r="DQ2" s="1136" t="s">
        <v>344</v>
      </c>
      <c r="DR2" s="1137"/>
      <c r="DS2" s="1137"/>
      <c r="DT2" s="1137"/>
      <c r="DU2" s="1137"/>
      <c r="DV2" s="1137"/>
      <c r="DW2" s="1137"/>
      <c r="DX2" s="1137"/>
      <c r="DY2" s="1137"/>
      <c r="DZ2" s="113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89" t="s">
        <v>345</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1021" t="s">
        <v>347</v>
      </c>
      <c r="B5" s="1022"/>
      <c r="C5" s="1022"/>
      <c r="D5" s="1022"/>
      <c r="E5" s="1022"/>
      <c r="F5" s="1022"/>
      <c r="G5" s="1022"/>
      <c r="H5" s="1022"/>
      <c r="I5" s="1022"/>
      <c r="J5" s="1022"/>
      <c r="K5" s="1022"/>
      <c r="L5" s="1022"/>
      <c r="M5" s="1022"/>
      <c r="N5" s="1022"/>
      <c r="O5" s="1022"/>
      <c r="P5" s="1023"/>
      <c r="Q5" s="1027" t="s">
        <v>348</v>
      </c>
      <c r="R5" s="1028"/>
      <c r="S5" s="1028"/>
      <c r="T5" s="1028"/>
      <c r="U5" s="1029"/>
      <c r="V5" s="1027" t="s">
        <v>349</v>
      </c>
      <c r="W5" s="1028"/>
      <c r="X5" s="1028"/>
      <c r="Y5" s="1028"/>
      <c r="Z5" s="1029"/>
      <c r="AA5" s="1027" t="s">
        <v>350</v>
      </c>
      <c r="AB5" s="1028"/>
      <c r="AC5" s="1028"/>
      <c r="AD5" s="1028"/>
      <c r="AE5" s="1028"/>
      <c r="AF5" s="1139" t="s">
        <v>351</v>
      </c>
      <c r="AG5" s="1028"/>
      <c r="AH5" s="1028"/>
      <c r="AI5" s="1028"/>
      <c r="AJ5" s="1043"/>
      <c r="AK5" s="1028" t="s">
        <v>352</v>
      </c>
      <c r="AL5" s="1028"/>
      <c r="AM5" s="1028"/>
      <c r="AN5" s="1028"/>
      <c r="AO5" s="1029"/>
      <c r="AP5" s="1027" t="s">
        <v>353</v>
      </c>
      <c r="AQ5" s="1028"/>
      <c r="AR5" s="1028"/>
      <c r="AS5" s="1028"/>
      <c r="AT5" s="1029"/>
      <c r="AU5" s="1027" t="s">
        <v>354</v>
      </c>
      <c r="AV5" s="1028"/>
      <c r="AW5" s="1028"/>
      <c r="AX5" s="1028"/>
      <c r="AY5" s="1043"/>
      <c r="AZ5" s="207"/>
      <c r="BA5" s="207"/>
      <c r="BB5" s="207"/>
      <c r="BC5" s="207"/>
      <c r="BD5" s="207"/>
      <c r="BE5" s="208"/>
      <c r="BF5" s="208"/>
      <c r="BG5" s="208"/>
      <c r="BH5" s="208"/>
      <c r="BI5" s="208"/>
      <c r="BJ5" s="208"/>
      <c r="BK5" s="208"/>
      <c r="BL5" s="208"/>
      <c r="BM5" s="208"/>
      <c r="BN5" s="208"/>
      <c r="BO5" s="208"/>
      <c r="BP5" s="208"/>
      <c r="BQ5" s="1021" t="s">
        <v>355</v>
      </c>
      <c r="BR5" s="1022"/>
      <c r="BS5" s="1022"/>
      <c r="BT5" s="1022"/>
      <c r="BU5" s="1022"/>
      <c r="BV5" s="1022"/>
      <c r="BW5" s="1022"/>
      <c r="BX5" s="1022"/>
      <c r="BY5" s="1022"/>
      <c r="BZ5" s="1022"/>
      <c r="CA5" s="1022"/>
      <c r="CB5" s="1022"/>
      <c r="CC5" s="1022"/>
      <c r="CD5" s="1022"/>
      <c r="CE5" s="1022"/>
      <c r="CF5" s="1022"/>
      <c r="CG5" s="1023"/>
      <c r="CH5" s="1027" t="s">
        <v>356</v>
      </c>
      <c r="CI5" s="1028"/>
      <c r="CJ5" s="1028"/>
      <c r="CK5" s="1028"/>
      <c r="CL5" s="1029"/>
      <c r="CM5" s="1027" t="s">
        <v>357</v>
      </c>
      <c r="CN5" s="1028"/>
      <c r="CO5" s="1028"/>
      <c r="CP5" s="1028"/>
      <c r="CQ5" s="1029"/>
      <c r="CR5" s="1027" t="s">
        <v>358</v>
      </c>
      <c r="CS5" s="1028"/>
      <c r="CT5" s="1028"/>
      <c r="CU5" s="1028"/>
      <c r="CV5" s="1029"/>
      <c r="CW5" s="1027" t="s">
        <v>359</v>
      </c>
      <c r="CX5" s="1028"/>
      <c r="CY5" s="1028"/>
      <c r="CZ5" s="1028"/>
      <c r="DA5" s="1029"/>
      <c r="DB5" s="1027" t="s">
        <v>360</v>
      </c>
      <c r="DC5" s="1028"/>
      <c r="DD5" s="1028"/>
      <c r="DE5" s="1028"/>
      <c r="DF5" s="1029"/>
      <c r="DG5" s="1124" t="s">
        <v>361</v>
      </c>
      <c r="DH5" s="1125"/>
      <c r="DI5" s="1125"/>
      <c r="DJ5" s="1125"/>
      <c r="DK5" s="1126"/>
      <c r="DL5" s="1124" t="s">
        <v>362</v>
      </c>
      <c r="DM5" s="1125"/>
      <c r="DN5" s="1125"/>
      <c r="DO5" s="1125"/>
      <c r="DP5" s="1126"/>
      <c r="DQ5" s="1027" t="s">
        <v>363</v>
      </c>
      <c r="DR5" s="1028"/>
      <c r="DS5" s="1028"/>
      <c r="DT5" s="1028"/>
      <c r="DU5" s="1029"/>
      <c r="DV5" s="1027" t="s">
        <v>354</v>
      </c>
      <c r="DW5" s="1028"/>
      <c r="DX5" s="1028"/>
      <c r="DY5" s="1028"/>
      <c r="DZ5" s="1043"/>
      <c r="EA5" s="205"/>
    </row>
    <row r="6" spans="1:131" s="206" customFormat="1" ht="26.25" customHeight="1" thickBot="1" x14ac:dyDescent="0.2">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x14ac:dyDescent="0.15">
      <c r="A7" s="209">
        <v>1</v>
      </c>
      <c r="B7" s="1076" t="s">
        <v>364</v>
      </c>
      <c r="C7" s="1077"/>
      <c r="D7" s="1077"/>
      <c r="E7" s="1077"/>
      <c r="F7" s="1077"/>
      <c r="G7" s="1077"/>
      <c r="H7" s="1077"/>
      <c r="I7" s="1077"/>
      <c r="J7" s="1077"/>
      <c r="K7" s="1077"/>
      <c r="L7" s="1077"/>
      <c r="M7" s="1077"/>
      <c r="N7" s="1077"/>
      <c r="O7" s="1077"/>
      <c r="P7" s="1078"/>
      <c r="Q7" s="1130">
        <v>43145</v>
      </c>
      <c r="R7" s="1131"/>
      <c r="S7" s="1131"/>
      <c r="T7" s="1131"/>
      <c r="U7" s="1131"/>
      <c r="V7" s="1131">
        <v>41374</v>
      </c>
      <c r="W7" s="1131"/>
      <c r="X7" s="1131"/>
      <c r="Y7" s="1131"/>
      <c r="Z7" s="1131"/>
      <c r="AA7" s="1131">
        <v>1771</v>
      </c>
      <c r="AB7" s="1131"/>
      <c r="AC7" s="1131"/>
      <c r="AD7" s="1131"/>
      <c r="AE7" s="1132"/>
      <c r="AF7" s="1133">
        <v>1090</v>
      </c>
      <c r="AG7" s="1134"/>
      <c r="AH7" s="1134"/>
      <c r="AI7" s="1134"/>
      <c r="AJ7" s="1135"/>
      <c r="AK7" s="1117">
        <v>535</v>
      </c>
      <c r="AL7" s="1118"/>
      <c r="AM7" s="1118"/>
      <c r="AN7" s="1118"/>
      <c r="AO7" s="1118"/>
      <c r="AP7" s="1118">
        <v>59668</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t="s">
        <v>538</v>
      </c>
      <c r="BT7" s="1122"/>
      <c r="BU7" s="1122"/>
      <c r="BV7" s="1122"/>
      <c r="BW7" s="1122"/>
      <c r="BX7" s="1122"/>
      <c r="BY7" s="1122"/>
      <c r="BZ7" s="1122"/>
      <c r="CA7" s="1122"/>
      <c r="CB7" s="1122"/>
      <c r="CC7" s="1122"/>
      <c r="CD7" s="1122"/>
      <c r="CE7" s="1122"/>
      <c r="CF7" s="1122"/>
      <c r="CG7" s="1123"/>
      <c r="CH7" s="1114">
        <v>-1</v>
      </c>
      <c r="CI7" s="1115"/>
      <c r="CJ7" s="1115"/>
      <c r="CK7" s="1115"/>
      <c r="CL7" s="1116"/>
      <c r="CM7" s="1114">
        <v>107</v>
      </c>
      <c r="CN7" s="1115"/>
      <c r="CO7" s="1115"/>
      <c r="CP7" s="1115"/>
      <c r="CQ7" s="1116"/>
      <c r="CR7" s="1114">
        <v>66</v>
      </c>
      <c r="CS7" s="1115"/>
      <c r="CT7" s="1115"/>
      <c r="CU7" s="1115"/>
      <c r="CV7" s="1116"/>
      <c r="CW7" s="1114">
        <v>26</v>
      </c>
      <c r="CX7" s="1115"/>
      <c r="CY7" s="1115"/>
      <c r="CZ7" s="1115"/>
      <c r="DA7" s="1116"/>
      <c r="DB7" s="1114" t="s">
        <v>537</v>
      </c>
      <c r="DC7" s="1115"/>
      <c r="DD7" s="1115"/>
      <c r="DE7" s="1115"/>
      <c r="DF7" s="1116"/>
      <c r="DG7" s="1114" t="s">
        <v>537</v>
      </c>
      <c r="DH7" s="1115"/>
      <c r="DI7" s="1115"/>
      <c r="DJ7" s="1115"/>
      <c r="DK7" s="1116"/>
      <c r="DL7" s="1114" t="s">
        <v>537</v>
      </c>
      <c r="DM7" s="1115"/>
      <c r="DN7" s="1115"/>
      <c r="DO7" s="1115"/>
      <c r="DP7" s="1116"/>
      <c r="DQ7" s="1114" t="s">
        <v>537</v>
      </c>
      <c r="DR7" s="1115"/>
      <c r="DS7" s="1115"/>
      <c r="DT7" s="1115"/>
      <c r="DU7" s="1116"/>
      <c r="DV7" s="1141"/>
      <c r="DW7" s="1142"/>
      <c r="DX7" s="1142"/>
      <c r="DY7" s="1142"/>
      <c r="DZ7" s="1143"/>
      <c r="EA7" s="205"/>
    </row>
    <row r="8" spans="1:131" s="206" customFormat="1" ht="26.25" customHeight="1" x14ac:dyDescent="0.15">
      <c r="A8" s="212">
        <v>2</v>
      </c>
      <c r="B8" s="1063" t="s">
        <v>365</v>
      </c>
      <c r="C8" s="1064"/>
      <c r="D8" s="1064"/>
      <c r="E8" s="1064"/>
      <c r="F8" s="1064"/>
      <c r="G8" s="1064"/>
      <c r="H8" s="1064"/>
      <c r="I8" s="1064"/>
      <c r="J8" s="1064"/>
      <c r="K8" s="1064"/>
      <c r="L8" s="1064"/>
      <c r="M8" s="1064"/>
      <c r="N8" s="1064"/>
      <c r="O8" s="1064"/>
      <c r="P8" s="1065"/>
      <c r="Q8" s="1069">
        <v>57</v>
      </c>
      <c r="R8" s="1070"/>
      <c r="S8" s="1070"/>
      <c r="T8" s="1070"/>
      <c r="U8" s="1070"/>
      <c r="V8" s="1070">
        <v>57</v>
      </c>
      <c r="W8" s="1070"/>
      <c r="X8" s="1070"/>
      <c r="Y8" s="1070"/>
      <c r="Z8" s="1070"/>
      <c r="AA8" s="1070">
        <v>0</v>
      </c>
      <c r="AB8" s="1070"/>
      <c r="AC8" s="1070"/>
      <c r="AD8" s="1070"/>
      <c r="AE8" s="1071"/>
      <c r="AF8" s="1045">
        <v>0</v>
      </c>
      <c r="AG8" s="1046"/>
      <c r="AH8" s="1046"/>
      <c r="AI8" s="1046"/>
      <c r="AJ8" s="1047"/>
      <c r="AK8" s="1112">
        <v>39</v>
      </c>
      <c r="AL8" s="1113"/>
      <c r="AM8" s="1113"/>
      <c r="AN8" s="1113"/>
      <c r="AO8" s="1113"/>
      <c r="AP8" s="1113" t="s">
        <v>537</v>
      </c>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t="s">
        <v>539</v>
      </c>
      <c r="BS8" s="1040" t="s">
        <v>540</v>
      </c>
      <c r="BT8" s="1041"/>
      <c r="BU8" s="1041"/>
      <c r="BV8" s="1041"/>
      <c r="BW8" s="1041"/>
      <c r="BX8" s="1041"/>
      <c r="BY8" s="1041"/>
      <c r="BZ8" s="1041"/>
      <c r="CA8" s="1041"/>
      <c r="CB8" s="1041"/>
      <c r="CC8" s="1041"/>
      <c r="CD8" s="1041"/>
      <c r="CE8" s="1041"/>
      <c r="CF8" s="1041"/>
      <c r="CG8" s="1042"/>
      <c r="CH8" s="1015">
        <v>92</v>
      </c>
      <c r="CI8" s="1016"/>
      <c r="CJ8" s="1016"/>
      <c r="CK8" s="1016"/>
      <c r="CL8" s="1017"/>
      <c r="CM8" s="1015">
        <v>38</v>
      </c>
      <c r="CN8" s="1016"/>
      <c r="CO8" s="1016"/>
      <c r="CP8" s="1016"/>
      <c r="CQ8" s="1017"/>
      <c r="CR8" s="1015">
        <v>8</v>
      </c>
      <c r="CS8" s="1016"/>
      <c r="CT8" s="1016"/>
      <c r="CU8" s="1016"/>
      <c r="CV8" s="1017"/>
      <c r="CW8" s="1015">
        <v>18</v>
      </c>
      <c r="CX8" s="1016"/>
      <c r="CY8" s="1016"/>
      <c r="CZ8" s="1016"/>
      <c r="DA8" s="1017"/>
      <c r="DB8" s="1015" t="s">
        <v>549</v>
      </c>
      <c r="DC8" s="1016"/>
      <c r="DD8" s="1016"/>
      <c r="DE8" s="1016"/>
      <c r="DF8" s="1017"/>
      <c r="DG8" s="1015">
        <v>2821</v>
      </c>
      <c r="DH8" s="1016"/>
      <c r="DI8" s="1016"/>
      <c r="DJ8" s="1016"/>
      <c r="DK8" s="1017"/>
      <c r="DL8" s="1015" t="s">
        <v>537</v>
      </c>
      <c r="DM8" s="1016"/>
      <c r="DN8" s="1016"/>
      <c r="DO8" s="1016"/>
      <c r="DP8" s="1017"/>
      <c r="DQ8" s="1015">
        <v>565</v>
      </c>
      <c r="DR8" s="1016"/>
      <c r="DS8" s="1016"/>
      <c r="DT8" s="1016"/>
      <c r="DU8" s="1017"/>
      <c r="DV8" s="1018"/>
      <c r="DW8" s="1019"/>
      <c r="DX8" s="1019"/>
      <c r="DY8" s="1019"/>
      <c r="DZ8" s="1020"/>
      <c r="EA8" s="205"/>
    </row>
    <row r="9" spans="1:131" s="206" customFormat="1" ht="26.25" customHeight="1" x14ac:dyDescent="0.15">
      <c r="A9" s="212">
        <v>3</v>
      </c>
      <c r="B9" s="1063"/>
      <c r="C9" s="1064"/>
      <c r="D9" s="1064"/>
      <c r="E9" s="1064"/>
      <c r="F9" s="1064"/>
      <c r="G9" s="1064"/>
      <c r="H9" s="1064"/>
      <c r="I9" s="1064"/>
      <c r="J9" s="1064"/>
      <c r="K9" s="1064"/>
      <c r="L9" s="1064"/>
      <c r="M9" s="1064"/>
      <c r="N9" s="1064"/>
      <c r="O9" s="1064"/>
      <c r="P9" s="1065"/>
      <c r="Q9" s="1069"/>
      <c r="R9" s="1070"/>
      <c r="S9" s="1070"/>
      <c r="T9" s="1070"/>
      <c r="U9" s="1070"/>
      <c r="V9" s="1070"/>
      <c r="W9" s="1070"/>
      <c r="X9" s="1070"/>
      <c r="Y9" s="1070"/>
      <c r="Z9" s="1070"/>
      <c r="AA9" s="1070"/>
      <c r="AB9" s="1070"/>
      <c r="AC9" s="1070"/>
      <c r="AD9" s="1070"/>
      <c r="AE9" s="1071"/>
      <c r="AF9" s="1045"/>
      <c r="AG9" s="1046"/>
      <c r="AH9" s="1046"/>
      <c r="AI9" s="1046"/>
      <c r="AJ9" s="1047"/>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t="s">
        <v>541</v>
      </c>
      <c r="BT9" s="1041"/>
      <c r="BU9" s="1041"/>
      <c r="BV9" s="1041"/>
      <c r="BW9" s="1041"/>
      <c r="BX9" s="1041"/>
      <c r="BY9" s="1041"/>
      <c r="BZ9" s="1041"/>
      <c r="CA9" s="1041"/>
      <c r="CB9" s="1041"/>
      <c r="CC9" s="1041"/>
      <c r="CD9" s="1041"/>
      <c r="CE9" s="1041"/>
      <c r="CF9" s="1041"/>
      <c r="CG9" s="1042"/>
      <c r="CH9" s="1015">
        <v>-2</v>
      </c>
      <c r="CI9" s="1016"/>
      <c r="CJ9" s="1016"/>
      <c r="CK9" s="1016"/>
      <c r="CL9" s="1017"/>
      <c r="CM9" s="1015">
        <v>33</v>
      </c>
      <c r="CN9" s="1016"/>
      <c r="CO9" s="1016"/>
      <c r="CP9" s="1016"/>
      <c r="CQ9" s="1017"/>
      <c r="CR9" s="1015">
        <v>5</v>
      </c>
      <c r="CS9" s="1016"/>
      <c r="CT9" s="1016"/>
      <c r="CU9" s="1016"/>
      <c r="CV9" s="1017"/>
      <c r="CW9" s="1015">
        <v>8</v>
      </c>
      <c r="CX9" s="1016"/>
      <c r="CY9" s="1016"/>
      <c r="CZ9" s="1016"/>
      <c r="DA9" s="1017"/>
      <c r="DB9" s="1015" t="s">
        <v>537</v>
      </c>
      <c r="DC9" s="1016"/>
      <c r="DD9" s="1016"/>
      <c r="DE9" s="1016"/>
      <c r="DF9" s="1017"/>
      <c r="DG9" s="1015" t="s">
        <v>537</v>
      </c>
      <c r="DH9" s="1016"/>
      <c r="DI9" s="1016"/>
      <c r="DJ9" s="1016"/>
      <c r="DK9" s="1017"/>
      <c r="DL9" s="1015" t="s">
        <v>537</v>
      </c>
      <c r="DM9" s="1016"/>
      <c r="DN9" s="1016"/>
      <c r="DO9" s="1016"/>
      <c r="DP9" s="1017"/>
      <c r="DQ9" s="1015" t="s">
        <v>551</v>
      </c>
      <c r="DR9" s="1016"/>
      <c r="DS9" s="1016"/>
      <c r="DT9" s="1016"/>
      <c r="DU9" s="1017"/>
      <c r="DV9" s="1018"/>
      <c r="DW9" s="1019"/>
      <c r="DX9" s="1019"/>
      <c r="DY9" s="1019"/>
      <c r="DZ9" s="1020"/>
      <c r="EA9" s="205"/>
    </row>
    <row r="10" spans="1:131" s="206" customFormat="1" ht="26.25" customHeight="1" x14ac:dyDescent="0.15">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t="s">
        <v>542</v>
      </c>
      <c r="BT10" s="1041"/>
      <c r="BU10" s="1041"/>
      <c r="BV10" s="1041"/>
      <c r="BW10" s="1041"/>
      <c r="BX10" s="1041"/>
      <c r="BY10" s="1041"/>
      <c r="BZ10" s="1041"/>
      <c r="CA10" s="1041"/>
      <c r="CB10" s="1041"/>
      <c r="CC10" s="1041"/>
      <c r="CD10" s="1041"/>
      <c r="CE10" s="1041"/>
      <c r="CF10" s="1041"/>
      <c r="CG10" s="1042"/>
      <c r="CH10" s="1015">
        <v>-1</v>
      </c>
      <c r="CI10" s="1016"/>
      <c r="CJ10" s="1016"/>
      <c r="CK10" s="1016"/>
      <c r="CL10" s="1017"/>
      <c r="CM10" s="1015">
        <v>91</v>
      </c>
      <c r="CN10" s="1016"/>
      <c r="CO10" s="1016"/>
      <c r="CP10" s="1016"/>
      <c r="CQ10" s="1017"/>
      <c r="CR10" s="1015">
        <v>77</v>
      </c>
      <c r="CS10" s="1016"/>
      <c r="CT10" s="1016"/>
      <c r="CU10" s="1016"/>
      <c r="CV10" s="1017"/>
      <c r="CW10" s="1015">
        <v>0</v>
      </c>
      <c r="CX10" s="1016"/>
      <c r="CY10" s="1016"/>
      <c r="CZ10" s="1016"/>
      <c r="DA10" s="1017"/>
      <c r="DB10" s="1015" t="s">
        <v>549</v>
      </c>
      <c r="DC10" s="1016"/>
      <c r="DD10" s="1016"/>
      <c r="DE10" s="1016"/>
      <c r="DF10" s="1017"/>
      <c r="DG10" s="1015" t="s">
        <v>537</v>
      </c>
      <c r="DH10" s="1016"/>
      <c r="DI10" s="1016"/>
      <c r="DJ10" s="1016"/>
      <c r="DK10" s="1017"/>
      <c r="DL10" s="1015" t="s">
        <v>549</v>
      </c>
      <c r="DM10" s="1016"/>
      <c r="DN10" s="1016"/>
      <c r="DO10" s="1016"/>
      <c r="DP10" s="1017"/>
      <c r="DQ10" s="1015" t="s">
        <v>537</v>
      </c>
      <c r="DR10" s="1016"/>
      <c r="DS10" s="1016"/>
      <c r="DT10" s="1016"/>
      <c r="DU10" s="1017"/>
      <c r="DV10" s="1018"/>
      <c r="DW10" s="1019"/>
      <c r="DX10" s="1019"/>
      <c r="DY10" s="1019"/>
      <c r="DZ10" s="1020"/>
      <c r="EA10" s="205"/>
    </row>
    <row r="11" spans="1:131" s="206" customFormat="1" ht="26.25" customHeight="1" x14ac:dyDescent="0.15">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t="s">
        <v>543</v>
      </c>
      <c r="BT11" s="1041"/>
      <c r="BU11" s="1041"/>
      <c r="BV11" s="1041"/>
      <c r="BW11" s="1041"/>
      <c r="BX11" s="1041"/>
      <c r="BY11" s="1041"/>
      <c r="BZ11" s="1041"/>
      <c r="CA11" s="1041"/>
      <c r="CB11" s="1041"/>
      <c r="CC11" s="1041"/>
      <c r="CD11" s="1041"/>
      <c r="CE11" s="1041"/>
      <c r="CF11" s="1041"/>
      <c r="CG11" s="1042"/>
      <c r="CH11" s="1015">
        <v>0</v>
      </c>
      <c r="CI11" s="1016"/>
      <c r="CJ11" s="1016"/>
      <c r="CK11" s="1016"/>
      <c r="CL11" s="1017"/>
      <c r="CM11" s="1015">
        <v>65</v>
      </c>
      <c r="CN11" s="1016"/>
      <c r="CO11" s="1016"/>
      <c r="CP11" s="1016"/>
      <c r="CQ11" s="1017"/>
      <c r="CR11" s="1015">
        <v>46</v>
      </c>
      <c r="CS11" s="1016"/>
      <c r="CT11" s="1016"/>
      <c r="CU11" s="1016"/>
      <c r="CV11" s="1017"/>
      <c r="CW11" s="1015">
        <v>7</v>
      </c>
      <c r="CX11" s="1016"/>
      <c r="CY11" s="1016"/>
      <c r="CZ11" s="1016"/>
      <c r="DA11" s="1017"/>
      <c r="DB11" s="1015" t="s">
        <v>550</v>
      </c>
      <c r="DC11" s="1016"/>
      <c r="DD11" s="1016"/>
      <c r="DE11" s="1016"/>
      <c r="DF11" s="1017"/>
      <c r="DG11" s="1015" t="s">
        <v>549</v>
      </c>
      <c r="DH11" s="1016"/>
      <c r="DI11" s="1016"/>
      <c r="DJ11" s="1016"/>
      <c r="DK11" s="1017"/>
      <c r="DL11" s="1015" t="s">
        <v>537</v>
      </c>
      <c r="DM11" s="1016"/>
      <c r="DN11" s="1016"/>
      <c r="DO11" s="1016"/>
      <c r="DP11" s="1017"/>
      <c r="DQ11" s="1015" t="s">
        <v>537</v>
      </c>
      <c r="DR11" s="1016"/>
      <c r="DS11" s="1016"/>
      <c r="DT11" s="1016"/>
      <c r="DU11" s="1017"/>
      <c r="DV11" s="1018"/>
      <c r="DW11" s="1019"/>
      <c r="DX11" s="1019"/>
      <c r="DY11" s="1019"/>
      <c r="DZ11" s="1020"/>
      <c r="EA11" s="205"/>
    </row>
    <row r="12" spans="1:131" s="206" customFormat="1" ht="26.25" customHeight="1" x14ac:dyDescent="0.15">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t="s">
        <v>544</v>
      </c>
      <c r="BT12" s="1041"/>
      <c r="BU12" s="1041"/>
      <c r="BV12" s="1041"/>
      <c r="BW12" s="1041"/>
      <c r="BX12" s="1041"/>
      <c r="BY12" s="1041"/>
      <c r="BZ12" s="1041"/>
      <c r="CA12" s="1041"/>
      <c r="CB12" s="1041"/>
      <c r="CC12" s="1041"/>
      <c r="CD12" s="1041"/>
      <c r="CE12" s="1041"/>
      <c r="CF12" s="1041"/>
      <c r="CG12" s="1042"/>
      <c r="CH12" s="1015">
        <v>0</v>
      </c>
      <c r="CI12" s="1016"/>
      <c r="CJ12" s="1016"/>
      <c r="CK12" s="1016"/>
      <c r="CL12" s="1017"/>
      <c r="CM12" s="1015">
        <v>867</v>
      </c>
      <c r="CN12" s="1016"/>
      <c r="CO12" s="1016"/>
      <c r="CP12" s="1016"/>
      <c r="CQ12" s="1017"/>
      <c r="CR12" s="1015">
        <v>14</v>
      </c>
      <c r="CS12" s="1016"/>
      <c r="CT12" s="1016"/>
      <c r="CU12" s="1016"/>
      <c r="CV12" s="1017"/>
      <c r="CW12" s="1015">
        <v>0</v>
      </c>
      <c r="CX12" s="1016"/>
      <c r="CY12" s="1016"/>
      <c r="CZ12" s="1016"/>
      <c r="DA12" s="1017"/>
      <c r="DB12" s="1015" t="s">
        <v>550</v>
      </c>
      <c r="DC12" s="1016"/>
      <c r="DD12" s="1016"/>
      <c r="DE12" s="1016"/>
      <c r="DF12" s="1017"/>
      <c r="DG12" s="1015" t="s">
        <v>537</v>
      </c>
      <c r="DH12" s="1016"/>
      <c r="DI12" s="1016"/>
      <c r="DJ12" s="1016"/>
      <c r="DK12" s="1017"/>
      <c r="DL12" s="1015" t="s">
        <v>537</v>
      </c>
      <c r="DM12" s="1016"/>
      <c r="DN12" s="1016"/>
      <c r="DO12" s="1016"/>
      <c r="DP12" s="1017"/>
      <c r="DQ12" s="1015" t="s">
        <v>537</v>
      </c>
      <c r="DR12" s="1016"/>
      <c r="DS12" s="1016"/>
      <c r="DT12" s="1016"/>
      <c r="DU12" s="1017"/>
      <c r="DV12" s="1018"/>
      <c r="DW12" s="1019"/>
      <c r="DX12" s="1019"/>
      <c r="DY12" s="1019"/>
      <c r="DZ12" s="1020"/>
      <c r="EA12" s="205"/>
    </row>
    <row r="13" spans="1:131" s="206" customFormat="1" ht="26.25" customHeight="1" x14ac:dyDescent="0.15">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t="s">
        <v>545</v>
      </c>
      <c r="BT13" s="1041"/>
      <c r="BU13" s="1041"/>
      <c r="BV13" s="1041"/>
      <c r="BW13" s="1041"/>
      <c r="BX13" s="1041"/>
      <c r="BY13" s="1041"/>
      <c r="BZ13" s="1041"/>
      <c r="CA13" s="1041"/>
      <c r="CB13" s="1041"/>
      <c r="CC13" s="1041"/>
      <c r="CD13" s="1041"/>
      <c r="CE13" s="1041"/>
      <c r="CF13" s="1041"/>
      <c r="CG13" s="1042"/>
      <c r="CH13" s="1015">
        <v>0</v>
      </c>
      <c r="CI13" s="1016"/>
      <c r="CJ13" s="1016"/>
      <c r="CK13" s="1016"/>
      <c r="CL13" s="1017"/>
      <c r="CM13" s="1015">
        <v>877</v>
      </c>
      <c r="CN13" s="1016"/>
      <c r="CO13" s="1016"/>
      <c r="CP13" s="1016"/>
      <c r="CQ13" s="1017"/>
      <c r="CR13" s="1015">
        <v>5</v>
      </c>
      <c r="CS13" s="1016"/>
      <c r="CT13" s="1016"/>
      <c r="CU13" s="1016"/>
      <c r="CV13" s="1017"/>
      <c r="CW13" s="1015">
        <v>43</v>
      </c>
      <c r="CX13" s="1016"/>
      <c r="CY13" s="1016"/>
      <c r="CZ13" s="1016"/>
      <c r="DA13" s="1017"/>
      <c r="DB13" s="1015" t="s">
        <v>549</v>
      </c>
      <c r="DC13" s="1016"/>
      <c r="DD13" s="1016"/>
      <c r="DE13" s="1016"/>
      <c r="DF13" s="1017"/>
      <c r="DG13" s="1015" t="s">
        <v>537</v>
      </c>
      <c r="DH13" s="1016"/>
      <c r="DI13" s="1016"/>
      <c r="DJ13" s="1016"/>
      <c r="DK13" s="1017"/>
      <c r="DL13" s="1015" t="s">
        <v>537</v>
      </c>
      <c r="DM13" s="1016"/>
      <c r="DN13" s="1016"/>
      <c r="DO13" s="1016"/>
      <c r="DP13" s="1017"/>
      <c r="DQ13" s="1015" t="s">
        <v>537</v>
      </c>
      <c r="DR13" s="1016"/>
      <c r="DS13" s="1016"/>
      <c r="DT13" s="1016"/>
      <c r="DU13" s="1017"/>
      <c r="DV13" s="1018"/>
      <c r="DW13" s="1019"/>
      <c r="DX13" s="1019"/>
      <c r="DY13" s="1019"/>
      <c r="DZ13" s="1020"/>
      <c r="EA13" s="205"/>
    </row>
    <row r="14" spans="1:131" s="206" customFormat="1" ht="26.25" customHeight="1" x14ac:dyDescent="0.15">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t="s">
        <v>546</v>
      </c>
      <c r="BT14" s="1041"/>
      <c r="BU14" s="1041"/>
      <c r="BV14" s="1041"/>
      <c r="BW14" s="1041"/>
      <c r="BX14" s="1041"/>
      <c r="BY14" s="1041"/>
      <c r="BZ14" s="1041"/>
      <c r="CA14" s="1041"/>
      <c r="CB14" s="1041"/>
      <c r="CC14" s="1041"/>
      <c r="CD14" s="1041"/>
      <c r="CE14" s="1041"/>
      <c r="CF14" s="1041"/>
      <c r="CG14" s="1042"/>
      <c r="CH14" s="1015">
        <v>-84</v>
      </c>
      <c r="CI14" s="1016"/>
      <c r="CJ14" s="1016"/>
      <c r="CK14" s="1016"/>
      <c r="CL14" s="1017"/>
      <c r="CM14" s="1015">
        <v>462</v>
      </c>
      <c r="CN14" s="1016"/>
      <c r="CO14" s="1016"/>
      <c r="CP14" s="1016"/>
      <c r="CQ14" s="1017"/>
      <c r="CR14" s="1015">
        <v>150</v>
      </c>
      <c r="CS14" s="1016"/>
      <c r="CT14" s="1016"/>
      <c r="CU14" s="1016"/>
      <c r="CV14" s="1017"/>
      <c r="CW14" s="1015">
        <v>51</v>
      </c>
      <c r="CX14" s="1016"/>
      <c r="CY14" s="1016"/>
      <c r="CZ14" s="1016"/>
      <c r="DA14" s="1017"/>
      <c r="DB14" s="1015">
        <v>53</v>
      </c>
      <c r="DC14" s="1016"/>
      <c r="DD14" s="1016"/>
      <c r="DE14" s="1016"/>
      <c r="DF14" s="1017"/>
      <c r="DG14" s="1015" t="s">
        <v>537</v>
      </c>
      <c r="DH14" s="1016"/>
      <c r="DI14" s="1016"/>
      <c r="DJ14" s="1016"/>
      <c r="DK14" s="1017"/>
      <c r="DL14" s="1015" t="s">
        <v>549</v>
      </c>
      <c r="DM14" s="1016"/>
      <c r="DN14" s="1016"/>
      <c r="DO14" s="1016"/>
      <c r="DP14" s="1017"/>
      <c r="DQ14" s="1015" t="s">
        <v>549</v>
      </c>
      <c r="DR14" s="1016"/>
      <c r="DS14" s="1016"/>
      <c r="DT14" s="1016"/>
      <c r="DU14" s="1017"/>
      <c r="DV14" s="1018"/>
      <c r="DW14" s="1019"/>
      <c r="DX14" s="1019"/>
      <c r="DY14" s="1019"/>
      <c r="DZ14" s="1020"/>
      <c r="EA14" s="205"/>
    </row>
    <row r="15" spans="1:131" s="206" customFormat="1" ht="26.25" customHeight="1" x14ac:dyDescent="0.15">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t="s">
        <v>539</v>
      </c>
      <c r="BS15" s="1040" t="s">
        <v>547</v>
      </c>
      <c r="BT15" s="1041"/>
      <c r="BU15" s="1041"/>
      <c r="BV15" s="1041"/>
      <c r="BW15" s="1041"/>
      <c r="BX15" s="1041"/>
      <c r="BY15" s="1041"/>
      <c r="BZ15" s="1041"/>
      <c r="CA15" s="1041"/>
      <c r="CB15" s="1041"/>
      <c r="CC15" s="1041"/>
      <c r="CD15" s="1041"/>
      <c r="CE15" s="1041"/>
      <c r="CF15" s="1041"/>
      <c r="CG15" s="1042"/>
      <c r="CH15" s="1015">
        <v>-34</v>
      </c>
      <c r="CI15" s="1016"/>
      <c r="CJ15" s="1016"/>
      <c r="CK15" s="1016"/>
      <c r="CL15" s="1017"/>
      <c r="CM15" s="1015">
        <v>2857</v>
      </c>
      <c r="CN15" s="1016"/>
      <c r="CO15" s="1016"/>
      <c r="CP15" s="1016"/>
      <c r="CQ15" s="1017"/>
      <c r="CR15" s="1015" t="s">
        <v>548</v>
      </c>
      <c r="CS15" s="1016"/>
      <c r="CT15" s="1016"/>
      <c r="CU15" s="1016"/>
      <c r="CV15" s="1017"/>
      <c r="CW15" s="1015">
        <v>37</v>
      </c>
      <c r="CX15" s="1016"/>
      <c r="CY15" s="1016"/>
      <c r="CZ15" s="1016"/>
      <c r="DA15" s="1017"/>
      <c r="DB15" s="1015" t="s">
        <v>537</v>
      </c>
      <c r="DC15" s="1016"/>
      <c r="DD15" s="1016"/>
      <c r="DE15" s="1016"/>
      <c r="DF15" s="1017"/>
      <c r="DG15" s="1015" t="s">
        <v>537</v>
      </c>
      <c r="DH15" s="1016"/>
      <c r="DI15" s="1016"/>
      <c r="DJ15" s="1016"/>
      <c r="DK15" s="1017"/>
      <c r="DL15" s="1015">
        <v>113</v>
      </c>
      <c r="DM15" s="1016"/>
      <c r="DN15" s="1016"/>
      <c r="DO15" s="1016"/>
      <c r="DP15" s="1017"/>
      <c r="DQ15" s="1015">
        <v>11</v>
      </c>
      <c r="DR15" s="1016"/>
      <c r="DS15" s="1016"/>
      <c r="DT15" s="1016"/>
      <c r="DU15" s="1017"/>
      <c r="DV15" s="1018"/>
      <c r="DW15" s="1019"/>
      <c r="DX15" s="1019"/>
      <c r="DY15" s="1019"/>
      <c r="DZ15" s="1020"/>
      <c r="EA15" s="205"/>
    </row>
    <row r="16" spans="1:131" s="206" customFormat="1" ht="26.25" customHeight="1" x14ac:dyDescent="0.15">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x14ac:dyDescent="0.15">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x14ac:dyDescent="0.15">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x14ac:dyDescent="0.15">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x14ac:dyDescent="0.15">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x14ac:dyDescent="0.2">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x14ac:dyDescent="0.15">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366</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x14ac:dyDescent="0.2">
      <c r="A23" s="215" t="s">
        <v>367</v>
      </c>
      <c r="B23" s="970" t="s">
        <v>368</v>
      </c>
      <c r="C23" s="971"/>
      <c r="D23" s="971"/>
      <c r="E23" s="971"/>
      <c r="F23" s="971"/>
      <c r="G23" s="971"/>
      <c r="H23" s="971"/>
      <c r="I23" s="971"/>
      <c r="J23" s="971"/>
      <c r="K23" s="971"/>
      <c r="L23" s="971"/>
      <c r="M23" s="971"/>
      <c r="N23" s="971"/>
      <c r="O23" s="971"/>
      <c r="P23" s="972"/>
      <c r="Q23" s="1094">
        <v>43202</v>
      </c>
      <c r="R23" s="1095"/>
      <c r="S23" s="1095"/>
      <c r="T23" s="1095"/>
      <c r="U23" s="1095"/>
      <c r="V23" s="1095">
        <v>41431</v>
      </c>
      <c r="W23" s="1095"/>
      <c r="X23" s="1095"/>
      <c r="Y23" s="1095"/>
      <c r="Z23" s="1095"/>
      <c r="AA23" s="1095">
        <v>1771</v>
      </c>
      <c r="AB23" s="1095"/>
      <c r="AC23" s="1095"/>
      <c r="AD23" s="1095"/>
      <c r="AE23" s="1096"/>
      <c r="AF23" s="1097">
        <v>1090</v>
      </c>
      <c r="AG23" s="1095"/>
      <c r="AH23" s="1095"/>
      <c r="AI23" s="1095"/>
      <c r="AJ23" s="1098"/>
      <c r="AK23" s="1099"/>
      <c r="AL23" s="1100"/>
      <c r="AM23" s="1100"/>
      <c r="AN23" s="1100"/>
      <c r="AO23" s="1100"/>
      <c r="AP23" s="1095">
        <v>59668</v>
      </c>
      <c r="AQ23" s="1095"/>
      <c r="AR23" s="1095"/>
      <c r="AS23" s="1095"/>
      <c r="AT23" s="1095"/>
      <c r="AU23" s="1101"/>
      <c r="AV23" s="1101"/>
      <c r="AW23" s="1101"/>
      <c r="AX23" s="1101"/>
      <c r="AY23" s="1102"/>
      <c r="AZ23" s="1091" t="s">
        <v>111</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x14ac:dyDescent="0.15">
      <c r="A24" s="1090" t="s">
        <v>369</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x14ac:dyDescent="0.2">
      <c r="A25" s="1089" t="s">
        <v>370</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x14ac:dyDescent="0.15">
      <c r="A26" s="1021" t="s">
        <v>347</v>
      </c>
      <c r="B26" s="1022"/>
      <c r="C26" s="1022"/>
      <c r="D26" s="1022"/>
      <c r="E26" s="1022"/>
      <c r="F26" s="1022"/>
      <c r="G26" s="1022"/>
      <c r="H26" s="1022"/>
      <c r="I26" s="1022"/>
      <c r="J26" s="1022"/>
      <c r="K26" s="1022"/>
      <c r="L26" s="1022"/>
      <c r="M26" s="1022"/>
      <c r="N26" s="1022"/>
      <c r="O26" s="1022"/>
      <c r="P26" s="1023"/>
      <c r="Q26" s="1027" t="s">
        <v>371</v>
      </c>
      <c r="R26" s="1028"/>
      <c r="S26" s="1028"/>
      <c r="T26" s="1028"/>
      <c r="U26" s="1029"/>
      <c r="V26" s="1027" t="s">
        <v>372</v>
      </c>
      <c r="W26" s="1028"/>
      <c r="X26" s="1028"/>
      <c r="Y26" s="1028"/>
      <c r="Z26" s="1029"/>
      <c r="AA26" s="1027" t="s">
        <v>373</v>
      </c>
      <c r="AB26" s="1028"/>
      <c r="AC26" s="1028"/>
      <c r="AD26" s="1028"/>
      <c r="AE26" s="1028"/>
      <c r="AF26" s="1085" t="s">
        <v>374</v>
      </c>
      <c r="AG26" s="1034"/>
      <c r="AH26" s="1034"/>
      <c r="AI26" s="1034"/>
      <c r="AJ26" s="1086"/>
      <c r="AK26" s="1028" t="s">
        <v>375</v>
      </c>
      <c r="AL26" s="1028"/>
      <c r="AM26" s="1028"/>
      <c r="AN26" s="1028"/>
      <c r="AO26" s="1029"/>
      <c r="AP26" s="1027" t="s">
        <v>376</v>
      </c>
      <c r="AQ26" s="1028"/>
      <c r="AR26" s="1028"/>
      <c r="AS26" s="1028"/>
      <c r="AT26" s="1029"/>
      <c r="AU26" s="1027" t="s">
        <v>377</v>
      </c>
      <c r="AV26" s="1028"/>
      <c r="AW26" s="1028"/>
      <c r="AX26" s="1028"/>
      <c r="AY26" s="1029"/>
      <c r="AZ26" s="1027" t="s">
        <v>378</v>
      </c>
      <c r="BA26" s="1028"/>
      <c r="BB26" s="1028"/>
      <c r="BC26" s="1028"/>
      <c r="BD26" s="1029"/>
      <c r="BE26" s="1027" t="s">
        <v>354</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x14ac:dyDescent="0.2">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x14ac:dyDescent="0.15">
      <c r="A28" s="217">
        <v>1</v>
      </c>
      <c r="B28" s="1076" t="s">
        <v>379</v>
      </c>
      <c r="C28" s="1077"/>
      <c r="D28" s="1077"/>
      <c r="E28" s="1077"/>
      <c r="F28" s="1077"/>
      <c r="G28" s="1077"/>
      <c r="H28" s="1077"/>
      <c r="I28" s="1077"/>
      <c r="J28" s="1077"/>
      <c r="K28" s="1077"/>
      <c r="L28" s="1077"/>
      <c r="M28" s="1077"/>
      <c r="N28" s="1077"/>
      <c r="O28" s="1077"/>
      <c r="P28" s="1078"/>
      <c r="Q28" s="1079">
        <v>9930</v>
      </c>
      <c r="R28" s="1080"/>
      <c r="S28" s="1080"/>
      <c r="T28" s="1080"/>
      <c r="U28" s="1080"/>
      <c r="V28" s="1080">
        <v>9884</v>
      </c>
      <c r="W28" s="1080"/>
      <c r="X28" s="1080"/>
      <c r="Y28" s="1080"/>
      <c r="Z28" s="1080"/>
      <c r="AA28" s="1080">
        <v>47</v>
      </c>
      <c r="AB28" s="1080"/>
      <c r="AC28" s="1080"/>
      <c r="AD28" s="1080"/>
      <c r="AE28" s="1081"/>
      <c r="AF28" s="1082">
        <v>47</v>
      </c>
      <c r="AG28" s="1080"/>
      <c r="AH28" s="1080"/>
      <c r="AI28" s="1080"/>
      <c r="AJ28" s="1083"/>
      <c r="AK28" s="1084">
        <v>675</v>
      </c>
      <c r="AL28" s="1072"/>
      <c r="AM28" s="1072"/>
      <c r="AN28" s="1072"/>
      <c r="AO28" s="1072"/>
      <c r="AP28" s="1072" t="s">
        <v>552</v>
      </c>
      <c r="AQ28" s="1072"/>
      <c r="AR28" s="1072"/>
      <c r="AS28" s="1072"/>
      <c r="AT28" s="1072"/>
      <c r="AU28" s="1072" t="s">
        <v>537</v>
      </c>
      <c r="AV28" s="1072"/>
      <c r="AW28" s="1072"/>
      <c r="AX28" s="1072"/>
      <c r="AY28" s="1072"/>
      <c r="AZ28" s="1073"/>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x14ac:dyDescent="0.15">
      <c r="A29" s="217">
        <v>2</v>
      </c>
      <c r="B29" s="1063" t="s">
        <v>380</v>
      </c>
      <c r="C29" s="1064"/>
      <c r="D29" s="1064"/>
      <c r="E29" s="1064"/>
      <c r="F29" s="1064"/>
      <c r="G29" s="1064"/>
      <c r="H29" s="1064"/>
      <c r="I29" s="1064"/>
      <c r="J29" s="1064"/>
      <c r="K29" s="1064"/>
      <c r="L29" s="1064"/>
      <c r="M29" s="1064"/>
      <c r="N29" s="1064"/>
      <c r="O29" s="1064"/>
      <c r="P29" s="1065"/>
      <c r="Q29" s="1069">
        <v>8700</v>
      </c>
      <c r="R29" s="1070"/>
      <c r="S29" s="1070"/>
      <c r="T29" s="1070"/>
      <c r="U29" s="1070"/>
      <c r="V29" s="1070">
        <v>8523</v>
      </c>
      <c r="W29" s="1070"/>
      <c r="X29" s="1070"/>
      <c r="Y29" s="1070"/>
      <c r="Z29" s="1070"/>
      <c r="AA29" s="1071">
        <v>177</v>
      </c>
      <c r="AB29" s="1046"/>
      <c r="AC29" s="1046"/>
      <c r="AD29" s="1046"/>
      <c r="AE29" s="1047"/>
      <c r="AF29" s="1045">
        <v>177</v>
      </c>
      <c r="AG29" s="1046"/>
      <c r="AH29" s="1046"/>
      <c r="AI29" s="1046"/>
      <c r="AJ29" s="1047"/>
      <c r="AK29" s="1006">
        <v>1290</v>
      </c>
      <c r="AL29" s="997"/>
      <c r="AM29" s="997"/>
      <c r="AN29" s="997"/>
      <c r="AO29" s="997"/>
      <c r="AP29" s="997">
        <v>13</v>
      </c>
      <c r="AQ29" s="997"/>
      <c r="AR29" s="997"/>
      <c r="AS29" s="997"/>
      <c r="AT29" s="997"/>
      <c r="AU29" s="997" t="s">
        <v>537</v>
      </c>
      <c r="AV29" s="997"/>
      <c r="AW29" s="997"/>
      <c r="AX29" s="997"/>
      <c r="AY29" s="997"/>
      <c r="AZ29" s="1068"/>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x14ac:dyDescent="0.15">
      <c r="A30" s="217">
        <v>3</v>
      </c>
      <c r="B30" s="1063" t="s">
        <v>381</v>
      </c>
      <c r="C30" s="1064"/>
      <c r="D30" s="1064"/>
      <c r="E30" s="1064"/>
      <c r="F30" s="1064"/>
      <c r="G30" s="1064"/>
      <c r="H30" s="1064"/>
      <c r="I30" s="1064"/>
      <c r="J30" s="1064"/>
      <c r="K30" s="1064"/>
      <c r="L30" s="1064"/>
      <c r="M30" s="1064"/>
      <c r="N30" s="1064"/>
      <c r="O30" s="1064"/>
      <c r="P30" s="1065"/>
      <c r="Q30" s="1069">
        <v>1904</v>
      </c>
      <c r="R30" s="1070"/>
      <c r="S30" s="1070"/>
      <c r="T30" s="1070"/>
      <c r="U30" s="1070"/>
      <c r="V30" s="1070">
        <v>1860</v>
      </c>
      <c r="W30" s="1070"/>
      <c r="X30" s="1070"/>
      <c r="Y30" s="1070"/>
      <c r="Z30" s="1070"/>
      <c r="AA30" s="1071">
        <v>44</v>
      </c>
      <c r="AB30" s="1046"/>
      <c r="AC30" s="1046"/>
      <c r="AD30" s="1046"/>
      <c r="AE30" s="1047"/>
      <c r="AF30" s="1045">
        <v>44</v>
      </c>
      <c r="AG30" s="1046"/>
      <c r="AH30" s="1046"/>
      <c r="AI30" s="1046"/>
      <c r="AJ30" s="1047"/>
      <c r="AK30" s="1006">
        <v>1116</v>
      </c>
      <c r="AL30" s="997"/>
      <c r="AM30" s="997"/>
      <c r="AN30" s="997"/>
      <c r="AO30" s="997"/>
      <c r="AP30" s="997" t="s">
        <v>537</v>
      </c>
      <c r="AQ30" s="997"/>
      <c r="AR30" s="997"/>
      <c r="AS30" s="997"/>
      <c r="AT30" s="997"/>
      <c r="AU30" s="997" t="s">
        <v>537</v>
      </c>
      <c r="AV30" s="997"/>
      <c r="AW30" s="997"/>
      <c r="AX30" s="997"/>
      <c r="AY30" s="997"/>
      <c r="AZ30" s="1068"/>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x14ac:dyDescent="0.15">
      <c r="A31" s="217">
        <v>4</v>
      </c>
      <c r="B31" s="1063" t="s">
        <v>382</v>
      </c>
      <c r="C31" s="1064"/>
      <c r="D31" s="1064"/>
      <c r="E31" s="1064"/>
      <c r="F31" s="1064"/>
      <c r="G31" s="1064"/>
      <c r="H31" s="1064"/>
      <c r="I31" s="1064"/>
      <c r="J31" s="1064"/>
      <c r="K31" s="1064"/>
      <c r="L31" s="1064"/>
      <c r="M31" s="1064"/>
      <c r="N31" s="1064"/>
      <c r="O31" s="1064"/>
      <c r="P31" s="1065"/>
      <c r="Q31" s="1069">
        <v>2061</v>
      </c>
      <c r="R31" s="1070"/>
      <c r="S31" s="1070"/>
      <c r="T31" s="1070"/>
      <c r="U31" s="1070"/>
      <c r="V31" s="1070">
        <v>1822</v>
      </c>
      <c r="W31" s="1070"/>
      <c r="X31" s="1070"/>
      <c r="Y31" s="1070"/>
      <c r="Z31" s="1070"/>
      <c r="AA31" s="1071">
        <v>240</v>
      </c>
      <c r="AB31" s="1046"/>
      <c r="AC31" s="1046"/>
      <c r="AD31" s="1046"/>
      <c r="AE31" s="1047"/>
      <c r="AF31" s="1045">
        <v>984</v>
      </c>
      <c r="AG31" s="1046"/>
      <c r="AH31" s="1046"/>
      <c r="AI31" s="1046"/>
      <c r="AJ31" s="1047"/>
      <c r="AK31" s="1006">
        <v>39</v>
      </c>
      <c r="AL31" s="997"/>
      <c r="AM31" s="997"/>
      <c r="AN31" s="997"/>
      <c r="AO31" s="997"/>
      <c r="AP31" s="997">
        <v>7969</v>
      </c>
      <c r="AQ31" s="997"/>
      <c r="AR31" s="997"/>
      <c r="AS31" s="997"/>
      <c r="AT31" s="997"/>
      <c r="AU31" s="997">
        <v>14</v>
      </c>
      <c r="AV31" s="997"/>
      <c r="AW31" s="997"/>
      <c r="AX31" s="997"/>
      <c r="AY31" s="997"/>
      <c r="AZ31" s="1068"/>
      <c r="BA31" s="1068"/>
      <c r="BB31" s="1068"/>
      <c r="BC31" s="1068"/>
      <c r="BD31" s="1068"/>
      <c r="BE31" s="1058" t="s">
        <v>383</v>
      </c>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x14ac:dyDescent="0.15">
      <c r="A32" s="217">
        <v>5</v>
      </c>
      <c r="B32" s="1063" t="s">
        <v>384</v>
      </c>
      <c r="C32" s="1064"/>
      <c r="D32" s="1064"/>
      <c r="E32" s="1064"/>
      <c r="F32" s="1064"/>
      <c r="G32" s="1064"/>
      <c r="H32" s="1064"/>
      <c r="I32" s="1064"/>
      <c r="J32" s="1064"/>
      <c r="K32" s="1064"/>
      <c r="L32" s="1064"/>
      <c r="M32" s="1064"/>
      <c r="N32" s="1064"/>
      <c r="O32" s="1064"/>
      <c r="P32" s="1065"/>
      <c r="Q32" s="1069">
        <v>3513</v>
      </c>
      <c r="R32" s="1070"/>
      <c r="S32" s="1070"/>
      <c r="T32" s="1070"/>
      <c r="U32" s="1070"/>
      <c r="V32" s="1070">
        <v>3771</v>
      </c>
      <c r="W32" s="1070"/>
      <c r="X32" s="1070"/>
      <c r="Y32" s="1070"/>
      <c r="Z32" s="1070"/>
      <c r="AA32" s="1071">
        <v>-257</v>
      </c>
      <c r="AB32" s="1046"/>
      <c r="AC32" s="1046"/>
      <c r="AD32" s="1046"/>
      <c r="AE32" s="1047"/>
      <c r="AF32" s="1045">
        <v>582</v>
      </c>
      <c r="AG32" s="1046"/>
      <c r="AH32" s="1046"/>
      <c r="AI32" s="1046"/>
      <c r="AJ32" s="1047"/>
      <c r="AK32" s="1006">
        <v>615</v>
      </c>
      <c r="AL32" s="997"/>
      <c r="AM32" s="997"/>
      <c r="AN32" s="997"/>
      <c r="AO32" s="997"/>
      <c r="AP32" s="997">
        <v>6442</v>
      </c>
      <c r="AQ32" s="997"/>
      <c r="AR32" s="997"/>
      <c r="AS32" s="997"/>
      <c r="AT32" s="997"/>
      <c r="AU32" s="997">
        <v>3707</v>
      </c>
      <c r="AV32" s="997"/>
      <c r="AW32" s="997"/>
      <c r="AX32" s="997"/>
      <c r="AY32" s="997"/>
      <c r="AZ32" s="1068"/>
      <c r="BA32" s="1068"/>
      <c r="BB32" s="1068"/>
      <c r="BC32" s="1068"/>
      <c r="BD32" s="1068"/>
      <c r="BE32" s="1058" t="s">
        <v>383</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x14ac:dyDescent="0.15">
      <c r="A33" s="217">
        <v>6</v>
      </c>
      <c r="B33" s="1063" t="s">
        <v>385</v>
      </c>
      <c r="C33" s="1064"/>
      <c r="D33" s="1064"/>
      <c r="E33" s="1064"/>
      <c r="F33" s="1064"/>
      <c r="G33" s="1064"/>
      <c r="H33" s="1064"/>
      <c r="I33" s="1064"/>
      <c r="J33" s="1064"/>
      <c r="K33" s="1064"/>
      <c r="L33" s="1064"/>
      <c r="M33" s="1064"/>
      <c r="N33" s="1064"/>
      <c r="O33" s="1064"/>
      <c r="P33" s="1065"/>
      <c r="Q33" s="1069">
        <v>3923</v>
      </c>
      <c r="R33" s="1070"/>
      <c r="S33" s="1070"/>
      <c r="T33" s="1070"/>
      <c r="U33" s="1070"/>
      <c r="V33" s="1070">
        <v>3625</v>
      </c>
      <c r="W33" s="1070"/>
      <c r="X33" s="1070"/>
      <c r="Y33" s="1070"/>
      <c r="Z33" s="1070"/>
      <c r="AA33" s="1071">
        <v>298</v>
      </c>
      <c r="AB33" s="1046"/>
      <c r="AC33" s="1046"/>
      <c r="AD33" s="1046"/>
      <c r="AE33" s="1047"/>
      <c r="AF33" s="1045">
        <v>701</v>
      </c>
      <c r="AG33" s="1046"/>
      <c r="AH33" s="1046"/>
      <c r="AI33" s="1046"/>
      <c r="AJ33" s="1047"/>
      <c r="AK33" s="1006">
        <v>2206</v>
      </c>
      <c r="AL33" s="997"/>
      <c r="AM33" s="997"/>
      <c r="AN33" s="997"/>
      <c r="AO33" s="997"/>
      <c r="AP33" s="997">
        <v>31079</v>
      </c>
      <c r="AQ33" s="997"/>
      <c r="AR33" s="997"/>
      <c r="AS33" s="997"/>
      <c r="AT33" s="997"/>
      <c r="AU33" s="997">
        <v>18921</v>
      </c>
      <c r="AV33" s="997"/>
      <c r="AW33" s="997"/>
      <c r="AX33" s="997"/>
      <c r="AY33" s="997"/>
      <c r="AZ33" s="1068"/>
      <c r="BA33" s="1068"/>
      <c r="BB33" s="1068"/>
      <c r="BC33" s="1068"/>
      <c r="BD33" s="1068"/>
      <c r="BE33" s="1058" t="s">
        <v>383</v>
      </c>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x14ac:dyDescent="0.15">
      <c r="A34" s="217">
        <v>7</v>
      </c>
      <c r="B34" s="1063"/>
      <c r="C34" s="1064"/>
      <c r="D34" s="1064"/>
      <c r="E34" s="1064"/>
      <c r="F34" s="1064"/>
      <c r="G34" s="1064"/>
      <c r="H34" s="1064"/>
      <c r="I34" s="1064"/>
      <c r="J34" s="1064"/>
      <c r="K34" s="1064"/>
      <c r="L34" s="1064"/>
      <c r="M34" s="1064"/>
      <c r="N34" s="1064"/>
      <c r="O34" s="1064"/>
      <c r="P34" s="1065"/>
      <c r="Q34" s="1069"/>
      <c r="R34" s="1070"/>
      <c r="S34" s="1070"/>
      <c r="T34" s="1070"/>
      <c r="U34" s="1070"/>
      <c r="V34" s="1070"/>
      <c r="W34" s="1070"/>
      <c r="X34" s="1070"/>
      <c r="Y34" s="1070"/>
      <c r="Z34" s="1070"/>
      <c r="AA34" s="1070"/>
      <c r="AB34" s="1070"/>
      <c r="AC34" s="1070"/>
      <c r="AD34" s="1070"/>
      <c r="AE34" s="1071"/>
      <c r="AF34" s="1045"/>
      <c r="AG34" s="1046"/>
      <c r="AH34" s="1046"/>
      <c r="AI34" s="1046"/>
      <c r="AJ34" s="1047"/>
      <c r="AK34" s="1006"/>
      <c r="AL34" s="997"/>
      <c r="AM34" s="997"/>
      <c r="AN34" s="997"/>
      <c r="AO34" s="997"/>
      <c r="AP34" s="997"/>
      <c r="AQ34" s="997"/>
      <c r="AR34" s="997"/>
      <c r="AS34" s="997"/>
      <c r="AT34" s="997"/>
      <c r="AU34" s="997"/>
      <c r="AV34" s="997"/>
      <c r="AW34" s="997"/>
      <c r="AX34" s="997"/>
      <c r="AY34" s="997"/>
      <c r="AZ34" s="1068"/>
      <c r="BA34" s="1068"/>
      <c r="BB34" s="1068"/>
      <c r="BC34" s="1068"/>
      <c r="BD34" s="1068"/>
      <c r="BE34" s="1058"/>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x14ac:dyDescent="0.15">
      <c r="A35" s="217">
        <v>8</v>
      </c>
      <c r="B35" s="1063"/>
      <c r="C35" s="1064"/>
      <c r="D35" s="1064"/>
      <c r="E35" s="1064"/>
      <c r="F35" s="1064"/>
      <c r="G35" s="1064"/>
      <c r="H35" s="1064"/>
      <c r="I35" s="1064"/>
      <c r="J35" s="1064"/>
      <c r="K35" s="1064"/>
      <c r="L35" s="1064"/>
      <c r="M35" s="1064"/>
      <c r="N35" s="1064"/>
      <c r="O35" s="1064"/>
      <c r="P35" s="1065"/>
      <c r="Q35" s="1069"/>
      <c r="R35" s="1070"/>
      <c r="S35" s="1070"/>
      <c r="T35" s="1070"/>
      <c r="U35" s="1070"/>
      <c r="V35" s="1070"/>
      <c r="W35" s="1070"/>
      <c r="X35" s="1070"/>
      <c r="Y35" s="1070"/>
      <c r="Z35" s="1070"/>
      <c r="AA35" s="1070"/>
      <c r="AB35" s="1070"/>
      <c r="AC35" s="1070"/>
      <c r="AD35" s="1070"/>
      <c r="AE35" s="1071"/>
      <c r="AF35" s="1045"/>
      <c r="AG35" s="1046"/>
      <c r="AH35" s="1046"/>
      <c r="AI35" s="1046"/>
      <c r="AJ35" s="1047"/>
      <c r="AK35" s="1006"/>
      <c r="AL35" s="997"/>
      <c r="AM35" s="997"/>
      <c r="AN35" s="997"/>
      <c r="AO35" s="997"/>
      <c r="AP35" s="997"/>
      <c r="AQ35" s="997"/>
      <c r="AR35" s="997"/>
      <c r="AS35" s="997"/>
      <c r="AT35" s="997"/>
      <c r="AU35" s="997"/>
      <c r="AV35" s="997"/>
      <c r="AW35" s="997"/>
      <c r="AX35" s="997"/>
      <c r="AY35" s="997"/>
      <c r="AZ35" s="1068"/>
      <c r="BA35" s="1068"/>
      <c r="BB35" s="1068"/>
      <c r="BC35" s="1068"/>
      <c r="BD35" s="1068"/>
      <c r="BE35" s="1058"/>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x14ac:dyDescent="0.15">
      <c r="A36" s="217">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1006"/>
      <c r="AL36" s="997"/>
      <c r="AM36" s="997"/>
      <c r="AN36" s="997"/>
      <c r="AO36" s="997"/>
      <c r="AP36" s="997"/>
      <c r="AQ36" s="997"/>
      <c r="AR36" s="997"/>
      <c r="AS36" s="997"/>
      <c r="AT36" s="997"/>
      <c r="AU36" s="997"/>
      <c r="AV36" s="997"/>
      <c r="AW36" s="997"/>
      <c r="AX36" s="997"/>
      <c r="AY36" s="997"/>
      <c r="AZ36" s="1068"/>
      <c r="BA36" s="1068"/>
      <c r="BB36" s="1068"/>
      <c r="BC36" s="1068"/>
      <c r="BD36" s="1068"/>
      <c r="BE36" s="1058"/>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x14ac:dyDescent="0.15">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x14ac:dyDescent="0.15">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x14ac:dyDescent="0.15">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x14ac:dyDescent="0.15">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x14ac:dyDescent="0.15">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x14ac:dyDescent="0.15">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x14ac:dyDescent="0.15">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x14ac:dyDescent="0.15">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x14ac:dyDescent="0.15">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x14ac:dyDescent="0.15">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x14ac:dyDescent="0.15">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x14ac:dyDescent="0.15">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x14ac:dyDescent="0.15">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x14ac:dyDescent="0.15">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x14ac:dyDescent="0.15">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x14ac:dyDescent="0.15">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x14ac:dyDescent="0.15">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x14ac:dyDescent="0.15">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x14ac:dyDescent="0.15">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x14ac:dyDescent="0.15">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x14ac:dyDescent="0.15">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x14ac:dyDescent="0.15">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x14ac:dyDescent="0.15">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x14ac:dyDescent="0.15">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x14ac:dyDescent="0.2">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x14ac:dyDescent="0.15">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386</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x14ac:dyDescent="0.2">
      <c r="A63" s="215" t="s">
        <v>367</v>
      </c>
      <c r="B63" s="970" t="s">
        <v>387</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2535</v>
      </c>
      <c r="AG63" s="985"/>
      <c r="AH63" s="985"/>
      <c r="AI63" s="985"/>
      <c r="AJ63" s="1056"/>
      <c r="AK63" s="1057"/>
      <c r="AL63" s="989"/>
      <c r="AM63" s="989"/>
      <c r="AN63" s="989"/>
      <c r="AO63" s="989"/>
      <c r="AP63" s="985">
        <v>45490</v>
      </c>
      <c r="AQ63" s="985"/>
      <c r="AR63" s="985"/>
      <c r="AS63" s="985"/>
      <c r="AT63" s="985"/>
      <c r="AU63" s="985">
        <v>22642</v>
      </c>
      <c r="AV63" s="985"/>
      <c r="AW63" s="985"/>
      <c r="AX63" s="985"/>
      <c r="AY63" s="985"/>
      <c r="AZ63" s="1051"/>
      <c r="BA63" s="1051"/>
      <c r="BB63" s="1051"/>
      <c r="BC63" s="1051"/>
      <c r="BD63" s="1051"/>
      <c r="BE63" s="986"/>
      <c r="BF63" s="986"/>
      <c r="BG63" s="986"/>
      <c r="BH63" s="986"/>
      <c r="BI63" s="987"/>
      <c r="BJ63" s="1052" t="s">
        <v>111</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x14ac:dyDescent="0.2">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x14ac:dyDescent="0.15">
      <c r="A66" s="1021" t="s">
        <v>389</v>
      </c>
      <c r="B66" s="1022"/>
      <c r="C66" s="1022"/>
      <c r="D66" s="1022"/>
      <c r="E66" s="1022"/>
      <c r="F66" s="1022"/>
      <c r="G66" s="1022"/>
      <c r="H66" s="1022"/>
      <c r="I66" s="1022"/>
      <c r="J66" s="1022"/>
      <c r="K66" s="1022"/>
      <c r="L66" s="1022"/>
      <c r="M66" s="1022"/>
      <c r="N66" s="1022"/>
      <c r="O66" s="1022"/>
      <c r="P66" s="1023"/>
      <c r="Q66" s="1027" t="s">
        <v>371</v>
      </c>
      <c r="R66" s="1028"/>
      <c r="S66" s="1028"/>
      <c r="T66" s="1028"/>
      <c r="U66" s="1029"/>
      <c r="V66" s="1027" t="s">
        <v>372</v>
      </c>
      <c r="W66" s="1028"/>
      <c r="X66" s="1028"/>
      <c r="Y66" s="1028"/>
      <c r="Z66" s="1029"/>
      <c r="AA66" s="1027" t="s">
        <v>373</v>
      </c>
      <c r="AB66" s="1028"/>
      <c r="AC66" s="1028"/>
      <c r="AD66" s="1028"/>
      <c r="AE66" s="1029"/>
      <c r="AF66" s="1033" t="s">
        <v>374</v>
      </c>
      <c r="AG66" s="1034"/>
      <c r="AH66" s="1034"/>
      <c r="AI66" s="1034"/>
      <c r="AJ66" s="1035"/>
      <c r="AK66" s="1027" t="s">
        <v>375</v>
      </c>
      <c r="AL66" s="1022"/>
      <c r="AM66" s="1022"/>
      <c r="AN66" s="1022"/>
      <c r="AO66" s="1023"/>
      <c r="AP66" s="1027" t="s">
        <v>376</v>
      </c>
      <c r="AQ66" s="1028"/>
      <c r="AR66" s="1028"/>
      <c r="AS66" s="1028"/>
      <c r="AT66" s="1029"/>
      <c r="AU66" s="1027" t="s">
        <v>390</v>
      </c>
      <c r="AV66" s="1028"/>
      <c r="AW66" s="1028"/>
      <c r="AX66" s="1028"/>
      <c r="AY66" s="1029"/>
      <c r="AZ66" s="1027" t="s">
        <v>354</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x14ac:dyDescent="0.2">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x14ac:dyDescent="0.15">
      <c r="A68" s="209">
        <v>1</v>
      </c>
      <c r="B68" s="1011" t="s">
        <v>529</v>
      </c>
      <c r="C68" s="1012"/>
      <c r="D68" s="1012"/>
      <c r="E68" s="1012"/>
      <c r="F68" s="1012"/>
      <c r="G68" s="1012"/>
      <c r="H68" s="1012"/>
      <c r="I68" s="1012"/>
      <c r="J68" s="1012"/>
      <c r="K68" s="1012"/>
      <c r="L68" s="1012"/>
      <c r="M68" s="1012"/>
      <c r="N68" s="1012"/>
      <c r="O68" s="1012"/>
      <c r="P68" s="1013"/>
      <c r="Q68" s="1014">
        <v>244</v>
      </c>
      <c r="R68" s="1008"/>
      <c r="S68" s="1008"/>
      <c r="T68" s="1008"/>
      <c r="U68" s="1008"/>
      <c r="V68" s="1008">
        <v>210</v>
      </c>
      <c r="W68" s="1008"/>
      <c r="X68" s="1008"/>
      <c r="Y68" s="1008"/>
      <c r="Z68" s="1008"/>
      <c r="AA68" s="1008">
        <v>33</v>
      </c>
      <c r="AB68" s="1008"/>
      <c r="AC68" s="1008"/>
      <c r="AD68" s="1008"/>
      <c r="AE68" s="1008"/>
      <c r="AF68" s="1008">
        <v>33</v>
      </c>
      <c r="AG68" s="1008"/>
      <c r="AH68" s="1008"/>
      <c r="AI68" s="1008"/>
      <c r="AJ68" s="1008"/>
      <c r="AK68" s="1008" t="s">
        <v>536</v>
      </c>
      <c r="AL68" s="1008"/>
      <c r="AM68" s="1008"/>
      <c r="AN68" s="1008"/>
      <c r="AO68" s="1008"/>
      <c r="AP68" s="1008" t="s">
        <v>535</v>
      </c>
      <c r="AQ68" s="1008"/>
      <c r="AR68" s="1008"/>
      <c r="AS68" s="1008"/>
      <c r="AT68" s="1008"/>
      <c r="AU68" s="1008"/>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x14ac:dyDescent="0.15">
      <c r="A69" s="212">
        <v>2</v>
      </c>
      <c r="B69" s="1000" t="s">
        <v>530</v>
      </c>
      <c r="C69" s="1001"/>
      <c r="D69" s="1001"/>
      <c r="E69" s="1001"/>
      <c r="F69" s="1001"/>
      <c r="G69" s="1001"/>
      <c r="H69" s="1001"/>
      <c r="I69" s="1001"/>
      <c r="J69" s="1001"/>
      <c r="K69" s="1001"/>
      <c r="L69" s="1001"/>
      <c r="M69" s="1001"/>
      <c r="N69" s="1001"/>
      <c r="O69" s="1001"/>
      <c r="P69" s="1002"/>
      <c r="Q69" s="1003">
        <v>9019</v>
      </c>
      <c r="R69" s="997"/>
      <c r="S69" s="997"/>
      <c r="T69" s="997"/>
      <c r="U69" s="997"/>
      <c r="V69" s="997">
        <v>7918</v>
      </c>
      <c r="W69" s="997"/>
      <c r="X69" s="997"/>
      <c r="Y69" s="997"/>
      <c r="Z69" s="997"/>
      <c r="AA69" s="997">
        <v>1100</v>
      </c>
      <c r="AB69" s="997"/>
      <c r="AC69" s="997"/>
      <c r="AD69" s="997"/>
      <c r="AE69" s="997"/>
      <c r="AF69" s="997">
        <v>1100</v>
      </c>
      <c r="AG69" s="997"/>
      <c r="AH69" s="997"/>
      <c r="AI69" s="997"/>
      <c r="AJ69" s="997"/>
      <c r="AK69" s="997">
        <v>12</v>
      </c>
      <c r="AL69" s="997"/>
      <c r="AM69" s="997"/>
      <c r="AN69" s="997"/>
      <c r="AO69" s="997"/>
      <c r="AP69" s="997" t="s">
        <v>537</v>
      </c>
      <c r="AQ69" s="997"/>
      <c r="AR69" s="997"/>
      <c r="AS69" s="997"/>
      <c r="AT69" s="997"/>
      <c r="AU69" s="997"/>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x14ac:dyDescent="0.15">
      <c r="A70" s="212">
        <v>3</v>
      </c>
      <c r="B70" s="1000" t="s">
        <v>531</v>
      </c>
      <c r="C70" s="1001"/>
      <c r="D70" s="1001"/>
      <c r="E70" s="1001"/>
      <c r="F70" s="1001"/>
      <c r="G70" s="1001"/>
      <c r="H70" s="1001"/>
      <c r="I70" s="1001"/>
      <c r="J70" s="1001"/>
      <c r="K70" s="1001"/>
      <c r="L70" s="1001"/>
      <c r="M70" s="1001"/>
      <c r="N70" s="1001"/>
      <c r="O70" s="1001"/>
      <c r="P70" s="1002"/>
      <c r="Q70" s="1003">
        <v>1</v>
      </c>
      <c r="R70" s="997"/>
      <c r="S70" s="997"/>
      <c r="T70" s="997"/>
      <c r="U70" s="997"/>
      <c r="V70" s="997">
        <v>1</v>
      </c>
      <c r="W70" s="997"/>
      <c r="X70" s="997"/>
      <c r="Y70" s="997"/>
      <c r="Z70" s="997"/>
      <c r="AA70" s="997">
        <v>0</v>
      </c>
      <c r="AB70" s="997"/>
      <c r="AC70" s="997"/>
      <c r="AD70" s="997"/>
      <c r="AE70" s="997"/>
      <c r="AF70" s="997">
        <v>0</v>
      </c>
      <c r="AG70" s="997"/>
      <c r="AH70" s="997"/>
      <c r="AI70" s="997"/>
      <c r="AJ70" s="997"/>
      <c r="AK70" s="997" t="s">
        <v>537</v>
      </c>
      <c r="AL70" s="997"/>
      <c r="AM70" s="997"/>
      <c r="AN70" s="997"/>
      <c r="AO70" s="997"/>
      <c r="AP70" s="997" t="s">
        <v>537</v>
      </c>
      <c r="AQ70" s="997"/>
      <c r="AR70" s="997"/>
      <c r="AS70" s="997"/>
      <c r="AT70" s="997"/>
      <c r="AU70" s="997"/>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x14ac:dyDescent="0.15">
      <c r="A71" s="212">
        <v>4</v>
      </c>
      <c r="B71" s="1000" t="s">
        <v>532</v>
      </c>
      <c r="C71" s="1001"/>
      <c r="D71" s="1001"/>
      <c r="E71" s="1001"/>
      <c r="F71" s="1001"/>
      <c r="G71" s="1001"/>
      <c r="H71" s="1001"/>
      <c r="I71" s="1001"/>
      <c r="J71" s="1001"/>
      <c r="K71" s="1001"/>
      <c r="L71" s="1001"/>
      <c r="M71" s="1001"/>
      <c r="N71" s="1001"/>
      <c r="O71" s="1001"/>
      <c r="P71" s="1002"/>
      <c r="Q71" s="1003">
        <v>1</v>
      </c>
      <c r="R71" s="997"/>
      <c r="S71" s="997"/>
      <c r="T71" s="997"/>
      <c r="U71" s="997"/>
      <c r="V71" s="997">
        <v>0</v>
      </c>
      <c r="W71" s="997"/>
      <c r="X71" s="997"/>
      <c r="Y71" s="997"/>
      <c r="Z71" s="997"/>
      <c r="AA71" s="997">
        <v>0</v>
      </c>
      <c r="AB71" s="997"/>
      <c r="AC71" s="997"/>
      <c r="AD71" s="997"/>
      <c r="AE71" s="997"/>
      <c r="AF71" s="997">
        <v>0</v>
      </c>
      <c r="AG71" s="997"/>
      <c r="AH71" s="997"/>
      <c r="AI71" s="997"/>
      <c r="AJ71" s="997"/>
      <c r="AK71" s="997" t="s">
        <v>537</v>
      </c>
      <c r="AL71" s="997"/>
      <c r="AM71" s="997"/>
      <c r="AN71" s="997"/>
      <c r="AO71" s="997"/>
      <c r="AP71" s="997" t="s">
        <v>537</v>
      </c>
      <c r="AQ71" s="997"/>
      <c r="AR71" s="997"/>
      <c r="AS71" s="997"/>
      <c r="AT71" s="997"/>
      <c r="AU71" s="997"/>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x14ac:dyDescent="0.15">
      <c r="A72" s="212">
        <v>5</v>
      </c>
      <c r="B72" s="1000" t="s">
        <v>533</v>
      </c>
      <c r="C72" s="1001"/>
      <c r="D72" s="1001"/>
      <c r="E72" s="1001"/>
      <c r="F72" s="1001"/>
      <c r="G72" s="1001"/>
      <c r="H72" s="1001"/>
      <c r="I72" s="1001"/>
      <c r="J72" s="1001"/>
      <c r="K72" s="1001"/>
      <c r="L72" s="1001"/>
      <c r="M72" s="1001"/>
      <c r="N72" s="1001"/>
      <c r="O72" s="1001"/>
      <c r="P72" s="1002"/>
      <c r="Q72" s="1003">
        <v>137</v>
      </c>
      <c r="R72" s="997"/>
      <c r="S72" s="997"/>
      <c r="T72" s="997"/>
      <c r="U72" s="997"/>
      <c r="V72" s="997">
        <v>134</v>
      </c>
      <c r="W72" s="997"/>
      <c r="X72" s="997"/>
      <c r="Y72" s="997"/>
      <c r="Z72" s="997"/>
      <c r="AA72" s="997">
        <v>4</v>
      </c>
      <c r="AB72" s="997"/>
      <c r="AC72" s="997"/>
      <c r="AD72" s="997"/>
      <c r="AE72" s="997"/>
      <c r="AF72" s="997">
        <v>4</v>
      </c>
      <c r="AG72" s="997"/>
      <c r="AH72" s="997"/>
      <c r="AI72" s="997"/>
      <c r="AJ72" s="997"/>
      <c r="AK72" s="997" t="s">
        <v>537</v>
      </c>
      <c r="AL72" s="997"/>
      <c r="AM72" s="997"/>
      <c r="AN72" s="997"/>
      <c r="AO72" s="997"/>
      <c r="AP72" s="997" t="s">
        <v>537</v>
      </c>
      <c r="AQ72" s="997"/>
      <c r="AR72" s="997"/>
      <c r="AS72" s="997"/>
      <c r="AT72" s="997"/>
      <c r="AU72" s="997"/>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x14ac:dyDescent="0.15">
      <c r="A73" s="212">
        <v>6</v>
      </c>
      <c r="B73" s="1000" t="s">
        <v>534</v>
      </c>
      <c r="C73" s="1001"/>
      <c r="D73" s="1001"/>
      <c r="E73" s="1001"/>
      <c r="F73" s="1001"/>
      <c r="G73" s="1001"/>
      <c r="H73" s="1001"/>
      <c r="I73" s="1001"/>
      <c r="J73" s="1001"/>
      <c r="K73" s="1001"/>
      <c r="L73" s="1001"/>
      <c r="M73" s="1001"/>
      <c r="N73" s="1001"/>
      <c r="O73" s="1001"/>
      <c r="P73" s="1002"/>
      <c r="Q73" s="1003">
        <v>147044</v>
      </c>
      <c r="R73" s="997"/>
      <c r="S73" s="997"/>
      <c r="T73" s="997"/>
      <c r="U73" s="997"/>
      <c r="V73" s="997">
        <v>146359</v>
      </c>
      <c r="W73" s="997"/>
      <c r="X73" s="997"/>
      <c r="Y73" s="997"/>
      <c r="Z73" s="997"/>
      <c r="AA73" s="997">
        <v>684</v>
      </c>
      <c r="AB73" s="997"/>
      <c r="AC73" s="997"/>
      <c r="AD73" s="997"/>
      <c r="AE73" s="997"/>
      <c r="AF73" s="997">
        <v>684</v>
      </c>
      <c r="AG73" s="997"/>
      <c r="AH73" s="997"/>
      <c r="AI73" s="997"/>
      <c r="AJ73" s="997"/>
      <c r="AK73" s="997">
        <v>884</v>
      </c>
      <c r="AL73" s="997"/>
      <c r="AM73" s="997"/>
      <c r="AN73" s="997"/>
      <c r="AO73" s="997"/>
      <c r="AP73" s="997" t="s">
        <v>537</v>
      </c>
      <c r="AQ73" s="997"/>
      <c r="AR73" s="997"/>
      <c r="AS73" s="997"/>
      <c r="AT73" s="997"/>
      <c r="AU73" s="997"/>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x14ac:dyDescent="0.15">
      <c r="A74" s="212">
        <v>7</v>
      </c>
      <c r="B74" s="1000"/>
      <c r="C74" s="1001"/>
      <c r="D74" s="1001"/>
      <c r="E74" s="1001"/>
      <c r="F74" s="1001"/>
      <c r="G74" s="1001"/>
      <c r="H74" s="1001"/>
      <c r="I74" s="1001"/>
      <c r="J74" s="1001"/>
      <c r="K74" s="1001"/>
      <c r="L74" s="1001"/>
      <c r="M74" s="1001"/>
      <c r="N74" s="1001"/>
      <c r="O74" s="1001"/>
      <c r="P74" s="1002"/>
      <c r="Q74" s="1003"/>
      <c r="R74" s="997"/>
      <c r="S74" s="997"/>
      <c r="T74" s="997"/>
      <c r="U74" s="997"/>
      <c r="V74" s="997"/>
      <c r="W74" s="997"/>
      <c r="X74" s="997"/>
      <c r="Y74" s="997"/>
      <c r="Z74" s="997"/>
      <c r="AA74" s="997"/>
      <c r="AB74" s="997"/>
      <c r="AC74" s="997"/>
      <c r="AD74" s="997"/>
      <c r="AE74" s="997"/>
      <c r="AF74" s="997"/>
      <c r="AG74" s="997"/>
      <c r="AH74" s="997"/>
      <c r="AI74" s="997"/>
      <c r="AJ74" s="997"/>
      <c r="AK74" s="997"/>
      <c r="AL74" s="997"/>
      <c r="AM74" s="997"/>
      <c r="AN74" s="997"/>
      <c r="AO74" s="997"/>
      <c r="AP74" s="997"/>
      <c r="AQ74" s="997"/>
      <c r="AR74" s="997"/>
      <c r="AS74" s="997"/>
      <c r="AT74" s="997"/>
      <c r="AU74" s="997"/>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x14ac:dyDescent="0.15">
      <c r="A75" s="212">
        <v>8</v>
      </c>
      <c r="B75" s="1000"/>
      <c r="C75" s="1001"/>
      <c r="D75" s="1001"/>
      <c r="E75" s="1001"/>
      <c r="F75" s="1001"/>
      <c r="G75" s="1001"/>
      <c r="H75" s="1001"/>
      <c r="I75" s="1001"/>
      <c r="J75" s="1001"/>
      <c r="K75" s="1001"/>
      <c r="L75" s="1001"/>
      <c r="M75" s="1001"/>
      <c r="N75" s="1001"/>
      <c r="O75" s="1001"/>
      <c r="P75" s="1002"/>
      <c r="Q75" s="1004"/>
      <c r="R75" s="1005"/>
      <c r="S75" s="1005"/>
      <c r="T75" s="1005"/>
      <c r="U75" s="1006"/>
      <c r="V75" s="1007"/>
      <c r="W75" s="1005"/>
      <c r="X75" s="1005"/>
      <c r="Y75" s="1005"/>
      <c r="Z75" s="1006"/>
      <c r="AA75" s="1007"/>
      <c r="AB75" s="1005"/>
      <c r="AC75" s="1005"/>
      <c r="AD75" s="1005"/>
      <c r="AE75" s="1006"/>
      <c r="AF75" s="1007"/>
      <c r="AG75" s="1005"/>
      <c r="AH75" s="1005"/>
      <c r="AI75" s="1005"/>
      <c r="AJ75" s="1006"/>
      <c r="AK75" s="1007"/>
      <c r="AL75" s="1005"/>
      <c r="AM75" s="1005"/>
      <c r="AN75" s="1005"/>
      <c r="AO75" s="1006"/>
      <c r="AP75" s="1007"/>
      <c r="AQ75" s="1005"/>
      <c r="AR75" s="1005"/>
      <c r="AS75" s="1005"/>
      <c r="AT75" s="1006"/>
      <c r="AU75" s="1007"/>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x14ac:dyDescent="0.15">
      <c r="A76" s="212">
        <v>9</v>
      </c>
      <c r="B76" s="1000"/>
      <c r="C76" s="1001"/>
      <c r="D76" s="1001"/>
      <c r="E76" s="1001"/>
      <c r="F76" s="1001"/>
      <c r="G76" s="1001"/>
      <c r="H76" s="1001"/>
      <c r="I76" s="1001"/>
      <c r="J76" s="1001"/>
      <c r="K76" s="1001"/>
      <c r="L76" s="1001"/>
      <c r="M76" s="1001"/>
      <c r="N76" s="1001"/>
      <c r="O76" s="1001"/>
      <c r="P76" s="1002"/>
      <c r="Q76" s="1004"/>
      <c r="R76" s="1005"/>
      <c r="S76" s="1005"/>
      <c r="T76" s="1005"/>
      <c r="U76" s="1006"/>
      <c r="V76" s="1007"/>
      <c r="W76" s="1005"/>
      <c r="X76" s="1005"/>
      <c r="Y76" s="1005"/>
      <c r="Z76" s="1006"/>
      <c r="AA76" s="1007"/>
      <c r="AB76" s="1005"/>
      <c r="AC76" s="1005"/>
      <c r="AD76" s="1005"/>
      <c r="AE76" s="1006"/>
      <c r="AF76" s="1007"/>
      <c r="AG76" s="1005"/>
      <c r="AH76" s="1005"/>
      <c r="AI76" s="1005"/>
      <c r="AJ76" s="1006"/>
      <c r="AK76" s="1007"/>
      <c r="AL76" s="1005"/>
      <c r="AM76" s="1005"/>
      <c r="AN76" s="1005"/>
      <c r="AO76" s="1006"/>
      <c r="AP76" s="1007"/>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x14ac:dyDescent="0.15">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x14ac:dyDescent="0.15">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x14ac:dyDescent="0.15">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x14ac:dyDescent="0.15">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x14ac:dyDescent="0.15">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x14ac:dyDescent="0.15">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x14ac:dyDescent="0.15">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x14ac:dyDescent="0.15">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x14ac:dyDescent="0.15">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x14ac:dyDescent="0.15">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x14ac:dyDescent="0.15">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x14ac:dyDescent="0.2">
      <c r="A88" s="215" t="s">
        <v>367</v>
      </c>
      <c r="B88" s="970" t="s">
        <v>391</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1821</v>
      </c>
      <c r="AG88" s="985"/>
      <c r="AH88" s="985"/>
      <c r="AI88" s="985"/>
      <c r="AJ88" s="985"/>
      <c r="AK88" s="989"/>
      <c r="AL88" s="989"/>
      <c r="AM88" s="989"/>
      <c r="AN88" s="989"/>
      <c r="AO88" s="989"/>
      <c r="AP88" s="985"/>
      <c r="AQ88" s="985"/>
      <c r="AR88" s="985"/>
      <c r="AS88" s="985"/>
      <c r="AT88" s="985"/>
      <c r="AU88" s="985"/>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970" t="s">
        <v>392</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371</v>
      </c>
      <c r="CS102" s="977"/>
      <c r="CT102" s="977"/>
      <c r="CU102" s="977"/>
      <c r="CV102" s="978"/>
      <c r="CW102" s="976">
        <v>172</v>
      </c>
      <c r="CX102" s="977"/>
      <c r="CY102" s="977"/>
      <c r="CZ102" s="977"/>
      <c r="DA102" s="978"/>
      <c r="DB102" s="976">
        <v>53</v>
      </c>
      <c r="DC102" s="977"/>
      <c r="DD102" s="977"/>
      <c r="DE102" s="977"/>
      <c r="DF102" s="978"/>
      <c r="DG102" s="976">
        <v>2821</v>
      </c>
      <c r="DH102" s="977"/>
      <c r="DI102" s="977"/>
      <c r="DJ102" s="977"/>
      <c r="DK102" s="978"/>
      <c r="DL102" s="976">
        <v>113</v>
      </c>
      <c r="DM102" s="977"/>
      <c r="DN102" s="977"/>
      <c r="DO102" s="977"/>
      <c r="DP102" s="978"/>
      <c r="DQ102" s="976">
        <v>576</v>
      </c>
      <c r="DR102" s="977"/>
      <c r="DS102" s="977"/>
      <c r="DT102" s="977"/>
      <c r="DU102" s="978"/>
      <c r="DV102" s="959"/>
      <c r="DW102" s="960"/>
      <c r="DX102" s="960"/>
      <c r="DY102" s="960"/>
      <c r="DZ102" s="96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393</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394</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64" t="s">
        <v>397</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398</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x14ac:dyDescent="0.15">
      <c r="A109" s="917" t="s">
        <v>399</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400</v>
      </c>
      <c r="AB109" s="918"/>
      <c r="AC109" s="918"/>
      <c r="AD109" s="918"/>
      <c r="AE109" s="919"/>
      <c r="AF109" s="920" t="s">
        <v>285</v>
      </c>
      <c r="AG109" s="918"/>
      <c r="AH109" s="918"/>
      <c r="AI109" s="918"/>
      <c r="AJ109" s="919"/>
      <c r="AK109" s="920" t="s">
        <v>284</v>
      </c>
      <c r="AL109" s="918"/>
      <c r="AM109" s="918"/>
      <c r="AN109" s="918"/>
      <c r="AO109" s="919"/>
      <c r="AP109" s="920" t="s">
        <v>401</v>
      </c>
      <c r="AQ109" s="918"/>
      <c r="AR109" s="918"/>
      <c r="AS109" s="918"/>
      <c r="AT109" s="949"/>
      <c r="AU109" s="917" t="s">
        <v>399</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400</v>
      </c>
      <c r="BR109" s="918"/>
      <c r="BS109" s="918"/>
      <c r="BT109" s="918"/>
      <c r="BU109" s="919"/>
      <c r="BV109" s="920" t="s">
        <v>285</v>
      </c>
      <c r="BW109" s="918"/>
      <c r="BX109" s="918"/>
      <c r="BY109" s="918"/>
      <c r="BZ109" s="919"/>
      <c r="CA109" s="920" t="s">
        <v>284</v>
      </c>
      <c r="CB109" s="918"/>
      <c r="CC109" s="918"/>
      <c r="CD109" s="918"/>
      <c r="CE109" s="919"/>
      <c r="CF109" s="958" t="s">
        <v>401</v>
      </c>
      <c r="CG109" s="958"/>
      <c r="CH109" s="958"/>
      <c r="CI109" s="958"/>
      <c r="CJ109" s="958"/>
      <c r="CK109" s="920" t="s">
        <v>402</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400</v>
      </c>
      <c r="DH109" s="918"/>
      <c r="DI109" s="918"/>
      <c r="DJ109" s="918"/>
      <c r="DK109" s="919"/>
      <c r="DL109" s="920" t="s">
        <v>285</v>
      </c>
      <c r="DM109" s="918"/>
      <c r="DN109" s="918"/>
      <c r="DO109" s="918"/>
      <c r="DP109" s="919"/>
      <c r="DQ109" s="920" t="s">
        <v>284</v>
      </c>
      <c r="DR109" s="918"/>
      <c r="DS109" s="918"/>
      <c r="DT109" s="918"/>
      <c r="DU109" s="919"/>
      <c r="DV109" s="920" t="s">
        <v>401</v>
      </c>
      <c r="DW109" s="918"/>
      <c r="DX109" s="918"/>
      <c r="DY109" s="918"/>
      <c r="DZ109" s="949"/>
    </row>
    <row r="110" spans="1:131" s="197" customFormat="1" ht="26.25" customHeight="1" x14ac:dyDescent="0.15">
      <c r="A110" s="787" t="s">
        <v>403</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5414619</v>
      </c>
      <c r="AB110" s="903"/>
      <c r="AC110" s="903"/>
      <c r="AD110" s="903"/>
      <c r="AE110" s="904"/>
      <c r="AF110" s="905">
        <v>5418086</v>
      </c>
      <c r="AG110" s="903"/>
      <c r="AH110" s="903"/>
      <c r="AI110" s="903"/>
      <c r="AJ110" s="904"/>
      <c r="AK110" s="905">
        <v>5668038</v>
      </c>
      <c r="AL110" s="903"/>
      <c r="AM110" s="903"/>
      <c r="AN110" s="903"/>
      <c r="AO110" s="904"/>
      <c r="AP110" s="906">
        <v>29.4</v>
      </c>
      <c r="AQ110" s="907"/>
      <c r="AR110" s="907"/>
      <c r="AS110" s="907"/>
      <c r="AT110" s="908"/>
      <c r="AU110" s="950" t="s">
        <v>59</v>
      </c>
      <c r="AV110" s="951"/>
      <c r="AW110" s="951"/>
      <c r="AX110" s="951"/>
      <c r="AY110" s="952"/>
      <c r="AZ110" s="846" t="s">
        <v>404</v>
      </c>
      <c r="BA110" s="788"/>
      <c r="BB110" s="788"/>
      <c r="BC110" s="788"/>
      <c r="BD110" s="788"/>
      <c r="BE110" s="788"/>
      <c r="BF110" s="788"/>
      <c r="BG110" s="788"/>
      <c r="BH110" s="788"/>
      <c r="BI110" s="788"/>
      <c r="BJ110" s="788"/>
      <c r="BK110" s="788"/>
      <c r="BL110" s="788"/>
      <c r="BM110" s="788"/>
      <c r="BN110" s="788"/>
      <c r="BO110" s="788"/>
      <c r="BP110" s="789"/>
      <c r="BQ110" s="829">
        <v>56321932</v>
      </c>
      <c r="BR110" s="830"/>
      <c r="BS110" s="830"/>
      <c r="BT110" s="830"/>
      <c r="BU110" s="830"/>
      <c r="BV110" s="830">
        <v>58452802</v>
      </c>
      <c r="BW110" s="830"/>
      <c r="BX110" s="830"/>
      <c r="BY110" s="830"/>
      <c r="BZ110" s="830"/>
      <c r="CA110" s="830">
        <v>59668398</v>
      </c>
      <c r="CB110" s="830"/>
      <c r="CC110" s="830"/>
      <c r="CD110" s="830"/>
      <c r="CE110" s="830"/>
      <c r="CF110" s="891">
        <v>309.39999999999998</v>
      </c>
      <c r="CG110" s="892"/>
      <c r="CH110" s="892"/>
      <c r="CI110" s="892"/>
      <c r="CJ110" s="892"/>
      <c r="CK110" s="946" t="s">
        <v>405</v>
      </c>
      <c r="CL110" s="894"/>
      <c r="CM110" s="899" t="s">
        <v>406</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111</v>
      </c>
      <c r="DH110" s="830"/>
      <c r="DI110" s="830"/>
      <c r="DJ110" s="830"/>
      <c r="DK110" s="830"/>
      <c r="DL110" s="830" t="s">
        <v>111</v>
      </c>
      <c r="DM110" s="830"/>
      <c r="DN110" s="830"/>
      <c r="DO110" s="830"/>
      <c r="DP110" s="830"/>
      <c r="DQ110" s="830" t="s">
        <v>111</v>
      </c>
      <c r="DR110" s="830"/>
      <c r="DS110" s="830"/>
      <c r="DT110" s="830"/>
      <c r="DU110" s="830"/>
      <c r="DV110" s="831" t="s">
        <v>111</v>
      </c>
      <c r="DW110" s="831"/>
      <c r="DX110" s="831"/>
      <c r="DY110" s="831"/>
      <c r="DZ110" s="832"/>
    </row>
    <row r="111" spans="1:131" s="197" customFormat="1" ht="26.25" customHeight="1" x14ac:dyDescent="0.15">
      <c r="A111" s="808" t="s">
        <v>407</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111</v>
      </c>
      <c r="AB111" s="939"/>
      <c r="AC111" s="939"/>
      <c r="AD111" s="939"/>
      <c r="AE111" s="940"/>
      <c r="AF111" s="941" t="s">
        <v>111</v>
      </c>
      <c r="AG111" s="939"/>
      <c r="AH111" s="939"/>
      <c r="AI111" s="939"/>
      <c r="AJ111" s="940"/>
      <c r="AK111" s="941" t="s">
        <v>111</v>
      </c>
      <c r="AL111" s="939"/>
      <c r="AM111" s="939"/>
      <c r="AN111" s="939"/>
      <c r="AO111" s="940"/>
      <c r="AP111" s="942" t="s">
        <v>111</v>
      </c>
      <c r="AQ111" s="943"/>
      <c r="AR111" s="943"/>
      <c r="AS111" s="943"/>
      <c r="AT111" s="944"/>
      <c r="AU111" s="953"/>
      <c r="AV111" s="954"/>
      <c r="AW111" s="954"/>
      <c r="AX111" s="954"/>
      <c r="AY111" s="955"/>
      <c r="AZ111" s="797" t="s">
        <v>408</v>
      </c>
      <c r="BA111" s="798"/>
      <c r="BB111" s="798"/>
      <c r="BC111" s="798"/>
      <c r="BD111" s="798"/>
      <c r="BE111" s="798"/>
      <c r="BF111" s="798"/>
      <c r="BG111" s="798"/>
      <c r="BH111" s="798"/>
      <c r="BI111" s="798"/>
      <c r="BJ111" s="798"/>
      <c r="BK111" s="798"/>
      <c r="BL111" s="798"/>
      <c r="BM111" s="798"/>
      <c r="BN111" s="798"/>
      <c r="BO111" s="798"/>
      <c r="BP111" s="799"/>
      <c r="BQ111" s="800">
        <v>956672</v>
      </c>
      <c r="BR111" s="801"/>
      <c r="BS111" s="801"/>
      <c r="BT111" s="801"/>
      <c r="BU111" s="801"/>
      <c r="BV111" s="801">
        <v>814362</v>
      </c>
      <c r="BW111" s="801"/>
      <c r="BX111" s="801"/>
      <c r="BY111" s="801"/>
      <c r="BZ111" s="801"/>
      <c r="CA111" s="801">
        <v>701186</v>
      </c>
      <c r="CB111" s="801"/>
      <c r="CC111" s="801"/>
      <c r="CD111" s="801"/>
      <c r="CE111" s="801"/>
      <c r="CF111" s="878">
        <v>3.6</v>
      </c>
      <c r="CG111" s="879"/>
      <c r="CH111" s="879"/>
      <c r="CI111" s="879"/>
      <c r="CJ111" s="879"/>
      <c r="CK111" s="947"/>
      <c r="CL111" s="896"/>
      <c r="CM111" s="833" t="s">
        <v>409</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111</v>
      </c>
      <c r="DH111" s="801"/>
      <c r="DI111" s="801"/>
      <c r="DJ111" s="801"/>
      <c r="DK111" s="801"/>
      <c r="DL111" s="801" t="s">
        <v>111</v>
      </c>
      <c r="DM111" s="801"/>
      <c r="DN111" s="801"/>
      <c r="DO111" s="801"/>
      <c r="DP111" s="801"/>
      <c r="DQ111" s="801" t="s">
        <v>111</v>
      </c>
      <c r="DR111" s="801"/>
      <c r="DS111" s="801"/>
      <c r="DT111" s="801"/>
      <c r="DU111" s="801"/>
      <c r="DV111" s="853" t="s">
        <v>111</v>
      </c>
      <c r="DW111" s="853"/>
      <c r="DX111" s="853"/>
      <c r="DY111" s="853"/>
      <c r="DZ111" s="854"/>
    </row>
    <row r="112" spans="1:131" s="197" customFormat="1" ht="26.25" customHeight="1" x14ac:dyDescent="0.15">
      <c r="A112" s="932" t="s">
        <v>410</v>
      </c>
      <c r="B112" s="933"/>
      <c r="C112" s="798" t="s">
        <v>411</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111</v>
      </c>
      <c r="AB112" s="814"/>
      <c r="AC112" s="814"/>
      <c r="AD112" s="814"/>
      <c r="AE112" s="815"/>
      <c r="AF112" s="816" t="s">
        <v>111</v>
      </c>
      <c r="AG112" s="814"/>
      <c r="AH112" s="814"/>
      <c r="AI112" s="814"/>
      <c r="AJ112" s="815"/>
      <c r="AK112" s="816" t="s">
        <v>111</v>
      </c>
      <c r="AL112" s="814"/>
      <c r="AM112" s="814"/>
      <c r="AN112" s="814"/>
      <c r="AO112" s="815"/>
      <c r="AP112" s="784" t="s">
        <v>111</v>
      </c>
      <c r="AQ112" s="785"/>
      <c r="AR112" s="785"/>
      <c r="AS112" s="785"/>
      <c r="AT112" s="786"/>
      <c r="AU112" s="953"/>
      <c r="AV112" s="954"/>
      <c r="AW112" s="954"/>
      <c r="AX112" s="954"/>
      <c r="AY112" s="955"/>
      <c r="AZ112" s="797" t="s">
        <v>412</v>
      </c>
      <c r="BA112" s="798"/>
      <c r="BB112" s="798"/>
      <c r="BC112" s="798"/>
      <c r="BD112" s="798"/>
      <c r="BE112" s="798"/>
      <c r="BF112" s="798"/>
      <c r="BG112" s="798"/>
      <c r="BH112" s="798"/>
      <c r="BI112" s="798"/>
      <c r="BJ112" s="798"/>
      <c r="BK112" s="798"/>
      <c r="BL112" s="798"/>
      <c r="BM112" s="798"/>
      <c r="BN112" s="798"/>
      <c r="BO112" s="798"/>
      <c r="BP112" s="799"/>
      <c r="BQ112" s="800">
        <v>26853579</v>
      </c>
      <c r="BR112" s="801"/>
      <c r="BS112" s="801"/>
      <c r="BT112" s="801"/>
      <c r="BU112" s="801"/>
      <c r="BV112" s="801">
        <v>23228882</v>
      </c>
      <c r="BW112" s="801"/>
      <c r="BX112" s="801"/>
      <c r="BY112" s="801"/>
      <c r="BZ112" s="801"/>
      <c r="CA112" s="801">
        <v>23683323</v>
      </c>
      <c r="CB112" s="801"/>
      <c r="CC112" s="801"/>
      <c r="CD112" s="801"/>
      <c r="CE112" s="801"/>
      <c r="CF112" s="878">
        <v>122.8</v>
      </c>
      <c r="CG112" s="879"/>
      <c r="CH112" s="879"/>
      <c r="CI112" s="879"/>
      <c r="CJ112" s="879"/>
      <c r="CK112" s="947"/>
      <c r="CL112" s="896"/>
      <c r="CM112" s="833" t="s">
        <v>413</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111</v>
      </c>
      <c r="DH112" s="801"/>
      <c r="DI112" s="801"/>
      <c r="DJ112" s="801"/>
      <c r="DK112" s="801"/>
      <c r="DL112" s="801" t="s">
        <v>111</v>
      </c>
      <c r="DM112" s="801"/>
      <c r="DN112" s="801"/>
      <c r="DO112" s="801"/>
      <c r="DP112" s="801"/>
      <c r="DQ112" s="801" t="s">
        <v>111</v>
      </c>
      <c r="DR112" s="801"/>
      <c r="DS112" s="801"/>
      <c r="DT112" s="801"/>
      <c r="DU112" s="801"/>
      <c r="DV112" s="853" t="s">
        <v>111</v>
      </c>
      <c r="DW112" s="853"/>
      <c r="DX112" s="853"/>
      <c r="DY112" s="853"/>
      <c r="DZ112" s="854"/>
    </row>
    <row r="113" spans="1:130" s="197" customFormat="1" ht="26.25" customHeight="1" x14ac:dyDescent="0.15">
      <c r="A113" s="934"/>
      <c r="B113" s="935"/>
      <c r="C113" s="798" t="s">
        <v>414</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2004570</v>
      </c>
      <c r="AB113" s="939"/>
      <c r="AC113" s="939"/>
      <c r="AD113" s="939"/>
      <c r="AE113" s="940"/>
      <c r="AF113" s="941">
        <v>1863699</v>
      </c>
      <c r="AG113" s="939"/>
      <c r="AH113" s="939"/>
      <c r="AI113" s="939"/>
      <c r="AJ113" s="940"/>
      <c r="AK113" s="941">
        <v>1871879</v>
      </c>
      <c r="AL113" s="939"/>
      <c r="AM113" s="939"/>
      <c r="AN113" s="939"/>
      <c r="AO113" s="940"/>
      <c r="AP113" s="942">
        <v>9.6999999999999993</v>
      </c>
      <c r="AQ113" s="943"/>
      <c r="AR113" s="943"/>
      <c r="AS113" s="943"/>
      <c r="AT113" s="944"/>
      <c r="AU113" s="953"/>
      <c r="AV113" s="954"/>
      <c r="AW113" s="954"/>
      <c r="AX113" s="954"/>
      <c r="AY113" s="955"/>
      <c r="AZ113" s="797" t="s">
        <v>415</v>
      </c>
      <c r="BA113" s="798"/>
      <c r="BB113" s="798"/>
      <c r="BC113" s="798"/>
      <c r="BD113" s="798"/>
      <c r="BE113" s="798"/>
      <c r="BF113" s="798"/>
      <c r="BG113" s="798"/>
      <c r="BH113" s="798"/>
      <c r="BI113" s="798"/>
      <c r="BJ113" s="798"/>
      <c r="BK113" s="798"/>
      <c r="BL113" s="798"/>
      <c r="BM113" s="798"/>
      <c r="BN113" s="798"/>
      <c r="BO113" s="798"/>
      <c r="BP113" s="799"/>
      <c r="BQ113" s="800" t="s">
        <v>111</v>
      </c>
      <c r="BR113" s="801"/>
      <c r="BS113" s="801"/>
      <c r="BT113" s="801"/>
      <c r="BU113" s="801"/>
      <c r="BV113" s="801" t="s">
        <v>111</v>
      </c>
      <c r="BW113" s="801"/>
      <c r="BX113" s="801"/>
      <c r="BY113" s="801"/>
      <c r="BZ113" s="801"/>
      <c r="CA113" s="801" t="s">
        <v>111</v>
      </c>
      <c r="CB113" s="801"/>
      <c r="CC113" s="801"/>
      <c r="CD113" s="801"/>
      <c r="CE113" s="801"/>
      <c r="CF113" s="878" t="s">
        <v>111</v>
      </c>
      <c r="CG113" s="879"/>
      <c r="CH113" s="879"/>
      <c r="CI113" s="879"/>
      <c r="CJ113" s="879"/>
      <c r="CK113" s="947"/>
      <c r="CL113" s="896"/>
      <c r="CM113" s="833" t="s">
        <v>416</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111</v>
      </c>
      <c r="DH113" s="814"/>
      <c r="DI113" s="814"/>
      <c r="DJ113" s="814"/>
      <c r="DK113" s="815"/>
      <c r="DL113" s="816" t="s">
        <v>111</v>
      </c>
      <c r="DM113" s="814"/>
      <c r="DN113" s="814"/>
      <c r="DO113" s="814"/>
      <c r="DP113" s="815"/>
      <c r="DQ113" s="816" t="s">
        <v>111</v>
      </c>
      <c r="DR113" s="814"/>
      <c r="DS113" s="814"/>
      <c r="DT113" s="814"/>
      <c r="DU113" s="815"/>
      <c r="DV113" s="784" t="s">
        <v>111</v>
      </c>
      <c r="DW113" s="785"/>
      <c r="DX113" s="785"/>
      <c r="DY113" s="785"/>
      <c r="DZ113" s="786"/>
    </row>
    <row r="114" spans="1:130" s="197" customFormat="1" ht="26.25" customHeight="1" x14ac:dyDescent="0.15">
      <c r="A114" s="934"/>
      <c r="B114" s="935"/>
      <c r="C114" s="798" t="s">
        <v>417</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t="s">
        <v>111</v>
      </c>
      <c r="AB114" s="814"/>
      <c r="AC114" s="814"/>
      <c r="AD114" s="814"/>
      <c r="AE114" s="815"/>
      <c r="AF114" s="816" t="s">
        <v>111</v>
      </c>
      <c r="AG114" s="814"/>
      <c r="AH114" s="814"/>
      <c r="AI114" s="814"/>
      <c r="AJ114" s="815"/>
      <c r="AK114" s="816" t="s">
        <v>111</v>
      </c>
      <c r="AL114" s="814"/>
      <c r="AM114" s="814"/>
      <c r="AN114" s="814"/>
      <c r="AO114" s="815"/>
      <c r="AP114" s="784" t="s">
        <v>111</v>
      </c>
      <c r="AQ114" s="785"/>
      <c r="AR114" s="785"/>
      <c r="AS114" s="785"/>
      <c r="AT114" s="786"/>
      <c r="AU114" s="953"/>
      <c r="AV114" s="954"/>
      <c r="AW114" s="954"/>
      <c r="AX114" s="954"/>
      <c r="AY114" s="955"/>
      <c r="AZ114" s="797" t="s">
        <v>418</v>
      </c>
      <c r="BA114" s="798"/>
      <c r="BB114" s="798"/>
      <c r="BC114" s="798"/>
      <c r="BD114" s="798"/>
      <c r="BE114" s="798"/>
      <c r="BF114" s="798"/>
      <c r="BG114" s="798"/>
      <c r="BH114" s="798"/>
      <c r="BI114" s="798"/>
      <c r="BJ114" s="798"/>
      <c r="BK114" s="798"/>
      <c r="BL114" s="798"/>
      <c r="BM114" s="798"/>
      <c r="BN114" s="798"/>
      <c r="BO114" s="798"/>
      <c r="BP114" s="799"/>
      <c r="BQ114" s="800">
        <v>6363352</v>
      </c>
      <c r="BR114" s="801"/>
      <c r="BS114" s="801"/>
      <c r="BT114" s="801"/>
      <c r="BU114" s="801"/>
      <c r="BV114" s="801">
        <v>5696931</v>
      </c>
      <c r="BW114" s="801"/>
      <c r="BX114" s="801"/>
      <c r="BY114" s="801"/>
      <c r="BZ114" s="801"/>
      <c r="CA114" s="801">
        <v>5134502</v>
      </c>
      <c r="CB114" s="801"/>
      <c r="CC114" s="801"/>
      <c r="CD114" s="801"/>
      <c r="CE114" s="801"/>
      <c r="CF114" s="878">
        <v>26.6</v>
      </c>
      <c r="CG114" s="879"/>
      <c r="CH114" s="879"/>
      <c r="CI114" s="879"/>
      <c r="CJ114" s="879"/>
      <c r="CK114" s="947"/>
      <c r="CL114" s="896"/>
      <c r="CM114" s="833" t="s">
        <v>419</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111</v>
      </c>
      <c r="DH114" s="814"/>
      <c r="DI114" s="814"/>
      <c r="DJ114" s="814"/>
      <c r="DK114" s="815"/>
      <c r="DL114" s="816" t="s">
        <v>111</v>
      </c>
      <c r="DM114" s="814"/>
      <c r="DN114" s="814"/>
      <c r="DO114" s="814"/>
      <c r="DP114" s="815"/>
      <c r="DQ114" s="816" t="s">
        <v>111</v>
      </c>
      <c r="DR114" s="814"/>
      <c r="DS114" s="814"/>
      <c r="DT114" s="814"/>
      <c r="DU114" s="815"/>
      <c r="DV114" s="784" t="s">
        <v>111</v>
      </c>
      <c r="DW114" s="785"/>
      <c r="DX114" s="785"/>
      <c r="DY114" s="785"/>
      <c r="DZ114" s="786"/>
    </row>
    <row r="115" spans="1:130" s="197" customFormat="1" ht="26.25" customHeight="1" x14ac:dyDescent="0.15">
      <c r="A115" s="934"/>
      <c r="B115" s="935"/>
      <c r="C115" s="798" t="s">
        <v>420</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188754</v>
      </c>
      <c r="AB115" s="939"/>
      <c r="AC115" s="939"/>
      <c r="AD115" s="939"/>
      <c r="AE115" s="940"/>
      <c r="AF115" s="941">
        <v>150500</v>
      </c>
      <c r="AG115" s="939"/>
      <c r="AH115" s="939"/>
      <c r="AI115" s="939"/>
      <c r="AJ115" s="940"/>
      <c r="AK115" s="941">
        <v>120044</v>
      </c>
      <c r="AL115" s="939"/>
      <c r="AM115" s="939"/>
      <c r="AN115" s="939"/>
      <c r="AO115" s="940"/>
      <c r="AP115" s="942">
        <v>0.6</v>
      </c>
      <c r="AQ115" s="943"/>
      <c r="AR115" s="943"/>
      <c r="AS115" s="943"/>
      <c r="AT115" s="944"/>
      <c r="AU115" s="953"/>
      <c r="AV115" s="954"/>
      <c r="AW115" s="954"/>
      <c r="AX115" s="954"/>
      <c r="AY115" s="955"/>
      <c r="AZ115" s="797" t="s">
        <v>421</v>
      </c>
      <c r="BA115" s="798"/>
      <c r="BB115" s="798"/>
      <c r="BC115" s="798"/>
      <c r="BD115" s="798"/>
      <c r="BE115" s="798"/>
      <c r="BF115" s="798"/>
      <c r="BG115" s="798"/>
      <c r="BH115" s="798"/>
      <c r="BI115" s="798"/>
      <c r="BJ115" s="798"/>
      <c r="BK115" s="798"/>
      <c r="BL115" s="798"/>
      <c r="BM115" s="798"/>
      <c r="BN115" s="798"/>
      <c r="BO115" s="798"/>
      <c r="BP115" s="799"/>
      <c r="BQ115" s="800">
        <v>810179</v>
      </c>
      <c r="BR115" s="801"/>
      <c r="BS115" s="801"/>
      <c r="BT115" s="801"/>
      <c r="BU115" s="801"/>
      <c r="BV115" s="801">
        <v>797061</v>
      </c>
      <c r="BW115" s="801"/>
      <c r="BX115" s="801"/>
      <c r="BY115" s="801"/>
      <c r="BZ115" s="801"/>
      <c r="CA115" s="801">
        <v>576609</v>
      </c>
      <c r="CB115" s="801"/>
      <c r="CC115" s="801"/>
      <c r="CD115" s="801"/>
      <c r="CE115" s="801"/>
      <c r="CF115" s="878">
        <v>3</v>
      </c>
      <c r="CG115" s="879"/>
      <c r="CH115" s="879"/>
      <c r="CI115" s="879"/>
      <c r="CJ115" s="879"/>
      <c r="CK115" s="947"/>
      <c r="CL115" s="896"/>
      <c r="CM115" s="797" t="s">
        <v>422</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v>44835</v>
      </c>
      <c r="DH115" s="814"/>
      <c r="DI115" s="814"/>
      <c r="DJ115" s="814"/>
      <c r="DK115" s="815"/>
      <c r="DL115" s="816">
        <v>14945</v>
      </c>
      <c r="DM115" s="814"/>
      <c r="DN115" s="814"/>
      <c r="DO115" s="814"/>
      <c r="DP115" s="815"/>
      <c r="DQ115" s="816" t="s">
        <v>111</v>
      </c>
      <c r="DR115" s="814"/>
      <c r="DS115" s="814"/>
      <c r="DT115" s="814"/>
      <c r="DU115" s="815"/>
      <c r="DV115" s="784" t="s">
        <v>111</v>
      </c>
      <c r="DW115" s="785"/>
      <c r="DX115" s="785"/>
      <c r="DY115" s="785"/>
      <c r="DZ115" s="786"/>
    </row>
    <row r="116" spans="1:130" s="197" customFormat="1" ht="26.25" customHeight="1" x14ac:dyDescent="0.15">
      <c r="A116" s="936"/>
      <c r="B116" s="937"/>
      <c r="C116" s="876" t="s">
        <v>423</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v>67</v>
      </c>
      <c r="AB116" s="814"/>
      <c r="AC116" s="814"/>
      <c r="AD116" s="814"/>
      <c r="AE116" s="815"/>
      <c r="AF116" s="816">
        <v>34</v>
      </c>
      <c r="AG116" s="814"/>
      <c r="AH116" s="814"/>
      <c r="AI116" s="814"/>
      <c r="AJ116" s="815"/>
      <c r="AK116" s="816" t="s">
        <v>111</v>
      </c>
      <c r="AL116" s="814"/>
      <c r="AM116" s="814"/>
      <c r="AN116" s="814"/>
      <c r="AO116" s="815"/>
      <c r="AP116" s="784" t="s">
        <v>111</v>
      </c>
      <c r="AQ116" s="785"/>
      <c r="AR116" s="785"/>
      <c r="AS116" s="785"/>
      <c r="AT116" s="786"/>
      <c r="AU116" s="953"/>
      <c r="AV116" s="954"/>
      <c r="AW116" s="954"/>
      <c r="AX116" s="954"/>
      <c r="AY116" s="955"/>
      <c r="AZ116" s="797" t="s">
        <v>424</v>
      </c>
      <c r="BA116" s="798"/>
      <c r="BB116" s="798"/>
      <c r="BC116" s="798"/>
      <c r="BD116" s="798"/>
      <c r="BE116" s="798"/>
      <c r="BF116" s="798"/>
      <c r="BG116" s="798"/>
      <c r="BH116" s="798"/>
      <c r="BI116" s="798"/>
      <c r="BJ116" s="798"/>
      <c r="BK116" s="798"/>
      <c r="BL116" s="798"/>
      <c r="BM116" s="798"/>
      <c r="BN116" s="798"/>
      <c r="BO116" s="798"/>
      <c r="BP116" s="799"/>
      <c r="BQ116" s="800" t="s">
        <v>111</v>
      </c>
      <c r="BR116" s="801"/>
      <c r="BS116" s="801"/>
      <c r="BT116" s="801"/>
      <c r="BU116" s="801"/>
      <c r="BV116" s="801" t="s">
        <v>111</v>
      </c>
      <c r="BW116" s="801"/>
      <c r="BX116" s="801"/>
      <c r="BY116" s="801"/>
      <c r="BZ116" s="801"/>
      <c r="CA116" s="801" t="s">
        <v>111</v>
      </c>
      <c r="CB116" s="801"/>
      <c r="CC116" s="801"/>
      <c r="CD116" s="801"/>
      <c r="CE116" s="801"/>
      <c r="CF116" s="878" t="s">
        <v>111</v>
      </c>
      <c r="CG116" s="879"/>
      <c r="CH116" s="879"/>
      <c r="CI116" s="879"/>
      <c r="CJ116" s="879"/>
      <c r="CK116" s="947"/>
      <c r="CL116" s="896"/>
      <c r="CM116" s="833" t="s">
        <v>425</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v>904172</v>
      </c>
      <c r="DH116" s="814"/>
      <c r="DI116" s="814"/>
      <c r="DJ116" s="814"/>
      <c r="DK116" s="815"/>
      <c r="DL116" s="816">
        <v>796360</v>
      </c>
      <c r="DM116" s="814"/>
      <c r="DN116" s="814"/>
      <c r="DO116" s="814"/>
      <c r="DP116" s="815"/>
      <c r="DQ116" s="816">
        <v>700621</v>
      </c>
      <c r="DR116" s="814"/>
      <c r="DS116" s="814"/>
      <c r="DT116" s="814"/>
      <c r="DU116" s="815"/>
      <c r="DV116" s="784">
        <v>3.6</v>
      </c>
      <c r="DW116" s="785"/>
      <c r="DX116" s="785"/>
      <c r="DY116" s="785"/>
      <c r="DZ116" s="786"/>
    </row>
    <row r="117" spans="1:130" s="197" customFormat="1" ht="26.25" customHeight="1" x14ac:dyDescent="0.15">
      <c r="A117" s="917" t="s">
        <v>168</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426</v>
      </c>
      <c r="Z117" s="919"/>
      <c r="AA117" s="924">
        <v>7608010</v>
      </c>
      <c r="AB117" s="925"/>
      <c r="AC117" s="925"/>
      <c r="AD117" s="925"/>
      <c r="AE117" s="926"/>
      <c r="AF117" s="928">
        <v>7432319</v>
      </c>
      <c r="AG117" s="925"/>
      <c r="AH117" s="925"/>
      <c r="AI117" s="925"/>
      <c r="AJ117" s="926"/>
      <c r="AK117" s="928">
        <v>7659961</v>
      </c>
      <c r="AL117" s="925"/>
      <c r="AM117" s="925"/>
      <c r="AN117" s="925"/>
      <c r="AO117" s="926"/>
      <c r="AP117" s="929"/>
      <c r="AQ117" s="930"/>
      <c r="AR117" s="930"/>
      <c r="AS117" s="930"/>
      <c r="AT117" s="931"/>
      <c r="AU117" s="953"/>
      <c r="AV117" s="954"/>
      <c r="AW117" s="954"/>
      <c r="AX117" s="954"/>
      <c r="AY117" s="955"/>
      <c r="AZ117" s="875" t="s">
        <v>427</v>
      </c>
      <c r="BA117" s="876"/>
      <c r="BB117" s="876"/>
      <c r="BC117" s="876"/>
      <c r="BD117" s="876"/>
      <c r="BE117" s="876"/>
      <c r="BF117" s="876"/>
      <c r="BG117" s="876"/>
      <c r="BH117" s="876"/>
      <c r="BI117" s="876"/>
      <c r="BJ117" s="876"/>
      <c r="BK117" s="876"/>
      <c r="BL117" s="876"/>
      <c r="BM117" s="876"/>
      <c r="BN117" s="876"/>
      <c r="BO117" s="876"/>
      <c r="BP117" s="877"/>
      <c r="BQ117" s="887" t="s">
        <v>111</v>
      </c>
      <c r="BR117" s="888"/>
      <c r="BS117" s="888"/>
      <c r="BT117" s="888"/>
      <c r="BU117" s="888"/>
      <c r="BV117" s="888" t="s">
        <v>111</v>
      </c>
      <c r="BW117" s="888"/>
      <c r="BX117" s="888"/>
      <c r="BY117" s="888"/>
      <c r="BZ117" s="888"/>
      <c r="CA117" s="888" t="s">
        <v>111</v>
      </c>
      <c r="CB117" s="888"/>
      <c r="CC117" s="888"/>
      <c r="CD117" s="888"/>
      <c r="CE117" s="888"/>
      <c r="CF117" s="878" t="s">
        <v>111</v>
      </c>
      <c r="CG117" s="879"/>
      <c r="CH117" s="879"/>
      <c r="CI117" s="879"/>
      <c r="CJ117" s="879"/>
      <c r="CK117" s="947"/>
      <c r="CL117" s="896"/>
      <c r="CM117" s="833" t="s">
        <v>428</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111</v>
      </c>
      <c r="DH117" s="814"/>
      <c r="DI117" s="814"/>
      <c r="DJ117" s="814"/>
      <c r="DK117" s="815"/>
      <c r="DL117" s="816" t="s">
        <v>111</v>
      </c>
      <c r="DM117" s="814"/>
      <c r="DN117" s="814"/>
      <c r="DO117" s="814"/>
      <c r="DP117" s="815"/>
      <c r="DQ117" s="816" t="s">
        <v>111</v>
      </c>
      <c r="DR117" s="814"/>
      <c r="DS117" s="814"/>
      <c r="DT117" s="814"/>
      <c r="DU117" s="815"/>
      <c r="DV117" s="784" t="s">
        <v>111</v>
      </c>
      <c r="DW117" s="785"/>
      <c r="DX117" s="785"/>
      <c r="DY117" s="785"/>
      <c r="DZ117" s="786"/>
    </row>
    <row r="118" spans="1:130" s="197" customFormat="1" ht="26.25" customHeight="1" x14ac:dyDescent="0.15">
      <c r="A118" s="917" t="s">
        <v>402</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400</v>
      </c>
      <c r="AB118" s="918"/>
      <c r="AC118" s="918"/>
      <c r="AD118" s="918"/>
      <c r="AE118" s="919"/>
      <c r="AF118" s="920" t="s">
        <v>285</v>
      </c>
      <c r="AG118" s="918"/>
      <c r="AH118" s="918"/>
      <c r="AI118" s="918"/>
      <c r="AJ118" s="919"/>
      <c r="AK118" s="920" t="s">
        <v>284</v>
      </c>
      <c r="AL118" s="918"/>
      <c r="AM118" s="918"/>
      <c r="AN118" s="918"/>
      <c r="AO118" s="919"/>
      <c r="AP118" s="921" t="s">
        <v>401</v>
      </c>
      <c r="AQ118" s="922"/>
      <c r="AR118" s="922"/>
      <c r="AS118" s="922"/>
      <c r="AT118" s="923"/>
      <c r="AU118" s="956"/>
      <c r="AV118" s="957"/>
      <c r="AW118" s="957"/>
      <c r="AX118" s="957"/>
      <c r="AY118" s="957"/>
      <c r="AZ118" s="228" t="s">
        <v>168</v>
      </c>
      <c r="BA118" s="228"/>
      <c r="BB118" s="228"/>
      <c r="BC118" s="228"/>
      <c r="BD118" s="228"/>
      <c r="BE118" s="228"/>
      <c r="BF118" s="228"/>
      <c r="BG118" s="228"/>
      <c r="BH118" s="228"/>
      <c r="BI118" s="228"/>
      <c r="BJ118" s="228"/>
      <c r="BK118" s="228"/>
      <c r="BL118" s="228"/>
      <c r="BM118" s="228"/>
      <c r="BN118" s="228"/>
      <c r="BO118" s="867" t="s">
        <v>429</v>
      </c>
      <c r="BP118" s="868"/>
      <c r="BQ118" s="887">
        <v>91305714</v>
      </c>
      <c r="BR118" s="888"/>
      <c r="BS118" s="888"/>
      <c r="BT118" s="888"/>
      <c r="BU118" s="888"/>
      <c r="BV118" s="888">
        <v>88990038</v>
      </c>
      <c r="BW118" s="888"/>
      <c r="BX118" s="888"/>
      <c r="BY118" s="888"/>
      <c r="BZ118" s="888"/>
      <c r="CA118" s="888">
        <v>89764018</v>
      </c>
      <c r="CB118" s="888"/>
      <c r="CC118" s="888"/>
      <c r="CD118" s="888"/>
      <c r="CE118" s="888"/>
      <c r="CF118" s="773"/>
      <c r="CG118" s="774"/>
      <c r="CH118" s="774"/>
      <c r="CI118" s="774"/>
      <c r="CJ118" s="871"/>
      <c r="CK118" s="947"/>
      <c r="CL118" s="896"/>
      <c r="CM118" s="833" t="s">
        <v>430</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111</v>
      </c>
      <c r="DH118" s="814"/>
      <c r="DI118" s="814"/>
      <c r="DJ118" s="814"/>
      <c r="DK118" s="815"/>
      <c r="DL118" s="816" t="s">
        <v>111</v>
      </c>
      <c r="DM118" s="814"/>
      <c r="DN118" s="814"/>
      <c r="DO118" s="814"/>
      <c r="DP118" s="815"/>
      <c r="DQ118" s="816" t="s">
        <v>111</v>
      </c>
      <c r="DR118" s="814"/>
      <c r="DS118" s="814"/>
      <c r="DT118" s="814"/>
      <c r="DU118" s="815"/>
      <c r="DV118" s="784" t="s">
        <v>111</v>
      </c>
      <c r="DW118" s="785"/>
      <c r="DX118" s="785"/>
      <c r="DY118" s="785"/>
      <c r="DZ118" s="786"/>
    </row>
    <row r="119" spans="1:130" s="197" customFormat="1" ht="26.25" customHeight="1" x14ac:dyDescent="0.15">
      <c r="A119" s="893" t="s">
        <v>405</v>
      </c>
      <c r="B119" s="894"/>
      <c r="C119" s="899" t="s">
        <v>406</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111</v>
      </c>
      <c r="AB119" s="903"/>
      <c r="AC119" s="903"/>
      <c r="AD119" s="903"/>
      <c r="AE119" s="904"/>
      <c r="AF119" s="905" t="s">
        <v>111</v>
      </c>
      <c r="AG119" s="903"/>
      <c r="AH119" s="903"/>
      <c r="AI119" s="903"/>
      <c r="AJ119" s="904"/>
      <c r="AK119" s="905" t="s">
        <v>111</v>
      </c>
      <c r="AL119" s="903"/>
      <c r="AM119" s="903"/>
      <c r="AN119" s="903"/>
      <c r="AO119" s="904"/>
      <c r="AP119" s="906" t="s">
        <v>111</v>
      </c>
      <c r="AQ119" s="907"/>
      <c r="AR119" s="907"/>
      <c r="AS119" s="907"/>
      <c r="AT119" s="908"/>
      <c r="AU119" s="909" t="s">
        <v>431</v>
      </c>
      <c r="AV119" s="910"/>
      <c r="AW119" s="910"/>
      <c r="AX119" s="910"/>
      <c r="AY119" s="911"/>
      <c r="AZ119" s="846" t="s">
        <v>432</v>
      </c>
      <c r="BA119" s="788"/>
      <c r="BB119" s="788"/>
      <c r="BC119" s="788"/>
      <c r="BD119" s="788"/>
      <c r="BE119" s="788"/>
      <c r="BF119" s="788"/>
      <c r="BG119" s="788"/>
      <c r="BH119" s="788"/>
      <c r="BI119" s="788"/>
      <c r="BJ119" s="788"/>
      <c r="BK119" s="788"/>
      <c r="BL119" s="788"/>
      <c r="BM119" s="788"/>
      <c r="BN119" s="788"/>
      <c r="BO119" s="788"/>
      <c r="BP119" s="789"/>
      <c r="BQ119" s="829">
        <v>7004065</v>
      </c>
      <c r="BR119" s="830"/>
      <c r="BS119" s="830"/>
      <c r="BT119" s="830"/>
      <c r="BU119" s="830"/>
      <c r="BV119" s="830">
        <v>7048931</v>
      </c>
      <c r="BW119" s="830"/>
      <c r="BX119" s="830"/>
      <c r="BY119" s="830"/>
      <c r="BZ119" s="830"/>
      <c r="CA119" s="830">
        <v>7033900</v>
      </c>
      <c r="CB119" s="830"/>
      <c r="CC119" s="830"/>
      <c r="CD119" s="830"/>
      <c r="CE119" s="830"/>
      <c r="CF119" s="891">
        <v>36.5</v>
      </c>
      <c r="CG119" s="892"/>
      <c r="CH119" s="892"/>
      <c r="CI119" s="892"/>
      <c r="CJ119" s="892"/>
      <c r="CK119" s="948"/>
      <c r="CL119" s="898"/>
      <c r="CM119" s="855" t="s">
        <v>433</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v>7665</v>
      </c>
      <c r="DH119" s="747"/>
      <c r="DI119" s="747"/>
      <c r="DJ119" s="747"/>
      <c r="DK119" s="748"/>
      <c r="DL119" s="749">
        <v>3057</v>
      </c>
      <c r="DM119" s="747"/>
      <c r="DN119" s="747"/>
      <c r="DO119" s="747"/>
      <c r="DP119" s="748"/>
      <c r="DQ119" s="749">
        <v>565</v>
      </c>
      <c r="DR119" s="747"/>
      <c r="DS119" s="747"/>
      <c r="DT119" s="747"/>
      <c r="DU119" s="748"/>
      <c r="DV119" s="837">
        <v>0</v>
      </c>
      <c r="DW119" s="838"/>
      <c r="DX119" s="838"/>
      <c r="DY119" s="838"/>
      <c r="DZ119" s="839"/>
    </row>
    <row r="120" spans="1:130" s="197" customFormat="1" ht="26.25" customHeight="1" x14ac:dyDescent="0.15">
      <c r="A120" s="895"/>
      <c r="B120" s="896"/>
      <c r="C120" s="833" t="s">
        <v>409</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111</v>
      </c>
      <c r="AB120" s="814"/>
      <c r="AC120" s="814"/>
      <c r="AD120" s="814"/>
      <c r="AE120" s="815"/>
      <c r="AF120" s="816" t="s">
        <v>111</v>
      </c>
      <c r="AG120" s="814"/>
      <c r="AH120" s="814"/>
      <c r="AI120" s="814"/>
      <c r="AJ120" s="815"/>
      <c r="AK120" s="816" t="s">
        <v>111</v>
      </c>
      <c r="AL120" s="814"/>
      <c r="AM120" s="814"/>
      <c r="AN120" s="814"/>
      <c r="AO120" s="815"/>
      <c r="AP120" s="784" t="s">
        <v>111</v>
      </c>
      <c r="AQ120" s="785"/>
      <c r="AR120" s="785"/>
      <c r="AS120" s="785"/>
      <c r="AT120" s="786"/>
      <c r="AU120" s="912"/>
      <c r="AV120" s="913"/>
      <c r="AW120" s="913"/>
      <c r="AX120" s="913"/>
      <c r="AY120" s="914"/>
      <c r="AZ120" s="797" t="s">
        <v>434</v>
      </c>
      <c r="BA120" s="798"/>
      <c r="BB120" s="798"/>
      <c r="BC120" s="798"/>
      <c r="BD120" s="798"/>
      <c r="BE120" s="798"/>
      <c r="BF120" s="798"/>
      <c r="BG120" s="798"/>
      <c r="BH120" s="798"/>
      <c r="BI120" s="798"/>
      <c r="BJ120" s="798"/>
      <c r="BK120" s="798"/>
      <c r="BL120" s="798"/>
      <c r="BM120" s="798"/>
      <c r="BN120" s="798"/>
      <c r="BO120" s="798"/>
      <c r="BP120" s="799"/>
      <c r="BQ120" s="800">
        <v>912754</v>
      </c>
      <c r="BR120" s="801"/>
      <c r="BS120" s="801"/>
      <c r="BT120" s="801"/>
      <c r="BU120" s="801"/>
      <c r="BV120" s="801">
        <v>809494</v>
      </c>
      <c r="BW120" s="801"/>
      <c r="BX120" s="801"/>
      <c r="BY120" s="801"/>
      <c r="BZ120" s="801"/>
      <c r="CA120" s="801">
        <v>641973</v>
      </c>
      <c r="CB120" s="801"/>
      <c r="CC120" s="801"/>
      <c r="CD120" s="801"/>
      <c r="CE120" s="801"/>
      <c r="CF120" s="878">
        <v>3.3</v>
      </c>
      <c r="CG120" s="879"/>
      <c r="CH120" s="879"/>
      <c r="CI120" s="879"/>
      <c r="CJ120" s="879"/>
      <c r="CK120" s="880" t="s">
        <v>435</v>
      </c>
      <c r="CL120" s="840"/>
      <c r="CM120" s="840"/>
      <c r="CN120" s="840"/>
      <c r="CO120" s="841"/>
      <c r="CP120" s="884" t="s">
        <v>385</v>
      </c>
      <c r="CQ120" s="885"/>
      <c r="CR120" s="885"/>
      <c r="CS120" s="885"/>
      <c r="CT120" s="885"/>
      <c r="CU120" s="885"/>
      <c r="CV120" s="885"/>
      <c r="CW120" s="885"/>
      <c r="CX120" s="885"/>
      <c r="CY120" s="885"/>
      <c r="CZ120" s="885"/>
      <c r="DA120" s="885"/>
      <c r="DB120" s="885"/>
      <c r="DC120" s="885"/>
      <c r="DD120" s="885"/>
      <c r="DE120" s="885"/>
      <c r="DF120" s="886"/>
      <c r="DG120" s="829">
        <v>24418894</v>
      </c>
      <c r="DH120" s="830"/>
      <c r="DI120" s="830"/>
      <c r="DJ120" s="830"/>
      <c r="DK120" s="830"/>
      <c r="DL120" s="830">
        <v>20370208</v>
      </c>
      <c r="DM120" s="830"/>
      <c r="DN120" s="830"/>
      <c r="DO120" s="830"/>
      <c r="DP120" s="830"/>
      <c r="DQ120" s="830">
        <v>19548813</v>
      </c>
      <c r="DR120" s="830"/>
      <c r="DS120" s="830"/>
      <c r="DT120" s="830"/>
      <c r="DU120" s="830"/>
      <c r="DV120" s="831">
        <v>101.4</v>
      </c>
      <c r="DW120" s="831"/>
      <c r="DX120" s="831"/>
      <c r="DY120" s="831"/>
      <c r="DZ120" s="832"/>
    </row>
    <row r="121" spans="1:130" s="197" customFormat="1" ht="26.25" customHeight="1" x14ac:dyDescent="0.15">
      <c r="A121" s="895"/>
      <c r="B121" s="896"/>
      <c r="C121" s="872" t="s">
        <v>436</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v>7953</v>
      </c>
      <c r="AB121" s="814"/>
      <c r="AC121" s="814"/>
      <c r="AD121" s="814"/>
      <c r="AE121" s="815"/>
      <c r="AF121" s="816">
        <v>4964</v>
      </c>
      <c r="AG121" s="814"/>
      <c r="AH121" s="814"/>
      <c r="AI121" s="814"/>
      <c r="AJ121" s="815"/>
      <c r="AK121" s="816">
        <v>2630</v>
      </c>
      <c r="AL121" s="814"/>
      <c r="AM121" s="814"/>
      <c r="AN121" s="814"/>
      <c r="AO121" s="815"/>
      <c r="AP121" s="784">
        <v>0</v>
      </c>
      <c r="AQ121" s="785"/>
      <c r="AR121" s="785"/>
      <c r="AS121" s="785"/>
      <c r="AT121" s="786"/>
      <c r="AU121" s="912"/>
      <c r="AV121" s="913"/>
      <c r="AW121" s="913"/>
      <c r="AX121" s="913"/>
      <c r="AY121" s="914"/>
      <c r="AZ121" s="875" t="s">
        <v>437</v>
      </c>
      <c r="BA121" s="876"/>
      <c r="BB121" s="876"/>
      <c r="BC121" s="876"/>
      <c r="BD121" s="876"/>
      <c r="BE121" s="876"/>
      <c r="BF121" s="876"/>
      <c r="BG121" s="876"/>
      <c r="BH121" s="876"/>
      <c r="BI121" s="876"/>
      <c r="BJ121" s="876"/>
      <c r="BK121" s="876"/>
      <c r="BL121" s="876"/>
      <c r="BM121" s="876"/>
      <c r="BN121" s="876"/>
      <c r="BO121" s="876"/>
      <c r="BP121" s="877"/>
      <c r="BQ121" s="887">
        <v>59918434</v>
      </c>
      <c r="BR121" s="888"/>
      <c r="BS121" s="888"/>
      <c r="BT121" s="888"/>
      <c r="BU121" s="888"/>
      <c r="BV121" s="888">
        <v>60594909</v>
      </c>
      <c r="BW121" s="888"/>
      <c r="BX121" s="888"/>
      <c r="BY121" s="888"/>
      <c r="BZ121" s="888"/>
      <c r="CA121" s="888">
        <v>61890167</v>
      </c>
      <c r="CB121" s="888"/>
      <c r="CC121" s="888"/>
      <c r="CD121" s="888"/>
      <c r="CE121" s="888"/>
      <c r="CF121" s="889">
        <v>321</v>
      </c>
      <c r="CG121" s="890"/>
      <c r="CH121" s="890"/>
      <c r="CI121" s="890"/>
      <c r="CJ121" s="890"/>
      <c r="CK121" s="881"/>
      <c r="CL121" s="842"/>
      <c r="CM121" s="842"/>
      <c r="CN121" s="842"/>
      <c r="CO121" s="843"/>
      <c r="CP121" s="858" t="s">
        <v>384</v>
      </c>
      <c r="CQ121" s="859"/>
      <c r="CR121" s="859"/>
      <c r="CS121" s="859"/>
      <c r="CT121" s="859"/>
      <c r="CU121" s="859"/>
      <c r="CV121" s="859"/>
      <c r="CW121" s="859"/>
      <c r="CX121" s="859"/>
      <c r="CY121" s="859"/>
      <c r="CZ121" s="859"/>
      <c r="DA121" s="859"/>
      <c r="DB121" s="859"/>
      <c r="DC121" s="859"/>
      <c r="DD121" s="859"/>
      <c r="DE121" s="859"/>
      <c r="DF121" s="860"/>
      <c r="DG121" s="800">
        <v>2261513</v>
      </c>
      <c r="DH121" s="801"/>
      <c r="DI121" s="801"/>
      <c r="DJ121" s="801"/>
      <c r="DK121" s="801"/>
      <c r="DL121" s="801">
        <v>2706600</v>
      </c>
      <c r="DM121" s="801"/>
      <c r="DN121" s="801"/>
      <c r="DO121" s="801"/>
      <c r="DP121" s="801"/>
      <c r="DQ121" s="801">
        <v>4007006</v>
      </c>
      <c r="DR121" s="801"/>
      <c r="DS121" s="801"/>
      <c r="DT121" s="801"/>
      <c r="DU121" s="801"/>
      <c r="DV121" s="853">
        <v>20.8</v>
      </c>
      <c r="DW121" s="853"/>
      <c r="DX121" s="853"/>
      <c r="DY121" s="853"/>
      <c r="DZ121" s="854"/>
    </row>
    <row r="122" spans="1:130" s="197" customFormat="1" ht="26.25" customHeight="1" x14ac:dyDescent="0.15">
      <c r="A122" s="895"/>
      <c r="B122" s="896"/>
      <c r="C122" s="833" t="s">
        <v>419</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111</v>
      </c>
      <c r="AB122" s="814"/>
      <c r="AC122" s="814"/>
      <c r="AD122" s="814"/>
      <c r="AE122" s="815"/>
      <c r="AF122" s="816" t="s">
        <v>111</v>
      </c>
      <c r="AG122" s="814"/>
      <c r="AH122" s="814"/>
      <c r="AI122" s="814"/>
      <c r="AJ122" s="815"/>
      <c r="AK122" s="816" t="s">
        <v>111</v>
      </c>
      <c r="AL122" s="814"/>
      <c r="AM122" s="814"/>
      <c r="AN122" s="814"/>
      <c r="AO122" s="815"/>
      <c r="AP122" s="784" t="s">
        <v>111</v>
      </c>
      <c r="AQ122" s="785"/>
      <c r="AR122" s="785"/>
      <c r="AS122" s="785"/>
      <c r="AT122" s="786"/>
      <c r="AU122" s="915"/>
      <c r="AV122" s="916"/>
      <c r="AW122" s="916"/>
      <c r="AX122" s="916"/>
      <c r="AY122" s="916"/>
      <c r="AZ122" s="228" t="s">
        <v>168</v>
      </c>
      <c r="BA122" s="228"/>
      <c r="BB122" s="228"/>
      <c r="BC122" s="228"/>
      <c r="BD122" s="228"/>
      <c r="BE122" s="228"/>
      <c r="BF122" s="228"/>
      <c r="BG122" s="228"/>
      <c r="BH122" s="228"/>
      <c r="BI122" s="228"/>
      <c r="BJ122" s="228"/>
      <c r="BK122" s="228"/>
      <c r="BL122" s="228"/>
      <c r="BM122" s="228"/>
      <c r="BN122" s="228"/>
      <c r="BO122" s="867" t="s">
        <v>438</v>
      </c>
      <c r="BP122" s="868"/>
      <c r="BQ122" s="869">
        <v>67835253</v>
      </c>
      <c r="BR122" s="870"/>
      <c r="BS122" s="870"/>
      <c r="BT122" s="870"/>
      <c r="BU122" s="870"/>
      <c r="BV122" s="870">
        <v>68453334</v>
      </c>
      <c r="BW122" s="870"/>
      <c r="BX122" s="870"/>
      <c r="BY122" s="870"/>
      <c r="BZ122" s="870"/>
      <c r="CA122" s="870">
        <v>69566040</v>
      </c>
      <c r="CB122" s="870"/>
      <c r="CC122" s="870"/>
      <c r="CD122" s="870"/>
      <c r="CE122" s="870"/>
      <c r="CF122" s="773"/>
      <c r="CG122" s="774"/>
      <c r="CH122" s="774"/>
      <c r="CI122" s="774"/>
      <c r="CJ122" s="871"/>
      <c r="CK122" s="881"/>
      <c r="CL122" s="842"/>
      <c r="CM122" s="842"/>
      <c r="CN122" s="842"/>
      <c r="CO122" s="843"/>
      <c r="CP122" s="858" t="s">
        <v>382</v>
      </c>
      <c r="CQ122" s="859"/>
      <c r="CR122" s="859"/>
      <c r="CS122" s="859"/>
      <c r="CT122" s="859"/>
      <c r="CU122" s="859"/>
      <c r="CV122" s="859"/>
      <c r="CW122" s="859"/>
      <c r="CX122" s="859"/>
      <c r="CY122" s="859"/>
      <c r="CZ122" s="859"/>
      <c r="DA122" s="859"/>
      <c r="DB122" s="859"/>
      <c r="DC122" s="859"/>
      <c r="DD122" s="859"/>
      <c r="DE122" s="859"/>
      <c r="DF122" s="860"/>
      <c r="DG122" s="800">
        <v>173172</v>
      </c>
      <c r="DH122" s="801"/>
      <c r="DI122" s="801"/>
      <c r="DJ122" s="801"/>
      <c r="DK122" s="801"/>
      <c r="DL122" s="801">
        <v>152074</v>
      </c>
      <c r="DM122" s="801"/>
      <c r="DN122" s="801"/>
      <c r="DO122" s="801"/>
      <c r="DP122" s="801"/>
      <c r="DQ122" s="801">
        <v>127504</v>
      </c>
      <c r="DR122" s="801"/>
      <c r="DS122" s="801"/>
      <c r="DT122" s="801"/>
      <c r="DU122" s="801"/>
      <c r="DV122" s="853">
        <v>0.7</v>
      </c>
      <c r="DW122" s="853"/>
      <c r="DX122" s="853"/>
      <c r="DY122" s="853"/>
      <c r="DZ122" s="854"/>
    </row>
    <row r="123" spans="1:130" s="197" customFormat="1" ht="26.25" customHeight="1" thickBot="1" x14ac:dyDescent="0.2">
      <c r="A123" s="895"/>
      <c r="B123" s="896"/>
      <c r="C123" s="833" t="s">
        <v>425</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v>150166</v>
      </c>
      <c r="AB123" s="814"/>
      <c r="AC123" s="814"/>
      <c r="AD123" s="814"/>
      <c r="AE123" s="815"/>
      <c r="AF123" s="816">
        <v>115235</v>
      </c>
      <c r="AG123" s="814"/>
      <c r="AH123" s="814"/>
      <c r="AI123" s="814"/>
      <c r="AJ123" s="815"/>
      <c r="AK123" s="816">
        <v>102387</v>
      </c>
      <c r="AL123" s="814"/>
      <c r="AM123" s="814"/>
      <c r="AN123" s="814"/>
      <c r="AO123" s="815"/>
      <c r="AP123" s="784">
        <v>0.5</v>
      </c>
      <c r="AQ123" s="785"/>
      <c r="AR123" s="785"/>
      <c r="AS123" s="785"/>
      <c r="AT123" s="786"/>
      <c r="AU123" s="864" t="s">
        <v>439</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122.1</v>
      </c>
      <c r="BR123" s="862"/>
      <c r="BS123" s="862"/>
      <c r="BT123" s="862"/>
      <c r="BU123" s="862"/>
      <c r="BV123" s="862">
        <v>109</v>
      </c>
      <c r="BW123" s="862"/>
      <c r="BX123" s="862"/>
      <c r="BY123" s="862"/>
      <c r="BZ123" s="862"/>
      <c r="CA123" s="862">
        <v>104.7</v>
      </c>
      <c r="CB123" s="862"/>
      <c r="CC123" s="862"/>
      <c r="CD123" s="862"/>
      <c r="CE123" s="862"/>
      <c r="CF123" s="760"/>
      <c r="CG123" s="761"/>
      <c r="CH123" s="761"/>
      <c r="CI123" s="761"/>
      <c r="CJ123" s="863"/>
      <c r="CK123" s="881"/>
      <c r="CL123" s="842"/>
      <c r="CM123" s="842"/>
      <c r="CN123" s="842"/>
      <c r="CO123" s="843"/>
      <c r="CP123" s="858" t="s">
        <v>380</v>
      </c>
      <c r="CQ123" s="859"/>
      <c r="CR123" s="859"/>
      <c r="CS123" s="859"/>
      <c r="CT123" s="859"/>
      <c r="CU123" s="859"/>
      <c r="CV123" s="859"/>
      <c r="CW123" s="859"/>
      <c r="CX123" s="859"/>
      <c r="CY123" s="859"/>
      <c r="CZ123" s="859"/>
      <c r="DA123" s="859"/>
      <c r="DB123" s="859"/>
      <c r="DC123" s="859"/>
      <c r="DD123" s="859"/>
      <c r="DE123" s="859"/>
      <c r="DF123" s="860"/>
      <c r="DG123" s="813" t="s">
        <v>111</v>
      </c>
      <c r="DH123" s="814"/>
      <c r="DI123" s="814"/>
      <c r="DJ123" s="814"/>
      <c r="DK123" s="815"/>
      <c r="DL123" s="816" t="s">
        <v>111</v>
      </c>
      <c r="DM123" s="814"/>
      <c r="DN123" s="814"/>
      <c r="DO123" s="814"/>
      <c r="DP123" s="815"/>
      <c r="DQ123" s="816" t="s">
        <v>111</v>
      </c>
      <c r="DR123" s="814"/>
      <c r="DS123" s="814"/>
      <c r="DT123" s="814"/>
      <c r="DU123" s="815"/>
      <c r="DV123" s="784" t="s">
        <v>111</v>
      </c>
      <c r="DW123" s="785"/>
      <c r="DX123" s="785"/>
      <c r="DY123" s="785"/>
      <c r="DZ123" s="786"/>
    </row>
    <row r="124" spans="1:130" s="197" customFormat="1" ht="26.25" customHeight="1" x14ac:dyDescent="0.15">
      <c r="A124" s="895"/>
      <c r="B124" s="896"/>
      <c r="C124" s="833" t="s">
        <v>428</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111</v>
      </c>
      <c r="AB124" s="814"/>
      <c r="AC124" s="814"/>
      <c r="AD124" s="814"/>
      <c r="AE124" s="815"/>
      <c r="AF124" s="816" t="s">
        <v>111</v>
      </c>
      <c r="AG124" s="814"/>
      <c r="AH124" s="814"/>
      <c r="AI124" s="814"/>
      <c r="AJ124" s="815"/>
      <c r="AK124" s="816" t="s">
        <v>111</v>
      </c>
      <c r="AL124" s="814"/>
      <c r="AM124" s="814"/>
      <c r="AN124" s="814"/>
      <c r="AO124" s="815"/>
      <c r="AP124" s="784" t="s">
        <v>111</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440</v>
      </c>
      <c r="CQ124" s="859"/>
      <c r="CR124" s="859"/>
      <c r="CS124" s="859"/>
      <c r="CT124" s="859"/>
      <c r="CU124" s="859"/>
      <c r="CV124" s="859"/>
      <c r="CW124" s="859"/>
      <c r="CX124" s="859"/>
      <c r="CY124" s="859"/>
      <c r="CZ124" s="859"/>
      <c r="DA124" s="859"/>
      <c r="DB124" s="859"/>
      <c r="DC124" s="859"/>
      <c r="DD124" s="859"/>
      <c r="DE124" s="859"/>
      <c r="DF124" s="860"/>
      <c r="DG124" s="746" t="s">
        <v>111</v>
      </c>
      <c r="DH124" s="747"/>
      <c r="DI124" s="747"/>
      <c r="DJ124" s="747"/>
      <c r="DK124" s="748"/>
      <c r="DL124" s="749" t="s">
        <v>111</v>
      </c>
      <c r="DM124" s="747"/>
      <c r="DN124" s="747"/>
      <c r="DO124" s="747"/>
      <c r="DP124" s="748"/>
      <c r="DQ124" s="749" t="s">
        <v>111</v>
      </c>
      <c r="DR124" s="747"/>
      <c r="DS124" s="747"/>
      <c r="DT124" s="747"/>
      <c r="DU124" s="748"/>
      <c r="DV124" s="837" t="s">
        <v>111</v>
      </c>
      <c r="DW124" s="838"/>
      <c r="DX124" s="838"/>
      <c r="DY124" s="838"/>
      <c r="DZ124" s="839"/>
    </row>
    <row r="125" spans="1:130" s="197" customFormat="1" ht="26.25" customHeight="1" thickBot="1" x14ac:dyDescent="0.2">
      <c r="A125" s="895"/>
      <c r="B125" s="896"/>
      <c r="C125" s="833" t="s">
        <v>430</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111</v>
      </c>
      <c r="AB125" s="814"/>
      <c r="AC125" s="814"/>
      <c r="AD125" s="814"/>
      <c r="AE125" s="815"/>
      <c r="AF125" s="816" t="s">
        <v>111</v>
      </c>
      <c r="AG125" s="814"/>
      <c r="AH125" s="814"/>
      <c r="AI125" s="814"/>
      <c r="AJ125" s="815"/>
      <c r="AK125" s="816" t="s">
        <v>111</v>
      </c>
      <c r="AL125" s="814"/>
      <c r="AM125" s="814"/>
      <c r="AN125" s="814"/>
      <c r="AO125" s="815"/>
      <c r="AP125" s="784" t="s">
        <v>111</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441</v>
      </c>
      <c r="CL125" s="840"/>
      <c r="CM125" s="840"/>
      <c r="CN125" s="840"/>
      <c r="CO125" s="841"/>
      <c r="CP125" s="846" t="s">
        <v>442</v>
      </c>
      <c r="CQ125" s="788"/>
      <c r="CR125" s="788"/>
      <c r="CS125" s="788"/>
      <c r="CT125" s="788"/>
      <c r="CU125" s="788"/>
      <c r="CV125" s="788"/>
      <c r="CW125" s="788"/>
      <c r="CX125" s="788"/>
      <c r="CY125" s="788"/>
      <c r="CZ125" s="788"/>
      <c r="DA125" s="788"/>
      <c r="DB125" s="788"/>
      <c r="DC125" s="788"/>
      <c r="DD125" s="788"/>
      <c r="DE125" s="788"/>
      <c r="DF125" s="789"/>
      <c r="DG125" s="829" t="s">
        <v>111</v>
      </c>
      <c r="DH125" s="830"/>
      <c r="DI125" s="830"/>
      <c r="DJ125" s="830"/>
      <c r="DK125" s="830"/>
      <c r="DL125" s="830" t="s">
        <v>111</v>
      </c>
      <c r="DM125" s="830"/>
      <c r="DN125" s="830"/>
      <c r="DO125" s="830"/>
      <c r="DP125" s="830"/>
      <c r="DQ125" s="830" t="s">
        <v>111</v>
      </c>
      <c r="DR125" s="830"/>
      <c r="DS125" s="830"/>
      <c r="DT125" s="830"/>
      <c r="DU125" s="830"/>
      <c r="DV125" s="831" t="s">
        <v>111</v>
      </c>
      <c r="DW125" s="831"/>
      <c r="DX125" s="831"/>
      <c r="DY125" s="831"/>
      <c r="DZ125" s="832"/>
    </row>
    <row r="126" spans="1:130" s="197" customFormat="1" ht="26.25" customHeight="1" x14ac:dyDescent="0.15">
      <c r="A126" s="895"/>
      <c r="B126" s="896"/>
      <c r="C126" s="833" t="s">
        <v>433</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v>30635</v>
      </c>
      <c r="AB126" s="814"/>
      <c r="AC126" s="814"/>
      <c r="AD126" s="814"/>
      <c r="AE126" s="815"/>
      <c r="AF126" s="816">
        <v>30301</v>
      </c>
      <c r="AG126" s="814"/>
      <c r="AH126" s="814"/>
      <c r="AI126" s="814"/>
      <c r="AJ126" s="815"/>
      <c r="AK126" s="816">
        <v>15027</v>
      </c>
      <c r="AL126" s="814"/>
      <c r="AM126" s="814"/>
      <c r="AN126" s="814"/>
      <c r="AO126" s="815"/>
      <c r="AP126" s="784">
        <v>0.1</v>
      </c>
      <c r="AQ126" s="785"/>
      <c r="AR126" s="785"/>
      <c r="AS126" s="785"/>
      <c r="AT126" s="786"/>
      <c r="AU126" s="233"/>
      <c r="AV126" s="233"/>
      <c r="AW126" s="233"/>
      <c r="AX126" s="836" t="s">
        <v>443</v>
      </c>
      <c r="AY126" s="794"/>
      <c r="AZ126" s="794"/>
      <c r="BA126" s="794"/>
      <c r="BB126" s="794"/>
      <c r="BC126" s="794"/>
      <c r="BD126" s="794"/>
      <c r="BE126" s="795"/>
      <c r="BF126" s="793" t="s">
        <v>444</v>
      </c>
      <c r="BG126" s="794"/>
      <c r="BH126" s="794"/>
      <c r="BI126" s="794"/>
      <c r="BJ126" s="794"/>
      <c r="BK126" s="794"/>
      <c r="BL126" s="795"/>
      <c r="BM126" s="793" t="s">
        <v>445</v>
      </c>
      <c r="BN126" s="794"/>
      <c r="BO126" s="794"/>
      <c r="BP126" s="794"/>
      <c r="BQ126" s="794"/>
      <c r="BR126" s="794"/>
      <c r="BS126" s="795"/>
      <c r="BT126" s="793" t="s">
        <v>446</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447</v>
      </c>
      <c r="CQ126" s="798"/>
      <c r="CR126" s="798"/>
      <c r="CS126" s="798"/>
      <c r="CT126" s="798"/>
      <c r="CU126" s="798"/>
      <c r="CV126" s="798"/>
      <c r="CW126" s="798"/>
      <c r="CX126" s="798"/>
      <c r="CY126" s="798"/>
      <c r="CZ126" s="798"/>
      <c r="DA126" s="798"/>
      <c r="DB126" s="798"/>
      <c r="DC126" s="798"/>
      <c r="DD126" s="798"/>
      <c r="DE126" s="798"/>
      <c r="DF126" s="799"/>
      <c r="DG126" s="800">
        <v>795171</v>
      </c>
      <c r="DH126" s="801"/>
      <c r="DI126" s="801"/>
      <c r="DJ126" s="801"/>
      <c r="DK126" s="801"/>
      <c r="DL126" s="801">
        <v>784551</v>
      </c>
      <c r="DM126" s="801"/>
      <c r="DN126" s="801"/>
      <c r="DO126" s="801"/>
      <c r="DP126" s="801"/>
      <c r="DQ126" s="801">
        <v>565348</v>
      </c>
      <c r="DR126" s="801"/>
      <c r="DS126" s="801"/>
      <c r="DT126" s="801"/>
      <c r="DU126" s="801"/>
      <c r="DV126" s="853">
        <v>2.9</v>
      </c>
      <c r="DW126" s="853"/>
      <c r="DX126" s="853"/>
      <c r="DY126" s="853"/>
      <c r="DZ126" s="854"/>
    </row>
    <row r="127" spans="1:130" s="197" customFormat="1" ht="26.25" customHeight="1" thickBot="1" x14ac:dyDescent="0.2">
      <c r="A127" s="897"/>
      <c r="B127" s="898"/>
      <c r="C127" s="855" t="s">
        <v>448</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111</v>
      </c>
      <c r="AB127" s="814"/>
      <c r="AC127" s="814"/>
      <c r="AD127" s="814"/>
      <c r="AE127" s="815"/>
      <c r="AF127" s="816" t="s">
        <v>111</v>
      </c>
      <c r="AG127" s="814"/>
      <c r="AH127" s="814"/>
      <c r="AI127" s="814"/>
      <c r="AJ127" s="815"/>
      <c r="AK127" s="816" t="s">
        <v>111</v>
      </c>
      <c r="AL127" s="814"/>
      <c r="AM127" s="814"/>
      <c r="AN127" s="814"/>
      <c r="AO127" s="815"/>
      <c r="AP127" s="784" t="s">
        <v>111</v>
      </c>
      <c r="AQ127" s="785"/>
      <c r="AR127" s="785"/>
      <c r="AS127" s="785"/>
      <c r="AT127" s="786"/>
      <c r="AU127" s="233"/>
      <c r="AV127" s="233"/>
      <c r="AW127" s="233"/>
      <c r="AX127" s="787" t="s">
        <v>449</v>
      </c>
      <c r="AY127" s="788"/>
      <c r="AZ127" s="788"/>
      <c r="BA127" s="788"/>
      <c r="BB127" s="788"/>
      <c r="BC127" s="788"/>
      <c r="BD127" s="788"/>
      <c r="BE127" s="789"/>
      <c r="BF127" s="790" t="s">
        <v>111</v>
      </c>
      <c r="BG127" s="791"/>
      <c r="BH127" s="791"/>
      <c r="BI127" s="791"/>
      <c r="BJ127" s="791"/>
      <c r="BK127" s="791"/>
      <c r="BL127" s="792"/>
      <c r="BM127" s="790">
        <v>12.1</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450</v>
      </c>
      <c r="CQ127" s="782"/>
      <c r="CR127" s="782"/>
      <c r="CS127" s="782"/>
      <c r="CT127" s="782"/>
      <c r="CU127" s="782"/>
      <c r="CV127" s="782"/>
      <c r="CW127" s="782"/>
      <c r="CX127" s="782"/>
      <c r="CY127" s="782"/>
      <c r="CZ127" s="782"/>
      <c r="DA127" s="782"/>
      <c r="DB127" s="782"/>
      <c r="DC127" s="782"/>
      <c r="DD127" s="782"/>
      <c r="DE127" s="782"/>
      <c r="DF127" s="783"/>
      <c r="DG127" s="849">
        <v>15008</v>
      </c>
      <c r="DH127" s="850"/>
      <c r="DI127" s="850"/>
      <c r="DJ127" s="850"/>
      <c r="DK127" s="850"/>
      <c r="DL127" s="850">
        <v>12510</v>
      </c>
      <c r="DM127" s="850"/>
      <c r="DN127" s="850"/>
      <c r="DO127" s="850"/>
      <c r="DP127" s="850"/>
      <c r="DQ127" s="850">
        <v>11261</v>
      </c>
      <c r="DR127" s="850"/>
      <c r="DS127" s="850"/>
      <c r="DT127" s="850"/>
      <c r="DU127" s="850"/>
      <c r="DV127" s="851">
        <v>0.1</v>
      </c>
      <c r="DW127" s="851"/>
      <c r="DX127" s="851"/>
      <c r="DY127" s="851"/>
      <c r="DZ127" s="852"/>
    </row>
    <row r="128" spans="1:130" s="197" customFormat="1" ht="26.25" customHeight="1" x14ac:dyDescent="0.15">
      <c r="A128" s="825" t="s">
        <v>451</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452</v>
      </c>
      <c r="X128" s="827"/>
      <c r="Y128" s="827"/>
      <c r="Z128" s="828"/>
      <c r="AA128" s="753">
        <v>102877</v>
      </c>
      <c r="AB128" s="754"/>
      <c r="AC128" s="754"/>
      <c r="AD128" s="754"/>
      <c r="AE128" s="755"/>
      <c r="AF128" s="756">
        <v>105768</v>
      </c>
      <c r="AG128" s="754"/>
      <c r="AH128" s="754"/>
      <c r="AI128" s="754"/>
      <c r="AJ128" s="755"/>
      <c r="AK128" s="756">
        <v>92184</v>
      </c>
      <c r="AL128" s="754"/>
      <c r="AM128" s="754"/>
      <c r="AN128" s="754"/>
      <c r="AO128" s="755"/>
      <c r="AP128" s="757"/>
      <c r="AQ128" s="758"/>
      <c r="AR128" s="758"/>
      <c r="AS128" s="758"/>
      <c r="AT128" s="759"/>
      <c r="AU128" s="235"/>
      <c r="AV128" s="235"/>
      <c r="AW128" s="235"/>
      <c r="AX128" s="802" t="s">
        <v>453</v>
      </c>
      <c r="AY128" s="798"/>
      <c r="AZ128" s="798"/>
      <c r="BA128" s="798"/>
      <c r="BB128" s="798"/>
      <c r="BC128" s="798"/>
      <c r="BD128" s="798"/>
      <c r="BE128" s="799"/>
      <c r="BF128" s="820" t="s">
        <v>111</v>
      </c>
      <c r="BG128" s="821"/>
      <c r="BH128" s="821"/>
      <c r="BI128" s="821"/>
      <c r="BJ128" s="821"/>
      <c r="BK128" s="821"/>
      <c r="BL128" s="822"/>
      <c r="BM128" s="820">
        <v>17.100000000000001</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808" t="s">
        <v>89</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454</v>
      </c>
      <c r="X129" s="811"/>
      <c r="Y129" s="811"/>
      <c r="Z129" s="812"/>
      <c r="AA129" s="813">
        <v>24058599</v>
      </c>
      <c r="AB129" s="814"/>
      <c r="AC129" s="814"/>
      <c r="AD129" s="814"/>
      <c r="AE129" s="815"/>
      <c r="AF129" s="816">
        <v>24149801</v>
      </c>
      <c r="AG129" s="814"/>
      <c r="AH129" s="814"/>
      <c r="AI129" s="814"/>
      <c r="AJ129" s="815"/>
      <c r="AK129" s="816">
        <v>24734025</v>
      </c>
      <c r="AL129" s="814"/>
      <c r="AM129" s="814"/>
      <c r="AN129" s="814"/>
      <c r="AO129" s="815"/>
      <c r="AP129" s="817"/>
      <c r="AQ129" s="818"/>
      <c r="AR129" s="818"/>
      <c r="AS129" s="818"/>
      <c r="AT129" s="819"/>
      <c r="AU129" s="235"/>
      <c r="AV129" s="235"/>
      <c r="AW129" s="235"/>
      <c r="AX129" s="802" t="s">
        <v>455</v>
      </c>
      <c r="AY129" s="798"/>
      <c r="AZ129" s="798"/>
      <c r="BA129" s="798"/>
      <c r="BB129" s="798"/>
      <c r="BC129" s="798"/>
      <c r="BD129" s="798"/>
      <c r="BE129" s="799"/>
      <c r="BF129" s="803">
        <v>11.8</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808" t="s">
        <v>456</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457</v>
      </c>
      <c r="X130" s="811"/>
      <c r="Y130" s="811"/>
      <c r="Z130" s="812"/>
      <c r="AA130" s="813">
        <v>4846767</v>
      </c>
      <c r="AB130" s="814"/>
      <c r="AC130" s="814"/>
      <c r="AD130" s="814"/>
      <c r="AE130" s="815"/>
      <c r="AF130" s="816">
        <v>5310776</v>
      </c>
      <c r="AG130" s="814"/>
      <c r="AH130" s="814"/>
      <c r="AI130" s="814"/>
      <c r="AJ130" s="815"/>
      <c r="AK130" s="816">
        <v>5451341</v>
      </c>
      <c r="AL130" s="814"/>
      <c r="AM130" s="814"/>
      <c r="AN130" s="814"/>
      <c r="AO130" s="815"/>
      <c r="AP130" s="817"/>
      <c r="AQ130" s="818"/>
      <c r="AR130" s="818"/>
      <c r="AS130" s="818"/>
      <c r="AT130" s="819"/>
      <c r="AU130" s="235"/>
      <c r="AV130" s="235"/>
      <c r="AW130" s="235"/>
      <c r="AX130" s="781" t="s">
        <v>458</v>
      </c>
      <c r="AY130" s="782"/>
      <c r="AZ130" s="782"/>
      <c r="BA130" s="782"/>
      <c r="BB130" s="782"/>
      <c r="BC130" s="782"/>
      <c r="BD130" s="782"/>
      <c r="BE130" s="783"/>
      <c r="BF130" s="735">
        <v>104.7</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459</v>
      </c>
      <c r="X131" s="744"/>
      <c r="Y131" s="744"/>
      <c r="Z131" s="745"/>
      <c r="AA131" s="746">
        <v>19211832</v>
      </c>
      <c r="AB131" s="747"/>
      <c r="AC131" s="747"/>
      <c r="AD131" s="747"/>
      <c r="AE131" s="748"/>
      <c r="AF131" s="749">
        <v>18839025</v>
      </c>
      <c r="AG131" s="747"/>
      <c r="AH131" s="747"/>
      <c r="AI131" s="747"/>
      <c r="AJ131" s="748"/>
      <c r="AK131" s="749">
        <v>19282684</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63" t="s">
        <v>460</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461</v>
      </c>
      <c r="W132" s="767"/>
      <c r="X132" s="767"/>
      <c r="Y132" s="767"/>
      <c r="Z132" s="768"/>
      <c r="AA132" s="769">
        <v>13.83712912</v>
      </c>
      <c r="AB132" s="770"/>
      <c r="AC132" s="770"/>
      <c r="AD132" s="770"/>
      <c r="AE132" s="771"/>
      <c r="AF132" s="772">
        <v>10.69999642</v>
      </c>
      <c r="AG132" s="770"/>
      <c r="AH132" s="770"/>
      <c r="AI132" s="770"/>
      <c r="AJ132" s="771"/>
      <c r="AK132" s="772">
        <v>10.975837179999999</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462</v>
      </c>
      <c r="W133" s="776"/>
      <c r="X133" s="776"/>
      <c r="Y133" s="776"/>
      <c r="Z133" s="777"/>
      <c r="AA133" s="778">
        <v>14.9</v>
      </c>
      <c r="AB133" s="779"/>
      <c r="AC133" s="779"/>
      <c r="AD133" s="779"/>
      <c r="AE133" s="780"/>
      <c r="AF133" s="778">
        <v>13</v>
      </c>
      <c r="AG133" s="779"/>
      <c r="AH133" s="779"/>
      <c r="AI133" s="779"/>
      <c r="AJ133" s="780"/>
      <c r="AK133" s="778">
        <v>11.8</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463</v>
      </c>
      <c r="B5" s="246"/>
      <c r="C5" s="246"/>
      <c r="D5" s="246"/>
      <c r="E5" s="246"/>
      <c r="F5" s="246"/>
      <c r="G5" s="246"/>
      <c r="H5" s="246"/>
      <c r="I5" s="246"/>
      <c r="J5" s="246"/>
      <c r="K5" s="246"/>
      <c r="L5" s="246"/>
      <c r="M5" s="246"/>
      <c r="N5" s="246"/>
      <c r="O5" s="247"/>
    </row>
    <row r="6" spans="1:16" x14ac:dyDescent="0.15">
      <c r="A6" s="248"/>
      <c r="B6" s="244"/>
      <c r="C6" s="244"/>
      <c r="D6" s="244"/>
      <c r="E6" s="244"/>
      <c r="F6" s="244"/>
      <c r="G6" s="249" t="s">
        <v>464</v>
      </c>
      <c r="H6" s="249"/>
      <c r="I6" s="249"/>
      <c r="J6" s="249"/>
      <c r="K6" s="244"/>
      <c r="L6" s="244"/>
      <c r="M6" s="244"/>
      <c r="N6" s="244"/>
    </row>
    <row r="7" spans="1:16" x14ac:dyDescent="0.15">
      <c r="A7" s="248"/>
      <c r="B7" s="244"/>
      <c r="C7" s="244"/>
      <c r="D7" s="244"/>
      <c r="E7" s="244"/>
      <c r="F7" s="244"/>
      <c r="G7" s="251"/>
      <c r="H7" s="252"/>
      <c r="I7" s="252"/>
      <c r="J7" s="253"/>
      <c r="K7" s="1149" t="s">
        <v>465</v>
      </c>
      <c r="L7" s="254"/>
      <c r="M7" s="255" t="s">
        <v>466</v>
      </c>
      <c r="N7" s="256"/>
    </row>
    <row r="8" spans="1:16" x14ac:dyDescent="0.15">
      <c r="A8" s="248"/>
      <c r="B8" s="244"/>
      <c r="C8" s="244"/>
      <c r="D8" s="244"/>
      <c r="E8" s="244"/>
      <c r="F8" s="244"/>
      <c r="G8" s="257"/>
      <c r="H8" s="258"/>
      <c r="I8" s="258"/>
      <c r="J8" s="259"/>
      <c r="K8" s="1150"/>
      <c r="L8" s="260" t="s">
        <v>467</v>
      </c>
      <c r="M8" s="261" t="s">
        <v>468</v>
      </c>
      <c r="N8" s="262" t="s">
        <v>469</v>
      </c>
    </row>
    <row r="9" spans="1:16" x14ac:dyDescent="0.15">
      <c r="A9" s="248"/>
      <c r="B9" s="244"/>
      <c r="C9" s="244"/>
      <c r="D9" s="244"/>
      <c r="E9" s="244"/>
      <c r="F9" s="244"/>
      <c r="G9" s="1163" t="s">
        <v>470</v>
      </c>
      <c r="H9" s="1164"/>
      <c r="I9" s="1164"/>
      <c r="J9" s="1165"/>
      <c r="K9" s="263">
        <v>5400247</v>
      </c>
      <c r="L9" s="264">
        <v>57266</v>
      </c>
      <c r="M9" s="265">
        <v>62416</v>
      </c>
      <c r="N9" s="266">
        <v>-8.3000000000000007</v>
      </c>
    </row>
    <row r="10" spans="1:16" x14ac:dyDescent="0.15">
      <c r="A10" s="248"/>
      <c r="B10" s="244"/>
      <c r="C10" s="244"/>
      <c r="D10" s="244"/>
      <c r="E10" s="244"/>
      <c r="F10" s="244"/>
      <c r="G10" s="1163" t="s">
        <v>471</v>
      </c>
      <c r="H10" s="1164"/>
      <c r="I10" s="1164"/>
      <c r="J10" s="1165"/>
      <c r="K10" s="267">
        <v>348245</v>
      </c>
      <c r="L10" s="268">
        <v>3693</v>
      </c>
      <c r="M10" s="269">
        <v>5506</v>
      </c>
      <c r="N10" s="270">
        <v>-32.9</v>
      </c>
    </row>
    <row r="11" spans="1:16" ht="13.5" customHeight="1" x14ac:dyDescent="0.15">
      <c r="A11" s="248"/>
      <c r="B11" s="244"/>
      <c r="C11" s="244"/>
      <c r="D11" s="244"/>
      <c r="E11" s="244"/>
      <c r="F11" s="244"/>
      <c r="G11" s="1163" t="s">
        <v>472</v>
      </c>
      <c r="H11" s="1164"/>
      <c r="I11" s="1164"/>
      <c r="J11" s="1165"/>
      <c r="K11" s="267">
        <v>18344</v>
      </c>
      <c r="L11" s="268">
        <v>195</v>
      </c>
      <c r="M11" s="269">
        <v>5414</v>
      </c>
      <c r="N11" s="270">
        <v>-96.4</v>
      </c>
    </row>
    <row r="12" spans="1:16" ht="13.5" customHeight="1" x14ac:dyDescent="0.15">
      <c r="A12" s="248"/>
      <c r="B12" s="244"/>
      <c r="C12" s="244"/>
      <c r="D12" s="244"/>
      <c r="E12" s="244"/>
      <c r="F12" s="244"/>
      <c r="G12" s="1163" t="s">
        <v>473</v>
      </c>
      <c r="H12" s="1164"/>
      <c r="I12" s="1164"/>
      <c r="J12" s="1165"/>
      <c r="K12" s="267" t="s">
        <v>474</v>
      </c>
      <c r="L12" s="268" t="s">
        <v>474</v>
      </c>
      <c r="M12" s="269">
        <v>1117</v>
      </c>
      <c r="N12" s="270" t="s">
        <v>474</v>
      </c>
    </row>
    <row r="13" spans="1:16" ht="13.5" customHeight="1" x14ac:dyDescent="0.15">
      <c r="A13" s="248"/>
      <c r="B13" s="244"/>
      <c r="C13" s="244"/>
      <c r="D13" s="244"/>
      <c r="E13" s="244"/>
      <c r="F13" s="244"/>
      <c r="G13" s="1163" t="s">
        <v>475</v>
      </c>
      <c r="H13" s="1164"/>
      <c r="I13" s="1164"/>
      <c r="J13" s="1165"/>
      <c r="K13" s="267" t="s">
        <v>474</v>
      </c>
      <c r="L13" s="268" t="s">
        <v>474</v>
      </c>
      <c r="M13" s="269">
        <v>0</v>
      </c>
      <c r="N13" s="270" t="s">
        <v>474</v>
      </c>
    </row>
    <row r="14" spans="1:16" ht="13.5" customHeight="1" x14ac:dyDescent="0.15">
      <c r="A14" s="248"/>
      <c r="B14" s="244"/>
      <c r="C14" s="244"/>
      <c r="D14" s="244"/>
      <c r="E14" s="244"/>
      <c r="F14" s="244"/>
      <c r="G14" s="1163" t="s">
        <v>476</v>
      </c>
      <c r="H14" s="1164"/>
      <c r="I14" s="1164"/>
      <c r="J14" s="1165"/>
      <c r="K14" s="267" t="s">
        <v>474</v>
      </c>
      <c r="L14" s="268" t="s">
        <v>474</v>
      </c>
      <c r="M14" s="269">
        <v>2298</v>
      </c>
      <c r="N14" s="270" t="s">
        <v>474</v>
      </c>
    </row>
    <row r="15" spans="1:16" ht="13.5" customHeight="1" x14ac:dyDescent="0.15">
      <c r="A15" s="248"/>
      <c r="B15" s="244"/>
      <c r="C15" s="244"/>
      <c r="D15" s="244"/>
      <c r="E15" s="244"/>
      <c r="F15" s="244"/>
      <c r="G15" s="1163" t="s">
        <v>477</v>
      </c>
      <c r="H15" s="1164"/>
      <c r="I15" s="1164"/>
      <c r="J15" s="1165"/>
      <c r="K15" s="267">
        <v>136279</v>
      </c>
      <c r="L15" s="268">
        <v>1445</v>
      </c>
      <c r="M15" s="269">
        <v>1592</v>
      </c>
      <c r="N15" s="270">
        <v>-9.1999999999999993</v>
      </c>
    </row>
    <row r="16" spans="1:16" x14ac:dyDescent="0.15">
      <c r="A16" s="248"/>
      <c r="B16" s="244"/>
      <c r="C16" s="244"/>
      <c r="D16" s="244"/>
      <c r="E16" s="244"/>
      <c r="F16" s="244"/>
      <c r="G16" s="1166" t="s">
        <v>478</v>
      </c>
      <c r="H16" s="1167"/>
      <c r="I16" s="1167"/>
      <c r="J16" s="1168"/>
      <c r="K16" s="268">
        <v>-671071</v>
      </c>
      <c r="L16" s="268">
        <v>-7116</v>
      </c>
      <c r="M16" s="269">
        <v>-6284</v>
      </c>
      <c r="N16" s="270">
        <v>13.2</v>
      </c>
    </row>
    <row r="17" spans="1:16" x14ac:dyDescent="0.15">
      <c r="A17" s="248"/>
      <c r="B17" s="244"/>
      <c r="C17" s="244"/>
      <c r="D17" s="244"/>
      <c r="E17" s="244"/>
      <c r="F17" s="244"/>
      <c r="G17" s="1166" t="s">
        <v>168</v>
      </c>
      <c r="H17" s="1167"/>
      <c r="I17" s="1167"/>
      <c r="J17" s="1168"/>
      <c r="K17" s="268">
        <v>5232044</v>
      </c>
      <c r="L17" s="268">
        <v>55482</v>
      </c>
      <c r="M17" s="269">
        <v>72059</v>
      </c>
      <c r="N17" s="270">
        <v>-23</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479</v>
      </c>
      <c r="H19" s="244"/>
      <c r="I19" s="244"/>
      <c r="J19" s="244"/>
      <c r="K19" s="244"/>
      <c r="L19" s="244"/>
      <c r="M19" s="244"/>
      <c r="N19" s="244"/>
    </row>
    <row r="20" spans="1:16" x14ac:dyDescent="0.15">
      <c r="A20" s="248"/>
      <c r="B20" s="244"/>
      <c r="C20" s="244"/>
      <c r="D20" s="244"/>
      <c r="E20" s="244"/>
      <c r="F20" s="244"/>
      <c r="G20" s="272"/>
      <c r="H20" s="273"/>
      <c r="I20" s="273"/>
      <c r="J20" s="274"/>
      <c r="K20" s="275" t="s">
        <v>480</v>
      </c>
      <c r="L20" s="276" t="s">
        <v>481</v>
      </c>
      <c r="M20" s="277" t="s">
        <v>482</v>
      </c>
      <c r="N20" s="278"/>
    </row>
    <row r="21" spans="1:16" s="284" customFormat="1" x14ac:dyDescent="0.15">
      <c r="A21" s="279"/>
      <c r="B21" s="249"/>
      <c r="C21" s="249"/>
      <c r="D21" s="249"/>
      <c r="E21" s="249"/>
      <c r="F21" s="249"/>
      <c r="G21" s="1160" t="s">
        <v>483</v>
      </c>
      <c r="H21" s="1161"/>
      <c r="I21" s="1161"/>
      <c r="J21" s="1162"/>
      <c r="K21" s="280">
        <v>7.03</v>
      </c>
      <c r="L21" s="281">
        <v>7.1</v>
      </c>
      <c r="M21" s="282">
        <v>-7.0000000000000007E-2</v>
      </c>
      <c r="N21" s="249"/>
      <c r="O21" s="283"/>
      <c r="P21" s="279"/>
    </row>
    <row r="22" spans="1:16" s="284" customFormat="1" x14ac:dyDescent="0.15">
      <c r="A22" s="279"/>
      <c r="B22" s="249"/>
      <c r="C22" s="249"/>
      <c r="D22" s="249"/>
      <c r="E22" s="249"/>
      <c r="F22" s="249"/>
      <c r="G22" s="1160" t="s">
        <v>484</v>
      </c>
      <c r="H22" s="1161"/>
      <c r="I22" s="1161"/>
      <c r="J22" s="1162"/>
      <c r="K22" s="285">
        <v>96</v>
      </c>
      <c r="L22" s="286">
        <v>98.4</v>
      </c>
      <c r="M22" s="287">
        <v>-2.4</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485</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486</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487</v>
      </c>
      <c r="H29" s="249"/>
      <c r="I29" s="249"/>
      <c r="J29" s="249"/>
      <c r="K29" s="244"/>
      <c r="L29" s="244"/>
      <c r="M29" s="244"/>
      <c r="N29" s="244"/>
      <c r="O29" s="293"/>
    </row>
    <row r="30" spans="1:16" x14ac:dyDescent="0.15">
      <c r="A30" s="248"/>
      <c r="B30" s="244"/>
      <c r="C30" s="244"/>
      <c r="D30" s="244"/>
      <c r="E30" s="244"/>
      <c r="F30" s="244"/>
      <c r="G30" s="251"/>
      <c r="H30" s="252"/>
      <c r="I30" s="252"/>
      <c r="J30" s="253"/>
      <c r="K30" s="1149" t="s">
        <v>465</v>
      </c>
      <c r="L30" s="254"/>
      <c r="M30" s="255" t="s">
        <v>466</v>
      </c>
      <c r="N30" s="256"/>
    </row>
    <row r="31" spans="1:16" x14ac:dyDescent="0.15">
      <c r="A31" s="248"/>
      <c r="B31" s="244"/>
      <c r="C31" s="244"/>
      <c r="D31" s="244"/>
      <c r="E31" s="244"/>
      <c r="F31" s="244"/>
      <c r="G31" s="257"/>
      <c r="H31" s="258"/>
      <c r="I31" s="258"/>
      <c r="J31" s="259"/>
      <c r="K31" s="1150"/>
      <c r="L31" s="260" t="s">
        <v>467</v>
      </c>
      <c r="M31" s="261" t="s">
        <v>468</v>
      </c>
      <c r="N31" s="262" t="s">
        <v>469</v>
      </c>
    </row>
    <row r="32" spans="1:16" ht="27" customHeight="1" x14ac:dyDescent="0.15">
      <c r="A32" s="248"/>
      <c r="B32" s="244"/>
      <c r="C32" s="244"/>
      <c r="D32" s="244"/>
      <c r="E32" s="244"/>
      <c r="F32" s="244"/>
      <c r="G32" s="1151" t="s">
        <v>488</v>
      </c>
      <c r="H32" s="1152"/>
      <c r="I32" s="1152"/>
      <c r="J32" s="1153"/>
      <c r="K32" s="294">
        <v>5668038</v>
      </c>
      <c r="L32" s="294">
        <v>60106</v>
      </c>
      <c r="M32" s="295">
        <v>39864</v>
      </c>
      <c r="N32" s="296">
        <v>50.8</v>
      </c>
    </row>
    <row r="33" spans="1:16" ht="13.5" customHeight="1" x14ac:dyDescent="0.15">
      <c r="A33" s="248"/>
      <c r="B33" s="244"/>
      <c r="C33" s="244"/>
      <c r="D33" s="244"/>
      <c r="E33" s="244"/>
      <c r="F33" s="244"/>
      <c r="G33" s="1151" t="s">
        <v>489</v>
      </c>
      <c r="H33" s="1152"/>
      <c r="I33" s="1152"/>
      <c r="J33" s="1153"/>
      <c r="K33" s="294" t="s">
        <v>474</v>
      </c>
      <c r="L33" s="294" t="s">
        <v>474</v>
      </c>
      <c r="M33" s="295">
        <v>3</v>
      </c>
      <c r="N33" s="296" t="s">
        <v>474</v>
      </c>
    </row>
    <row r="34" spans="1:16" ht="27" customHeight="1" x14ac:dyDescent="0.15">
      <c r="A34" s="248"/>
      <c r="B34" s="244"/>
      <c r="C34" s="244"/>
      <c r="D34" s="244"/>
      <c r="E34" s="244"/>
      <c r="F34" s="244"/>
      <c r="G34" s="1151" t="s">
        <v>490</v>
      </c>
      <c r="H34" s="1152"/>
      <c r="I34" s="1152"/>
      <c r="J34" s="1153"/>
      <c r="K34" s="294" t="s">
        <v>474</v>
      </c>
      <c r="L34" s="294" t="s">
        <v>474</v>
      </c>
      <c r="M34" s="295">
        <v>79</v>
      </c>
      <c r="N34" s="296" t="s">
        <v>474</v>
      </c>
    </row>
    <row r="35" spans="1:16" ht="27" customHeight="1" x14ac:dyDescent="0.15">
      <c r="A35" s="248"/>
      <c r="B35" s="244"/>
      <c r="C35" s="244"/>
      <c r="D35" s="244"/>
      <c r="E35" s="244"/>
      <c r="F35" s="244"/>
      <c r="G35" s="1151" t="s">
        <v>491</v>
      </c>
      <c r="H35" s="1152"/>
      <c r="I35" s="1152"/>
      <c r="J35" s="1153"/>
      <c r="K35" s="294">
        <v>1871879</v>
      </c>
      <c r="L35" s="294">
        <v>19850</v>
      </c>
      <c r="M35" s="295">
        <v>14090</v>
      </c>
      <c r="N35" s="296">
        <v>40.9</v>
      </c>
    </row>
    <row r="36" spans="1:16" ht="27" customHeight="1" x14ac:dyDescent="0.15">
      <c r="A36" s="248"/>
      <c r="B36" s="244"/>
      <c r="C36" s="244"/>
      <c r="D36" s="244"/>
      <c r="E36" s="244"/>
      <c r="F36" s="244"/>
      <c r="G36" s="1151" t="s">
        <v>492</v>
      </c>
      <c r="H36" s="1152"/>
      <c r="I36" s="1152"/>
      <c r="J36" s="1153"/>
      <c r="K36" s="294" t="s">
        <v>474</v>
      </c>
      <c r="L36" s="294" t="s">
        <v>474</v>
      </c>
      <c r="M36" s="295">
        <v>1791</v>
      </c>
      <c r="N36" s="296" t="s">
        <v>474</v>
      </c>
    </row>
    <row r="37" spans="1:16" ht="13.5" customHeight="1" x14ac:dyDescent="0.15">
      <c r="A37" s="248"/>
      <c r="B37" s="244"/>
      <c r="C37" s="244"/>
      <c r="D37" s="244"/>
      <c r="E37" s="244"/>
      <c r="F37" s="244"/>
      <c r="G37" s="1151" t="s">
        <v>493</v>
      </c>
      <c r="H37" s="1152"/>
      <c r="I37" s="1152"/>
      <c r="J37" s="1153"/>
      <c r="K37" s="294">
        <v>120044</v>
      </c>
      <c r="L37" s="294">
        <v>1273</v>
      </c>
      <c r="M37" s="295">
        <v>866</v>
      </c>
      <c r="N37" s="296">
        <v>47</v>
      </c>
    </row>
    <row r="38" spans="1:16" ht="27" customHeight="1" x14ac:dyDescent="0.15">
      <c r="A38" s="248"/>
      <c r="B38" s="244"/>
      <c r="C38" s="244"/>
      <c r="D38" s="244"/>
      <c r="E38" s="244"/>
      <c r="F38" s="244"/>
      <c r="G38" s="1154" t="s">
        <v>494</v>
      </c>
      <c r="H38" s="1155"/>
      <c r="I38" s="1155"/>
      <c r="J38" s="1156"/>
      <c r="K38" s="297" t="s">
        <v>474</v>
      </c>
      <c r="L38" s="297" t="s">
        <v>474</v>
      </c>
      <c r="M38" s="298">
        <v>3</v>
      </c>
      <c r="N38" s="299" t="s">
        <v>474</v>
      </c>
      <c r="O38" s="293"/>
    </row>
    <row r="39" spans="1:16" x14ac:dyDescent="0.15">
      <c r="A39" s="248"/>
      <c r="B39" s="244"/>
      <c r="C39" s="244"/>
      <c r="D39" s="244"/>
      <c r="E39" s="244"/>
      <c r="F39" s="244"/>
      <c r="G39" s="1154" t="s">
        <v>495</v>
      </c>
      <c r="H39" s="1155"/>
      <c r="I39" s="1155"/>
      <c r="J39" s="1156"/>
      <c r="K39" s="300">
        <v>-92184</v>
      </c>
      <c r="L39" s="300">
        <v>-978</v>
      </c>
      <c r="M39" s="301">
        <v>-5541</v>
      </c>
      <c r="N39" s="302">
        <v>-82.3</v>
      </c>
      <c r="O39" s="293"/>
    </row>
    <row r="40" spans="1:16" ht="27" customHeight="1" x14ac:dyDescent="0.15">
      <c r="A40" s="248"/>
      <c r="B40" s="244"/>
      <c r="C40" s="244"/>
      <c r="D40" s="244"/>
      <c r="E40" s="244"/>
      <c r="F40" s="244"/>
      <c r="G40" s="1151" t="s">
        <v>496</v>
      </c>
      <c r="H40" s="1152"/>
      <c r="I40" s="1152"/>
      <c r="J40" s="1153"/>
      <c r="K40" s="300">
        <v>-5451341</v>
      </c>
      <c r="L40" s="300">
        <v>-57808</v>
      </c>
      <c r="M40" s="301">
        <v>-36202</v>
      </c>
      <c r="N40" s="302">
        <v>59.7</v>
      </c>
      <c r="O40" s="293"/>
    </row>
    <row r="41" spans="1:16" x14ac:dyDescent="0.15">
      <c r="A41" s="248"/>
      <c r="B41" s="244"/>
      <c r="C41" s="244"/>
      <c r="D41" s="244"/>
      <c r="E41" s="244"/>
      <c r="F41" s="244"/>
      <c r="G41" s="1157" t="s">
        <v>279</v>
      </c>
      <c r="H41" s="1158"/>
      <c r="I41" s="1158"/>
      <c r="J41" s="1159"/>
      <c r="K41" s="294">
        <v>2116436</v>
      </c>
      <c r="L41" s="300">
        <v>22443</v>
      </c>
      <c r="M41" s="301">
        <v>14952</v>
      </c>
      <c r="N41" s="302">
        <v>50.1</v>
      </c>
      <c r="O41" s="293"/>
    </row>
    <row r="42" spans="1:16" x14ac:dyDescent="0.15">
      <c r="A42" s="248"/>
      <c r="B42" s="244"/>
      <c r="C42" s="244"/>
      <c r="D42" s="244"/>
      <c r="E42" s="244"/>
      <c r="F42" s="244"/>
      <c r="G42" s="303" t="s">
        <v>497</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498</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499</v>
      </c>
      <c r="H48" s="308"/>
      <c r="I48" s="308"/>
      <c r="J48" s="308"/>
      <c r="K48" s="308"/>
      <c r="L48" s="308"/>
      <c r="M48" s="309"/>
      <c r="N48" s="308"/>
    </row>
    <row r="49" spans="1:14" ht="13.5" customHeight="1" x14ac:dyDescent="0.15">
      <c r="A49" s="248"/>
      <c r="B49" s="244"/>
      <c r="C49" s="244"/>
      <c r="D49" s="244"/>
      <c r="E49" s="244"/>
      <c r="F49" s="244"/>
      <c r="G49" s="310"/>
      <c r="H49" s="311"/>
      <c r="I49" s="1144" t="s">
        <v>465</v>
      </c>
      <c r="J49" s="1146" t="s">
        <v>500</v>
      </c>
      <c r="K49" s="1147"/>
      <c r="L49" s="1147"/>
      <c r="M49" s="1147"/>
      <c r="N49" s="1148"/>
    </row>
    <row r="50" spans="1:14" x14ac:dyDescent="0.15">
      <c r="A50" s="248"/>
      <c r="B50" s="244"/>
      <c r="C50" s="244"/>
      <c r="D50" s="244"/>
      <c r="E50" s="244"/>
      <c r="F50" s="244"/>
      <c r="G50" s="312"/>
      <c r="H50" s="313"/>
      <c r="I50" s="1145"/>
      <c r="J50" s="314" t="s">
        <v>501</v>
      </c>
      <c r="K50" s="315" t="s">
        <v>502</v>
      </c>
      <c r="L50" s="316" t="s">
        <v>503</v>
      </c>
      <c r="M50" s="317" t="s">
        <v>504</v>
      </c>
      <c r="N50" s="318" t="s">
        <v>505</v>
      </c>
    </row>
    <row r="51" spans="1:14" x14ac:dyDescent="0.15">
      <c r="A51" s="248"/>
      <c r="B51" s="244"/>
      <c r="C51" s="244"/>
      <c r="D51" s="244"/>
      <c r="E51" s="244"/>
      <c r="F51" s="244"/>
      <c r="G51" s="310" t="s">
        <v>506</v>
      </c>
      <c r="H51" s="311"/>
      <c r="I51" s="319">
        <v>4656708</v>
      </c>
      <c r="J51" s="320">
        <v>49627</v>
      </c>
      <c r="K51" s="321">
        <v>-21.1</v>
      </c>
      <c r="L51" s="322">
        <v>48103</v>
      </c>
      <c r="M51" s="323">
        <v>8.9</v>
      </c>
      <c r="N51" s="324">
        <v>-30</v>
      </c>
    </row>
    <row r="52" spans="1:14" x14ac:dyDescent="0.15">
      <c r="A52" s="248"/>
      <c r="B52" s="244"/>
      <c r="C52" s="244"/>
      <c r="D52" s="244"/>
      <c r="E52" s="244"/>
      <c r="F52" s="244"/>
      <c r="G52" s="325"/>
      <c r="H52" s="326" t="s">
        <v>507</v>
      </c>
      <c r="I52" s="327">
        <v>2468231</v>
      </c>
      <c r="J52" s="328">
        <v>26304</v>
      </c>
      <c r="K52" s="329">
        <v>-28.1</v>
      </c>
      <c r="L52" s="330">
        <v>22640</v>
      </c>
      <c r="M52" s="331">
        <v>-9.1999999999999993</v>
      </c>
      <c r="N52" s="332">
        <v>-18.899999999999999</v>
      </c>
    </row>
    <row r="53" spans="1:14" x14ac:dyDescent="0.15">
      <c r="A53" s="248"/>
      <c r="B53" s="244"/>
      <c r="C53" s="244"/>
      <c r="D53" s="244"/>
      <c r="E53" s="244"/>
      <c r="F53" s="244"/>
      <c r="G53" s="310" t="s">
        <v>508</v>
      </c>
      <c r="H53" s="311"/>
      <c r="I53" s="319">
        <v>6248894</v>
      </c>
      <c r="J53" s="320">
        <v>65649</v>
      </c>
      <c r="K53" s="321">
        <v>32.299999999999997</v>
      </c>
      <c r="L53" s="322">
        <v>45761</v>
      </c>
      <c r="M53" s="323">
        <v>-4.9000000000000004</v>
      </c>
      <c r="N53" s="324">
        <v>37.200000000000003</v>
      </c>
    </row>
    <row r="54" spans="1:14" x14ac:dyDescent="0.15">
      <c r="A54" s="248"/>
      <c r="B54" s="244"/>
      <c r="C54" s="244"/>
      <c r="D54" s="244"/>
      <c r="E54" s="244"/>
      <c r="F54" s="244"/>
      <c r="G54" s="325"/>
      <c r="H54" s="326" t="s">
        <v>507</v>
      </c>
      <c r="I54" s="327">
        <v>3232056</v>
      </c>
      <c r="J54" s="328">
        <v>33955</v>
      </c>
      <c r="K54" s="329">
        <v>29.1</v>
      </c>
      <c r="L54" s="330">
        <v>24777</v>
      </c>
      <c r="M54" s="331">
        <v>9.4</v>
      </c>
      <c r="N54" s="332">
        <v>19.7</v>
      </c>
    </row>
    <row r="55" spans="1:14" x14ac:dyDescent="0.15">
      <c r="A55" s="248"/>
      <c r="B55" s="244"/>
      <c r="C55" s="244"/>
      <c r="D55" s="244"/>
      <c r="E55" s="244"/>
      <c r="F55" s="244"/>
      <c r="G55" s="310" t="s">
        <v>509</v>
      </c>
      <c r="H55" s="311"/>
      <c r="I55" s="319">
        <v>8963290</v>
      </c>
      <c r="J55" s="320">
        <v>94369</v>
      </c>
      <c r="K55" s="321">
        <v>43.7</v>
      </c>
      <c r="L55" s="322">
        <v>56255</v>
      </c>
      <c r="M55" s="323">
        <v>22.9</v>
      </c>
      <c r="N55" s="324">
        <v>20.8</v>
      </c>
    </row>
    <row r="56" spans="1:14" x14ac:dyDescent="0.15">
      <c r="A56" s="248"/>
      <c r="B56" s="244"/>
      <c r="C56" s="244"/>
      <c r="D56" s="244"/>
      <c r="E56" s="244"/>
      <c r="F56" s="244"/>
      <c r="G56" s="325"/>
      <c r="H56" s="326" t="s">
        <v>507</v>
      </c>
      <c r="I56" s="327">
        <v>3805325</v>
      </c>
      <c r="J56" s="328">
        <v>40064</v>
      </c>
      <c r="K56" s="329">
        <v>18</v>
      </c>
      <c r="L56" s="330">
        <v>26957</v>
      </c>
      <c r="M56" s="331">
        <v>8.8000000000000007</v>
      </c>
      <c r="N56" s="332">
        <v>9.1999999999999993</v>
      </c>
    </row>
    <row r="57" spans="1:14" x14ac:dyDescent="0.15">
      <c r="A57" s="248"/>
      <c r="B57" s="244"/>
      <c r="C57" s="244"/>
      <c r="D57" s="244"/>
      <c r="E57" s="244"/>
      <c r="F57" s="244"/>
      <c r="G57" s="310" t="s">
        <v>510</v>
      </c>
      <c r="H57" s="311"/>
      <c r="I57" s="319">
        <v>8622027</v>
      </c>
      <c r="J57" s="320">
        <v>91045</v>
      </c>
      <c r="K57" s="321">
        <v>-3.5</v>
      </c>
      <c r="L57" s="322">
        <v>57944</v>
      </c>
      <c r="M57" s="323">
        <v>3</v>
      </c>
      <c r="N57" s="324">
        <v>-6.5</v>
      </c>
    </row>
    <row r="58" spans="1:14" x14ac:dyDescent="0.15">
      <c r="A58" s="248"/>
      <c r="B58" s="244"/>
      <c r="C58" s="244"/>
      <c r="D58" s="244"/>
      <c r="E58" s="244"/>
      <c r="F58" s="244"/>
      <c r="G58" s="325"/>
      <c r="H58" s="326" t="s">
        <v>507</v>
      </c>
      <c r="I58" s="327">
        <v>4356617</v>
      </c>
      <c r="J58" s="328">
        <v>46004</v>
      </c>
      <c r="K58" s="329">
        <v>14.8</v>
      </c>
      <c r="L58" s="330">
        <v>29326</v>
      </c>
      <c r="M58" s="331">
        <v>8.8000000000000007</v>
      </c>
      <c r="N58" s="332">
        <v>6</v>
      </c>
    </row>
    <row r="59" spans="1:14" x14ac:dyDescent="0.15">
      <c r="A59" s="248"/>
      <c r="B59" s="244"/>
      <c r="C59" s="244"/>
      <c r="D59" s="244"/>
      <c r="E59" s="244"/>
      <c r="F59" s="244"/>
      <c r="G59" s="310" t="s">
        <v>511</v>
      </c>
      <c r="H59" s="311"/>
      <c r="I59" s="319">
        <v>6443061</v>
      </c>
      <c r="J59" s="320">
        <v>68324</v>
      </c>
      <c r="K59" s="321">
        <v>-25</v>
      </c>
      <c r="L59" s="322">
        <v>54227</v>
      </c>
      <c r="M59" s="323">
        <v>-6.4</v>
      </c>
      <c r="N59" s="324">
        <v>-18.600000000000001</v>
      </c>
    </row>
    <row r="60" spans="1:14" x14ac:dyDescent="0.15">
      <c r="A60" s="248"/>
      <c r="B60" s="244"/>
      <c r="C60" s="244"/>
      <c r="D60" s="244"/>
      <c r="E60" s="244"/>
      <c r="F60" s="244"/>
      <c r="G60" s="325"/>
      <c r="H60" s="326" t="s">
        <v>507</v>
      </c>
      <c r="I60" s="333">
        <v>5029486</v>
      </c>
      <c r="J60" s="328">
        <v>53334</v>
      </c>
      <c r="K60" s="329">
        <v>15.9</v>
      </c>
      <c r="L60" s="330">
        <v>29694</v>
      </c>
      <c r="M60" s="331">
        <v>1.3</v>
      </c>
      <c r="N60" s="332">
        <v>14.6</v>
      </c>
    </row>
    <row r="61" spans="1:14" x14ac:dyDescent="0.15">
      <c r="A61" s="248"/>
      <c r="B61" s="244"/>
      <c r="C61" s="244"/>
      <c r="D61" s="244"/>
      <c r="E61" s="244"/>
      <c r="F61" s="244"/>
      <c r="G61" s="310" t="s">
        <v>512</v>
      </c>
      <c r="H61" s="334"/>
      <c r="I61" s="335">
        <v>6986796</v>
      </c>
      <c r="J61" s="336">
        <v>73803</v>
      </c>
      <c r="K61" s="337">
        <v>5.3</v>
      </c>
      <c r="L61" s="338">
        <v>52458</v>
      </c>
      <c r="M61" s="339">
        <v>4.7</v>
      </c>
      <c r="N61" s="324">
        <v>0.6</v>
      </c>
    </row>
    <row r="62" spans="1:14" x14ac:dyDescent="0.15">
      <c r="A62" s="248"/>
      <c r="B62" s="244"/>
      <c r="C62" s="244"/>
      <c r="D62" s="244"/>
      <c r="E62" s="244"/>
      <c r="F62" s="244"/>
      <c r="G62" s="325"/>
      <c r="H62" s="326" t="s">
        <v>507</v>
      </c>
      <c r="I62" s="327">
        <v>3778343</v>
      </c>
      <c r="J62" s="328">
        <v>39932</v>
      </c>
      <c r="K62" s="329">
        <v>9.9</v>
      </c>
      <c r="L62" s="330">
        <v>26679</v>
      </c>
      <c r="M62" s="331">
        <v>3.8</v>
      </c>
      <c r="N62" s="332">
        <v>6.1</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514</v>
      </c>
      <c r="G46" s="8" t="s">
        <v>515</v>
      </c>
      <c r="H46" s="8" t="s">
        <v>516</v>
      </c>
      <c r="I46" s="8" t="s">
        <v>517</v>
      </c>
      <c r="J46" s="9" t="s">
        <v>518</v>
      </c>
    </row>
    <row r="47" spans="2:10" ht="57.75" customHeight="1" x14ac:dyDescent="0.15">
      <c r="B47" s="10"/>
      <c r="C47" s="1169" t="s">
        <v>3</v>
      </c>
      <c r="D47" s="1169"/>
      <c r="E47" s="1170"/>
      <c r="F47" s="11">
        <v>12.61</v>
      </c>
      <c r="G47" s="12">
        <v>13.38</v>
      </c>
      <c r="H47" s="12">
        <v>16.350000000000001</v>
      </c>
      <c r="I47" s="12">
        <v>15.93</v>
      </c>
      <c r="J47" s="13">
        <v>16.399999999999999</v>
      </c>
    </row>
    <row r="48" spans="2:10" ht="57.75" customHeight="1" x14ac:dyDescent="0.15">
      <c r="B48" s="14"/>
      <c r="C48" s="1171" t="s">
        <v>4</v>
      </c>
      <c r="D48" s="1171"/>
      <c r="E48" s="1172"/>
      <c r="F48" s="15">
        <v>4.4800000000000004</v>
      </c>
      <c r="G48" s="16">
        <v>3.83</v>
      </c>
      <c r="H48" s="16">
        <v>2.5299999999999998</v>
      </c>
      <c r="I48" s="16">
        <v>3.36</v>
      </c>
      <c r="J48" s="17">
        <v>4.41</v>
      </c>
    </row>
    <row r="49" spans="2:10" ht="57.75" customHeight="1" thickBot="1" x14ac:dyDescent="0.2">
      <c r="B49" s="18"/>
      <c r="C49" s="1173" t="s">
        <v>5</v>
      </c>
      <c r="D49" s="1173"/>
      <c r="E49" s="1174"/>
      <c r="F49" s="19">
        <v>4.38</v>
      </c>
      <c r="G49" s="20">
        <v>1.33</v>
      </c>
      <c r="H49" s="20">
        <v>2.79</v>
      </c>
      <c r="I49" s="20">
        <v>1.66</v>
      </c>
      <c r="J49" s="21">
        <v>3.33</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米屋 昇</cp:lastModifiedBy>
  <cp:lastPrinted>2017-03-24T08:35:38Z</cp:lastPrinted>
  <dcterms:created xsi:type="dcterms:W3CDTF">2017-01-25T02:45:31Z</dcterms:created>
  <dcterms:modified xsi:type="dcterms:W3CDTF">2017-03-27T00:51:00Z</dcterms:modified>
  <cp:category/>
</cp:coreProperties>
</file>