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　財政係\03　決算統計（地方財政状況調査）\01普通会計\★H30決算統計（R01）\191015 平成29年度財政状況資料集の作成について（2回目）\04 県ホームページ掲載データ\"/>
    </mc:Choice>
  </mc:AlternateContent>
  <bookViews>
    <workbookView xWindow="0" yWindow="0" windowWidth="19200" windowHeight="116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 i="12" l="1"/>
  <c r="V23" i="12"/>
  <c r="Q23" i="12"/>
  <c r="BG36" i="10" l="1"/>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<sst xmlns="http://schemas.openxmlformats.org/spreadsheetml/2006/main" count="1075" uniqueCount="597">
  <si>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</si>
  <si>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</si>
  <si>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</si>
  <si>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</si>
  <si>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</si>
  <si>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</si>
  <si>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</si>
  <si>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</si>
  <si>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</si>
  <si>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</si>
  <si>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</si>
  <si>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</si>
  <si>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</si>
  <si>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</si>
  <si>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</si>
  <si>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</si>
  <si>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</si>
  <si>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</si>
  <si>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</si>
  <si>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</si>
  <si>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</si>
  <si>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</si>
  <si>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</si>
  <si>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</si>
  <si>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</si>
  <si>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</si>
  <si>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</si>
  <si>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</si>
  <si>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</si>
  <si>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</si>
  <si>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</si>
  <si>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</si>
  <si>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</si>
  <si>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</si>
  <si>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</si>
  <si>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</si>
  <si>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</si>
  <si>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</si>
  <si>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</si>
  <si>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</si>
  <si>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</si>
  <si>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</si>
  <si>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</si>
  <si>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</si>
  <si>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</si>
  <si>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</si>
  <si>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</si>
  <si>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</si>
  <si>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</si>
  <si>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</si>
  <si>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</si>
  <si>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</si>
  <si>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</si>
  <si>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</si>
  <si>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</si>
  <si>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</si>
  <si>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</si>
  <si>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</si>
  <si>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</si>
  <si>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</si>
  <si>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</si>
  <si>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</si>
  <si>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</si>
  <si>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</si>
  <si>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</si>
  <si>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</si>
  <si>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</si>
  <si>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</si>
  <si>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</si>
  <si>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</si>
  <si>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</si>
  <si>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</si>
  <si>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</si>
  <si>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</si>
  <si>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</si>
  <si>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</si>
  <si>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</si>
  <si>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</si>
  <si>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</si>
  <si>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</si>
  <si>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</si>
  <si>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</si>
  <si>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</si>
  <si>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</si>
  <si>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</si>
  <si>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</si>
  <si>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</si>
  <si>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</si>
  <si>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</si>
  <si>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</si>
  <si>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</si>
  <si>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小矢部市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</si>
  <si>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</si>
  <si>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</si>
  <si>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</si>
  <si>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</si>
  <si>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</si>
  <si>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</si>
  <si>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</si>
  <si>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</si>
  <si>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</si>
  <si>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</si>
  <si>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</si>
  <si>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</si>
  <si>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</si>
  <si>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</si>
  <si>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</si>
  <si>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</si>
  <si>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</si>
  <si>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</si>
  <si>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</si>
  <si>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</si>
  <si>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</si>
  <si>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</si>
  <si>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</si>
  <si>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</si>
  <si>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</si>
  <si>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</si>
  <si>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</si>
  <si>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</si>
  <si>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</si>
  <si>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</si>
  <si>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</si>
  <si>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</si>
  <si>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</si>
  <si>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</si>
  <si>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</si>
  <si>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</si>
  <si>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</si>
  <si>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</si>
  <si>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</si>
  <si>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</si>
  <si>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</si>
  <si>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</si>
  <si>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</si>
  <si>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</si>
  <si>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</si>
  <si>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</si>
  <si>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</si>
  <si>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</si>
  <si>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</si>
  <si>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</si>
  <si>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</si>
  <si>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</si>
  <si>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</si>
  <si>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</si>
  <si>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</si>
  <si>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</si>
  <si>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-1.1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</si>
  <si>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</si>
  <si>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</si>
  <si>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</si>
  <si>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</si>
  <si>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</si>
  <si>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</si>
  <si>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</si>
  <si>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</si>
  <si>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</si>
  <si>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</si>
  <si>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</si>
  <si>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</si>
  <si>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</si>
  <si>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</si>
  <si>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</si>
  <si>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</si>
  <si>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</si>
  <si>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</si>
  <si>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</si>
  <si>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</si>
  <si>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</si>
  <si>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</si>
  <si>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</si>
  <si>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</si>
  <si>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</si>
  <si>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</si>
  <si>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</si>
  <si>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</si>
  <si>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</si>
  <si>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</si>
  <si>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</si>
  <si>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</si>
  <si>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</si>
  <si>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</si>
  <si>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</si>
  <si>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</si>
  <si>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</si>
  <si>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</si>
  <si>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</si>
  <si>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</si>
  <si>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</si>
  <si>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</si>
  <si>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</si>
  <si>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</si>
  <si>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</si>
  <si>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</si>
  <si>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</si>
  <si>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</si>
  <si>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</si>
  <si>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</si>
  <si>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</si>
  <si>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</si>
  <si>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</si>
  <si>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</si>
  <si>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</si>
  <si>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</si>
  <si>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</si>
  <si>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</si>
  <si>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</si>
  <si>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</si>
  <si>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</si>
  <si>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富山県小矢部市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</si>
  <si>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</si>
  <si>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</si>
  <si>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</si>
  <si>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</si>
  <si>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</si>
  <si>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</si>
  <si>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</si>
  <si>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</si>
  <si>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</si>
  <si>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</si>
  <si>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</si>
  <si>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</si>
  <si>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</si>
  <si>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</si>
  <si>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</si>
  <si>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</si>
  <si>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</si>
  <si>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</si>
  <si>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</si>
  <si>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</si>
  <si>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</si>
  <si>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</si>
  <si>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</si>
  <si>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</si>
  <si>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</si>
  <si>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</si>
  <si>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</si>
  <si>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</si>
  <si>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</si>
  <si>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</si>
  <si>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</si>
  <si>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</si>
  <si>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</si>
  <si>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</si>
  <si>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</si>
  <si>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</si>
  <si>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</si>
  <si>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</si>
  <si>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</si>
  <si>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</si>
  <si>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</si>
  <si>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</si>
  <si>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</si>
  <si>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</si>
  <si>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</si>
  <si>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</si>
  <si>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</si>
  <si>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</si>
  <si>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</si>
  <si>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</si>
  <si>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</si>
  <si>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</si>
  <si>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</si>
  <si>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</si>
  <si>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</si>
  <si>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</si>
  <si>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</si>
  <si>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</si>
  <si>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</si>
  <si>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</si>
  <si>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</si>
  <si>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</si>
  <si>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</si>
  <si>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</si>
  <si>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</si>
  <si>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</si>
  <si>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</si>
  <si>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</si>
  <si>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</si>
  <si>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</si>
  <si>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</si>
  <si>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</si>
  <si>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</si>
  <si>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</si>
  <si>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</si>
  <si>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</si>
  <si>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</si>
  <si>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</si>
  <si>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</si>
  <si>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</si>
  <si>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</si>
  <si>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</si>
  <si>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</si>
  <si>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</si>
  <si>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</si>
  <si>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</si>
  <si>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</si>
  <si>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</si>
  <si>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</si>
  <si>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</si>
  <si>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</si>
  <si>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</si>
  <si>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</si>
  <si>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</si>
  <si>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</si>
  <si>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</si>
  <si>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</si>
  <si>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</si>
  <si>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</si>
  <si>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</si>
  <si>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</si>
  <si>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</si>
  <si>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</si>
  <si>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</si>
  <si>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</si>
  <si>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</si>
  <si>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</si>
  <si>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</si>
  <si>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</si>
  <si>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</si>
  <si>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</si>
  <si>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</si>
  <si>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</si>
  <si>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</si>
  <si>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</si>
  <si>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</si>
  <si>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</si>
  <si>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</si>
  <si>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</si>
  <si>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</si>
  <si>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</si>
  <si>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</si>
  <si>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</si>
  <si>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</si>
  <si>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</si>
  <si>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</si>
  <si>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</si>
  <si>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</si>
  <si>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</si>
  <si>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</si>
  <si>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</si>
  <si>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</si>
  <si>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</si>
  <si>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</si>
  <si>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</si>
  <si>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</si>
  <si>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</si>
  <si>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</si>
  <si>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</si>
  <si>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</si>
  <si>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</si>
  <si>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</si>
  <si>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</si>
  <si>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</si>
  <si>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</si>
  <si>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</si>
  <si>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</si>
  <si>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</si>
  <si>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</si>
  <si>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</si>
  <si>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富山県小矢部市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</si>
  <si>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</si>
  <si>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</si>
  <si>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</si>
  <si>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</si>
  <si>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</si>
  <si>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</si>
  <si>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</si>
  <si>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</si>
  <si>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</si>
  <si>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</si>
  <si>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</si>
  <si>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</si>
  <si>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</si>
  <si>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</si>
  <si>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</si>
  <si>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</si>
  <si>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</si>
  <si>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</si>
  <si>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</si>
  <si>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</si>
  <si>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</si>
  <si>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</si>
  <si>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</si>
  <si>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</si>
  <si>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</si>
  <si>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</si>
  <si>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</si>
  <si>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</si>
  <si>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</si>
  <si>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</si>
  <si>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</si>
  <si>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</si>
  <si>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</si>
  <si>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</si>
  <si>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</si>
  <si>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</si>
  <si>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</si>
  <si>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</si>
  <si>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</si>
  <si>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下水道事業特別会計</t>
    <phoneticPr fontId="5"/>
  </si>
  <si>
    <t>-</t>
    <phoneticPr fontId="5"/>
  </si>
  <si>
    <t>法非適用企業</t>
    <phoneticPr fontId="5"/>
  </si>
  <si>
    <t>農業集落排水事業特別会計</t>
    <phoneticPr fontId="5"/>
  </si>
  <si>
    <t>東部産業団地事業特別会計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</si>
  <si>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</si>
  <si>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</si>
  <si>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</si>
  <si>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</si>
  <si>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</si>
  <si>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</si>
  <si>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</si>
  <si>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</si>
  <si>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</si>
  <si>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</si>
  <si>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</si>
  <si>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</si>
  <si>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</si>
  <si>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</si>
  <si>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</si>
  <si>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</si>
  <si>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</si>
  <si>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</si>
  <si>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</si>
  <si>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</si>
  <si>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</si>
  <si>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</si>
  <si>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</si>
  <si>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</si>
  <si>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</si>
  <si>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</si>
  <si>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</si>
  <si>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</si>
  <si>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</si>
  <si>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</si>
  <si>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</si>
  <si>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</si>
  <si>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</si>
  <si>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</si>
  <si>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</si>
  <si>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</si>
  <si>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</si>
  <si>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</si>
  <si>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</si>
  <si>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</si>
  <si>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</si>
  <si>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</si>
  <si>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</si>
  <si>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</si>
  <si>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</si>
  <si>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</si>
  <si>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</si>
  <si>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</si>
  <si>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</si>
  <si>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</si>
  <si>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</si>
  <si>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</si>
  <si>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</si>
  <si>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</si>
  <si>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</si>
  <si>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</si>
  <si>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</si>
  <si>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</si>
  <si>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</si>
  <si>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</si>
  <si>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</si>
  <si>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</si>
  <si>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</si>
  <si>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</si>
  <si>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</si>
  <si>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</si>
  <si>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</si>
  <si>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</si>
  <si>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</si>
  <si>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</si>
  <si>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</si>
  <si>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</si>
  <si>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</si>
  <si>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</si>
  <si>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</si>
  <si>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</si>
  <si>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</si>
  <si>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</si>
  <si>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</si>
  <si>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</si>
  <si>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</si>
  <si>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</si>
  <si>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</si>
  <si>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</si>
  <si>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</si>
  <si>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</si>
  <si>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</si>
  <si>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</si>
  <si>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</si>
  <si>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</si>
  <si>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</si>
  <si>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</si>
  <si>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</si>
  <si>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</si>
  <si>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</si>
  <si>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</si>
  <si>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</si>
  <si>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</si>
  <si>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</si>
  <si>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</si>
  <si>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</si>
  <si>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</si>
  <si>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</si>
  <si>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</si>
  <si>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</si>
  <si>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</si>
  <si>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</si>
  <si>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</si>
  <si>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</si>
  <si>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</si>
  <si>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</si>
  <si>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</si>
  <si>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</si>
  <si>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</si>
  <si>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</si>
  <si>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</si>
  <si>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</si>
  <si>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</si>
  <si>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</si>
  <si>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</si>
  <si>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</si>
  <si>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</si>
  <si>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</si>
  <si>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</si>
  <si>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</si>
  <si>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</si>
  <si>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</si>
  <si>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</si>
  <si>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</si>
  <si>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</si>
  <si>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</si>
  <si>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</si>
  <si>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</si>
  <si>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</si>
  <si>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</si>
  <si>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</si>
  <si>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</si>
  <si>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</si>
  <si>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</si>
  <si>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</si>
  <si>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</si>
  <si>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</si>
  <si>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</si>
  <si>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</si>
  <si>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</si>
  <si>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</si>
  <si>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</si>
  <si>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</si>
  <si>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</si>
  <si>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</si>
  <si>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1.99</t>
  </si>
  <si>
    <t>▲ 0.28</t>
  </si>
  <si>
    <t>▲ 3.07</t>
  </si>
  <si>
    <t>水道事業会計</t>
  </si>
  <si>
    <t>一般会計</t>
  </si>
  <si>
    <t>国民健康保険事業特別会計</t>
  </si>
  <si>
    <t>後期高齢者医療事業特別会計</t>
  </si>
  <si>
    <t>公共用地先行取得事業特別会計</t>
  </si>
  <si>
    <t>下水道事業特別会計</t>
  </si>
  <si>
    <t>農業集落排水事業特別会計</t>
  </si>
  <si>
    <t>東部産業団地事業特別会計</t>
  </si>
  <si>
    <t>その他会計（赤字）</t>
  </si>
  <si>
    <t>その他会計（黒字）</t>
  </si>
  <si>
    <t>地域福祉基金</t>
    <rPh sb="0" eb="2">
      <t>チイキ</t>
    </rPh>
    <rPh sb="2" eb="4">
      <t>フクシ</t>
    </rPh>
    <rPh sb="4" eb="6">
      <t>キキン</t>
    </rPh>
    <phoneticPr fontId="11"/>
  </si>
  <si>
    <t>ふるさとおやべ応援基金</t>
    <rPh sb="7" eb="9">
      <t>オウエン</t>
    </rPh>
    <rPh sb="9" eb="11">
      <t>キキン</t>
    </rPh>
    <phoneticPr fontId="11"/>
  </si>
  <si>
    <t>社会福祉事業基金</t>
    <rPh sb="0" eb="2">
      <t>シャカイ</t>
    </rPh>
    <rPh sb="2" eb="4">
      <t>フクシ</t>
    </rPh>
    <rPh sb="4" eb="6">
      <t>ジギョウ</t>
    </rPh>
    <rPh sb="6" eb="8">
      <t>キキン</t>
    </rPh>
    <phoneticPr fontId="11"/>
  </si>
  <si>
    <t>庁舎整備基金</t>
    <rPh sb="0" eb="2">
      <t>チョウシャ</t>
    </rPh>
    <rPh sb="2" eb="4">
      <t>セイビ</t>
    </rPh>
    <rPh sb="4" eb="6">
      <t>キキン</t>
    </rPh>
    <phoneticPr fontId="11"/>
  </si>
  <si>
    <t>スポーツ振興基金</t>
    <rPh sb="4" eb="6">
      <t>シンコウ</t>
    </rPh>
    <rPh sb="6" eb="8">
      <t>キキン</t>
    </rPh>
    <phoneticPr fontId="11"/>
  </si>
  <si>
    <t>砺波地方衛生施設組合</t>
    <rPh sb="0" eb="2">
      <t>トナミ</t>
    </rPh>
    <rPh sb="2" eb="4">
      <t>チホウ</t>
    </rPh>
    <rPh sb="4" eb="6">
      <t>エイセイ</t>
    </rPh>
    <rPh sb="6" eb="8">
      <t>シセツ</t>
    </rPh>
    <rPh sb="8" eb="10">
      <t>クミアイ</t>
    </rPh>
    <phoneticPr fontId="2"/>
  </si>
  <si>
    <t>小矢部川中流水害予防組合</t>
    <rPh sb="0" eb="3">
      <t>オヤベ</t>
    </rPh>
    <rPh sb="3" eb="4">
      <t>ガワ</t>
    </rPh>
    <rPh sb="4" eb="6">
      <t>チュウリュウ</t>
    </rPh>
    <rPh sb="6" eb="8">
      <t>スイガイ</t>
    </rPh>
    <rPh sb="8" eb="10">
      <t>ヨボウ</t>
    </rPh>
    <rPh sb="10" eb="12">
      <t>クミアイ</t>
    </rPh>
    <phoneticPr fontId="2"/>
  </si>
  <si>
    <t>富山県市町村総合事務組合</t>
    <rPh sb="0" eb="3">
      <t>トヤマケン</t>
    </rPh>
    <rPh sb="3" eb="6">
      <t>シチョウソン</t>
    </rPh>
    <rPh sb="6" eb="8">
      <t>ソウゴウ</t>
    </rPh>
    <rPh sb="8" eb="10">
      <t>ジム</t>
    </rPh>
    <rPh sb="10" eb="12">
      <t>クミアイ</t>
    </rPh>
    <phoneticPr fontId="2"/>
  </si>
  <si>
    <t>高岡地区広域圏事務組合</t>
    <rPh sb="0" eb="2">
      <t>タカオカ</t>
    </rPh>
    <rPh sb="2" eb="4">
      <t>チク</t>
    </rPh>
    <rPh sb="4" eb="7">
      <t>コウイキケン</t>
    </rPh>
    <rPh sb="7" eb="9">
      <t>ジム</t>
    </rPh>
    <rPh sb="9" eb="11">
      <t>クミアイ</t>
    </rPh>
    <phoneticPr fontId="2"/>
  </si>
  <si>
    <t>富山県市町村会館管理組合</t>
    <rPh sb="0" eb="3">
      <t>トヤマケン</t>
    </rPh>
    <rPh sb="3" eb="6">
      <t>シチョウソン</t>
    </rPh>
    <rPh sb="6" eb="8">
      <t>カイカン</t>
    </rPh>
    <rPh sb="8" eb="10">
      <t>カンリ</t>
    </rPh>
    <rPh sb="10" eb="12">
      <t>クミアイ</t>
    </rPh>
    <phoneticPr fontId="2"/>
  </si>
  <si>
    <t>砺波地方介護保険組合</t>
    <rPh sb="0" eb="2">
      <t>トナミ</t>
    </rPh>
    <rPh sb="2" eb="4">
      <t>チホウ</t>
    </rPh>
    <rPh sb="4" eb="6">
      <t>カイゴ</t>
    </rPh>
    <rPh sb="6" eb="8">
      <t>ホケン</t>
    </rPh>
    <rPh sb="8" eb="10">
      <t>クミアイ</t>
    </rPh>
    <phoneticPr fontId="2"/>
  </si>
  <si>
    <t>富山県後期高齢者医療広域連合</t>
    <rPh sb="0" eb="3">
      <t>トヤマケン</t>
    </rPh>
    <rPh sb="3" eb="5">
      <t>コウキ</t>
    </rPh>
    <rPh sb="5" eb="8">
      <t>コウレイシャ</t>
    </rPh>
    <rPh sb="8" eb="10">
      <t>イリョウ</t>
    </rPh>
    <rPh sb="10" eb="12">
      <t>コウイキ</t>
    </rPh>
    <rPh sb="12" eb="14">
      <t>レンゴウ</t>
    </rPh>
    <phoneticPr fontId="2"/>
  </si>
  <si>
    <t>砺波地域消防組合</t>
    <rPh sb="0" eb="2">
      <t>トナミ</t>
    </rPh>
    <rPh sb="2" eb="4">
      <t>チイキ</t>
    </rPh>
    <rPh sb="4" eb="6">
      <t>ショウボウ</t>
    </rPh>
    <rPh sb="6" eb="8">
      <t>クミアイ</t>
    </rPh>
    <phoneticPr fontId="2"/>
  </si>
  <si>
    <t>公益財団法人クロスランドおやべ</t>
    <rPh sb="0" eb="2">
      <t>コウエキ</t>
    </rPh>
    <rPh sb="2" eb="4">
      <t>ザイダン</t>
    </rPh>
    <rPh sb="4" eb="6">
      <t>ホウジン</t>
    </rPh>
    <phoneticPr fontId="2"/>
  </si>
  <si>
    <t>公益財団法人小矢部市体育協会</t>
    <rPh sb="0" eb="2">
      <t>コウエキ</t>
    </rPh>
    <rPh sb="2" eb="4">
      <t>ザイダン</t>
    </rPh>
    <rPh sb="4" eb="6">
      <t>ホウジン</t>
    </rPh>
    <rPh sb="6" eb="10">
      <t>オヤベシ</t>
    </rPh>
    <rPh sb="10" eb="12">
      <t>タイイク</t>
    </rPh>
    <rPh sb="12" eb="14">
      <t>キョウカイ</t>
    </rPh>
    <phoneticPr fontId="2"/>
  </si>
  <si>
    <t>小矢部市土地開発公社</t>
    <rPh sb="0" eb="4">
      <t>オヤベシ</t>
    </rPh>
    <rPh sb="4" eb="6">
      <t>トチ</t>
    </rPh>
    <rPh sb="6" eb="8">
      <t>カイハツ</t>
    </rPh>
    <rPh sb="8" eb="10">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</si>
  <si>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</si>
  <si>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</si>
  <si>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</si>
  <si>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類似団体内平均よりも高い水準となっている。将来負担比率は、一般会計等に係る地方債の現在高が増加傾向にあり、Ｈ29年度以降は、大型事業（（石動駅周辺整備事業、統合こども園整備事業、新図書館整備事業、（仮称）石動コミュニティプラザ整備事業）を予定しており、Ｈ32年度にピークを迎える見通しである。有形固定資産減価償却率は耐用年数を超過しても使用されている資産が多く、老朽化が進行している。H29年度以降に予定されている大型事業には、施設の集約化を志向したものも含まれるため、有形固定資産減価償却率は減少することが見込まれる。</t>
    <rPh sb="8" eb="10">
      <t>ユウケイ</t>
    </rPh>
    <rPh sb="10" eb="12">
      <t>コテイ</t>
    </rPh>
    <rPh sb="12" eb="14">
      <t>シサン</t>
    </rPh>
    <rPh sb="14" eb="16">
      <t>ゲンカ</t>
    </rPh>
    <rPh sb="16" eb="18">
      <t>ショウキャク</t>
    </rPh>
    <rPh sb="18" eb="19">
      <t>リツ</t>
    </rPh>
    <rPh sb="44" eb="46">
      <t>ショウライ</t>
    </rPh>
    <rPh sb="46" eb="48">
      <t>フタン</t>
    </rPh>
    <rPh sb="48" eb="50">
      <t>ヒリツ</t>
    </rPh>
    <rPh sb="52" eb="54">
      <t>イッパン</t>
    </rPh>
    <rPh sb="54" eb="57">
      <t>カイケイトウ</t>
    </rPh>
    <rPh sb="58" eb="59">
      <t>カカ</t>
    </rPh>
    <rPh sb="60" eb="63">
      <t>チホウサイ</t>
    </rPh>
    <rPh sb="64" eb="66">
      <t>ゲンザイ</t>
    </rPh>
    <rPh sb="66" eb="67">
      <t>ダカ</t>
    </rPh>
    <rPh sb="68" eb="70">
      <t>ゾウカ</t>
    </rPh>
    <rPh sb="70" eb="72">
      <t>ケイコウ</t>
    </rPh>
    <rPh sb="79" eb="81">
      <t>ネンド</t>
    </rPh>
    <rPh sb="81" eb="83">
      <t>イコウ</t>
    </rPh>
    <rPh sb="85" eb="87">
      <t>オオガタ</t>
    </rPh>
    <rPh sb="87" eb="89">
      <t>ジギョウ</t>
    </rPh>
    <rPh sb="169" eb="171">
      <t>ユウケイ</t>
    </rPh>
    <rPh sb="171" eb="173">
      <t>コテイ</t>
    </rPh>
    <rPh sb="173" eb="175">
      <t>シサン</t>
    </rPh>
    <rPh sb="175" eb="177">
      <t>ゲンカ</t>
    </rPh>
    <rPh sb="177" eb="179">
      <t>ショウキャク</t>
    </rPh>
    <rPh sb="179" eb="180">
      <t>リツ</t>
    </rPh>
    <rPh sb="181" eb="183">
      <t>タイヨウ</t>
    </rPh>
    <rPh sb="183" eb="185">
      <t>ネンスウ</t>
    </rPh>
    <rPh sb="186" eb="188">
      <t>チョウカ</t>
    </rPh>
    <rPh sb="191" eb="193">
      <t>シヨウ</t>
    </rPh>
    <rPh sb="198" eb="200">
      <t>シサン</t>
    </rPh>
    <rPh sb="201" eb="202">
      <t>オオ</t>
    </rPh>
    <rPh sb="204" eb="206">
      <t>ロウキュウ</t>
    </rPh>
    <rPh sb="206" eb="207">
      <t>カ</t>
    </rPh>
    <rPh sb="208" eb="210">
      <t>シンコウ</t>
    </rPh>
    <rPh sb="218" eb="220">
      <t>ネンド</t>
    </rPh>
    <rPh sb="220" eb="222">
      <t>イコウ</t>
    </rPh>
    <rPh sb="223" eb="225">
      <t>ヨテイ</t>
    </rPh>
    <rPh sb="230" eb="232">
      <t>オオガタ</t>
    </rPh>
    <rPh sb="232" eb="234">
      <t>ジギョウ</t>
    </rPh>
    <rPh sb="237" eb="239">
      <t>シセツ</t>
    </rPh>
    <rPh sb="240" eb="243">
      <t>シュウヤクカ</t>
    </rPh>
    <rPh sb="244" eb="246">
      <t>シコウ</t>
    </rPh>
    <rPh sb="251" eb="252">
      <t>フク</t>
    </rPh>
    <rPh sb="258" eb="260">
      <t>ユウケイ</t>
    </rPh>
    <rPh sb="260" eb="262">
      <t>コテイ</t>
    </rPh>
    <rPh sb="262" eb="264">
      <t>シサン</t>
    </rPh>
    <rPh sb="264" eb="266">
      <t>ゲンカ</t>
    </rPh>
    <rPh sb="266" eb="268">
      <t>ショウキャク</t>
    </rPh>
    <rPh sb="268" eb="269">
      <t>リツ</t>
    </rPh>
    <rPh sb="270" eb="272">
      <t>ゲンショウ</t>
    </rPh>
    <rPh sb="277" eb="279">
      <t>ミコ</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</si>
  <si>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</si>
  <si>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</si>
  <si>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</si>
  <si>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</si>
  <si>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</si>
  <si>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</si>
  <si>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将来負担比率ともに、類似団体内平均よりも高い水準で推移している。これは下水道事業を積極的に進めてきたことにより、H11～16年度にかけて事業費が増加し、年間1,200百万円前後の地方債を発行してきた。当時の事業規模からは大きく縮小したが、下水道事業は現在も継続しており、「公営企業に要する経費の財源に充てたと認められる繰入金」は今後も逓増し、指標悪化の一因となっていくと考えられる。H29年度は、元利償還金が対前年度比較で３年連続の増となり、実質公債費率上昇の一つの要因となっている。
将来負担比率はH29年度以降は、大型事業（石動駅周辺整備事業、統合こども園整備事業、新図書館整備事業、（仮称）石動コミュニティプラザ整備事業）を予定しており、Ｈ32年度にピークを迎える見通しである。これらを踏まえ、今後は事業費の圧縮や実施時期の再検討等により、できる限り抑制を図っていく必要がある。</t>
    <rPh sb="304" eb="306">
      <t>カショウ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</si>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</sst>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81768</c:v>
                </c:pt>
                <c:pt idx="3">
                  <c:v>65876</c:v>
                </c:pt>
                <c:pt idx="4">
                  <c:v>68468</c:v>
                </c:pt>
              </c:numCache>
            </c:numRef>
          </c:val>
          <c:smooth val="0"/>
          <c:extLst>
            <c:ext xmlns:c16="http://schemas.microsoft.com/office/drawing/2014/chart" uri="{C3380CC4-5D6E-409C-BE32-E72D297353CC}">
              <c16:uniqueId val="{00000000-A9CE-465C-BEBA-F9BF207B29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122645</c:v>
                </c:pt>
                <c:pt idx="1">
                  <c:v>78110</c:v>
                </c:pt>
                <c:pt idx="2">
                  <c:v>62179</c:v>
                </c:pt>
                <c:pt idx="3">
                  <c:v>51367</c:v>
                </c:pt>
                <c:pt idx="4">
                  <c:v>76604</c:v>
                </c:pt>
              </c:numCache>
            </c:numRef>
          </c:val>
          <c:smooth val="0"/>
          <c:extLst>
            <c:ext xmlns:c16="http://schemas.microsoft.com/office/drawing/2014/chart" uri="{C3380CC4-5D6E-409C-BE32-E72D297353CC}">
              <c16:uniqueId val="{00000001-A9CE-465C-BEBA-F9BF207B296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6.06</c:v>
                </c:pt>
                <c:pt idx="1">
                  <c:v>4.3899999999999997</c:v>
                </c:pt>
                <c:pt idx="2">
                  <c:v>5.26</c:v>
                </c:pt>
                <c:pt idx="3">
                  <c:v>5.0999999999999996</c:v>
                </c:pt>
                <c:pt idx="4">
                  <c:v>2.58</c:v>
                </c:pt>
              </c:numCache>
            </c:numRef>
          </c:val>
          <c:extLst>
            <c:ext xmlns:c16="http://schemas.microsoft.com/office/drawing/2014/chart" uri="{C3380CC4-5D6E-409C-BE32-E72D297353CC}">
              <c16:uniqueId val="{00000000-73ED-4CD4-A015-F44D738E80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11.72</c:v>
                </c:pt>
                <c:pt idx="1">
                  <c:v>11</c:v>
                </c:pt>
                <c:pt idx="2">
                  <c:v>10.91</c:v>
                </c:pt>
                <c:pt idx="3">
                  <c:v>10.37</c:v>
                </c:pt>
                <c:pt idx="4">
                  <c:v>9.65</c:v>
                </c:pt>
              </c:numCache>
            </c:numRef>
          </c:val>
          <c:extLst>
            <c:ext xmlns:c16="http://schemas.microsoft.com/office/drawing/2014/chart" uri="{C3380CC4-5D6E-409C-BE32-E72D297353CC}">
              <c16:uniqueId val="{00000001-73ED-4CD4-A015-F44D738E80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2.88</c:v>
                </c:pt>
                <c:pt idx="1">
                  <c:v>-1.99</c:v>
                </c:pt>
                <c:pt idx="2">
                  <c:v>2.2200000000000002</c:v>
                </c:pt>
                <c:pt idx="3">
                  <c:v>-0.28000000000000003</c:v>
                </c:pt>
                <c:pt idx="4">
                  <c:v>-3.07</c:v>
                </c:pt>
              </c:numCache>
            </c:numRef>
          </c:val>
          <c:smooth val="0"/>
          <c:extLst>
            <c:ext xmlns:c16="http://schemas.microsoft.com/office/drawing/2014/chart" uri="{C3380CC4-5D6E-409C-BE32-E72D297353CC}">
              <c16:uniqueId val="{00000002-73ED-4CD4-A015-F44D738E80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BE8-4557-8980-0EDD7BC6C4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E8-4557-8980-0EDD7BC6C473}"/>
            </c:ext>
          </c:extLst>
        </c:ser>
        <c:ser>
          <c:idx val="2"/>
          <c:order val="2"/>
          <c:tx>
            <c:strRef>
              <c:f>データシート!$A$29</c:f>
              <c:strCache>
                <c:ptCount val="1"/>
                <c:pt idx="0">
                  <c:v>東部産業団地事業特別会計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BE8-4557-8980-0EDD7BC6C473}"/>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BE8-4557-8980-0EDD7BC6C473}"/>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BE8-4557-8980-0EDD7BC6C473}"/>
            </c:ext>
          </c:extLst>
        </c:ser>
        <c:ser>
          <c:idx val="5"/>
          <c:order val="5"/>
          <c:tx>
            <c:strRef>
              <c:f>データシート!$A$32</c:f>
              <c:strCache>
                <c:ptCount val="1"/>
                <c:pt idx="0">
                  <c:v>公共用地先行取得事業特別会計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1BE8-4557-8980-0EDD7BC6C473}"/>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6-1BE8-4557-8980-0EDD7BC6C47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0.95</c:v>
                </c:pt>
                <c:pt idx="2">
                  <c:v>#N/A</c:v>
                </c:pt>
                <c:pt idx="3">
                  <c:v>0.78</c:v>
                </c:pt>
                <c:pt idx="4">
                  <c:v>#N/A</c:v>
                </c:pt>
                <c:pt idx="5">
                  <c:v>1.91</c:v>
                </c:pt>
                <c:pt idx="6">
                  <c:v>#N/A</c:v>
                </c:pt>
                <c:pt idx="7">
                  <c:v>1.56</c:v>
                </c:pt>
                <c:pt idx="8">
                  <c:v>#N/A</c:v>
                </c:pt>
                <c:pt idx="9">
                  <c:v>1.71</c:v>
                </c:pt>
              </c:numCache>
            </c:numRef>
          </c:val>
          <c:extLst>
            <c:ext xmlns:c16="http://schemas.microsoft.com/office/drawing/2014/chart" uri="{C3380CC4-5D6E-409C-BE32-E72D297353CC}">
              <c16:uniqueId val="{00000007-1BE8-4557-8980-0EDD7BC6C47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6.05</c:v>
                </c:pt>
                <c:pt idx="2">
                  <c:v>#N/A</c:v>
                </c:pt>
                <c:pt idx="3">
                  <c:v>4.38</c:v>
                </c:pt>
                <c:pt idx="4">
                  <c:v>#N/A</c:v>
                </c:pt>
                <c:pt idx="5">
                  <c:v>5.25</c:v>
                </c:pt>
                <c:pt idx="6">
                  <c:v>#N/A</c:v>
                </c:pt>
                <c:pt idx="7">
                  <c:v>5.09</c:v>
                </c:pt>
                <c:pt idx="8">
                  <c:v>#N/A</c:v>
                </c:pt>
                <c:pt idx="9">
                  <c:v>2.58</c:v>
                </c:pt>
              </c:numCache>
            </c:numRef>
          </c:val>
          <c:extLst>
            <c:ext xmlns:c16="http://schemas.microsoft.com/office/drawing/2014/chart" uri="{C3380CC4-5D6E-409C-BE32-E72D297353CC}">
              <c16:uniqueId val="{00000008-1BE8-4557-8980-0EDD7BC6C47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6.61</c:v>
                </c:pt>
                <c:pt idx="2">
                  <c:v>#N/A</c:v>
                </c:pt>
                <c:pt idx="3">
                  <c:v>5.89</c:v>
                </c:pt>
                <c:pt idx="4">
                  <c:v>#N/A</c:v>
                </c:pt>
                <c:pt idx="5">
                  <c:v>4.99</c:v>
                </c:pt>
                <c:pt idx="6">
                  <c:v>#N/A</c:v>
                </c:pt>
                <c:pt idx="7">
                  <c:v>4</c:v>
                </c:pt>
                <c:pt idx="8">
                  <c:v>#N/A</c:v>
                </c:pt>
                <c:pt idx="9">
                  <c:v>4.7699999999999996</c:v>
                </c:pt>
              </c:numCache>
            </c:numRef>
          </c:val>
          <c:extLst>
            <c:ext xmlns:c16="http://schemas.microsoft.com/office/drawing/2014/chart" uri="{C3380CC4-5D6E-409C-BE32-E72D297353CC}">
              <c16:uniqueId val="{00000009-1BE8-4557-8980-0EDD7BC6C47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1262</c:v>
                </c:pt>
                <c:pt idx="5">
                  <c:v>1273</c:v>
                </c:pt>
                <c:pt idx="8">
                  <c:v>1334</c:v>
                </c:pt>
                <c:pt idx="11">
                  <c:v>1358</c:v>
                </c:pt>
                <c:pt idx="14">
                  <c:v>1378</c:v>
                </c:pt>
              </c:numCache>
            </c:numRef>
          </c:val>
          <c:extLst>
            <c:ext xmlns:c16="http://schemas.microsoft.com/office/drawing/2014/chart" uri="{C3380CC4-5D6E-409C-BE32-E72D297353CC}">
              <c16:uniqueId val="{00000000-BC6D-41F1-84E8-82E4AA0791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1</c:v>
                </c:pt>
                <c:pt idx="6">
                  <c:v>1</c:v>
                </c:pt>
                <c:pt idx="9">
                  <c:v>0</c:v>
                </c:pt>
                <c:pt idx="12">
                  <c:v>0</c:v>
                </c:pt>
              </c:numCache>
            </c:numRef>
          </c:val>
          <c:extLst>
            <c:ext xmlns:c16="http://schemas.microsoft.com/office/drawing/2014/chart" uri="{C3380CC4-5D6E-409C-BE32-E72D297353CC}">
              <c16:uniqueId val="{00000001-BC6D-41F1-84E8-82E4AA0791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79</c:v>
                </c:pt>
                <c:pt idx="3">
                  <c:v>77</c:v>
                </c:pt>
                <c:pt idx="6">
                  <c:v>124</c:v>
                </c:pt>
                <c:pt idx="9">
                  <c:v>107</c:v>
                </c:pt>
                <c:pt idx="12">
                  <c:v>103</c:v>
                </c:pt>
              </c:numCache>
            </c:numRef>
          </c:val>
          <c:extLst>
            <c:ext xmlns:c16="http://schemas.microsoft.com/office/drawing/2014/chart" uri="{C3380CC4-5D6E-409C-BE32-E72D297353CC}">
              <c16:uniqueId val="{00000002-BC6D-41F1-84E8-82E4AA0791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109</c:v>
                </c:pt>
                <c:pt idx="3">
                  <c:v>88</c:v>
                </c:pt>
                <c:pt idx="6">
                  <c:v>75</c:v>
                </c:pt>
                <c:pt idx="9">
                  <c:v>87</c:v>
                </c:pt>
                <c:pt idx="12">
                  <c:v>92</c:v>
                </c:pt>
              </c:numCache>
            </c:numRef>
          </c:val>
          <c:extLst>
            <c:ext xmlns:c16="http://schemas.microsoft.com/office/drawing/2014/chart" uri="{C3380CC4-5D6E-409C-BE32-E72D297353CC}">
              <c16:uniqueId val="{00000003-BC6D-41F1-84E8-82E4AA0791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866</c:v>
                </c:pt>
                <c:pt idx="3">
                  <c:v>874</c:v>
                </c:pt>
                <c:pt idx="6">
                  <c:v>972</c:v>
                </c:pt>
                <c:pt idx="9">
                  <c:v>953</c:v>
                </c:pt>
                <c:pt idx="12">
                  <c:v>915</c:v>
                </c:pt>
              </c:numCache>
            </c:numRef>
          </c:val>
          <c:extLst>
            <c:ext xmlns:c16="http://schemas.microsoft.com/office/drawing/2014/chart" uri="{C3380CC4-5D6E-409C-BE32-E72D297353CC}">
              <c16:uniqueId val="{00000004-BC6D-41F1-84E8-82E4AA0791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6D-41F1-84E8-82E4AA0791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6D-41F1-84E8-82E4AA0791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1173</c:v>
                </c:pt>
                <c:pt idx="3">
                  <c:v>1169</c:v>
                </c:pt>
                <c:pt idx="6">
                  <c:v>1220</c:v>
                </c:pt>
                <c:pt idx="9">
                  <c:v>1270</c:v>
                </c:pt>
                <c:pt idx="12">
                  <c:v>1316</c:v>
                </c:pt>
              </c:numCache>
            </c:numRef>
          </c:val>
          <c:extLst>
            <c:ext xmlns:c16="http://schemas.microsoft.com/office/drawing/2014/chart" uri="{C3380CC4-5D6E-409C-BE32-E72D297353CC}">
              <c16:uniqueId val="{00000007-BC6D-41F1-84E8-82E4AA07914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965</c:v>
                </c:pt>
                <c:pt idx="2">
                  <c:v>#N/A</c:v>
                </c:pt>
                <c:pt idx="3">
                  <c:v>#N/A</c:v>
                </c:pt>
                <c:pt idx="4">
                  <c:v>936</c:v>
                </c:pt>
                <c:pt idx="5">
                  <c:v>#N/A</c:v>
                </c:pt>
                <c:pt idx="6">
                  <c:v>#N/A</c:v>
                </c:pt>
                <c:pt idx="7">
                  <c:v>1058</c:v>
                </c:pt>
                <c:pt idx="8">
                  <c:v>#N/A</c:v>
                </c:pt>
                <c:pt idx="9">
                  <c:v>#N/A</c:v>
                </c:pt>
                <c:pt idx="10">
                  <c:v>1059</c:v>
                </c:pt>
                <c:pt idx="11">
                  <c:v>#N/A</c:v>
                </c:pt>
                <c:pt idx="12">
                  <c:v>#N/A</c:v>
                </c:pt>
                <c:pt idx="13">
                  <c:v>1048</c:v>
                </c:pt>
                <c:pt idx="14">
                  <c:v>#N/A</c:v>
                </c:pt>
              </c:numCache>
            </c:numRef>
          </c:val>
          <c:smooth val="0"/>
          <c:extLst>
            <c:ext xmlns:c16="http://schemas.microsoft.com/office/drawing/2014/chart" uri="{C3380CC4-5D6E-409C-BE32-E72D297353CC}">
              <c16:uniqueId val="{00000008-BC6D-41F1-84E8-82E4AA07914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17497</c:v>
                </c:pt>
                <c:pt idx="5">
                  <c:v>17763</c:v>
                </c:pt>
                <c:pt idx="8">
                  <c:v>17658</c:v>
                </c:pt>
                <c:pt idx="11">
                  <c:v>17532</c:v>
                </c:pt>
                <c:pt idx="14">
                  <c:v>17365</c:v>
                </c:pt>
              </c:numCache>
            </c:numRef>
          </c:val>
          <c:extLst>
            <c:ext xmlns:c16="http://schemas.microsoft.com/office/drawing/2014/chart" uri="{C3380CC4-5D6E-409C-BE32-E72D297353CC}">
              <c16:uniqueId val="{00000000-7013-4781-8460-842FCE8B1C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235</c:v>
                </c:pt>
                <c:pt idx="5">
                  <c:v>188</c:v>
                </c:pt>
                <c:pt idx="8">
                  <c:v>2401</c:v>
                </c:pt>
                <c:pt idx="11">
                  <c:v>2417</c:v>
                </c:pt>
                <c:pt idx="14">
                  <c:v>2232</c:v>
                </c:pt>
              </c:numCache>
            </c:numRef>
          </c:val>
          <c:extLst>
            <c:ext xmlns:c16="http://schemas.microsoft.com/office/drawing/2014/chart" uri="{C3380CC4-5D6E-409C-BE32-E72D297353CC}">
              <c16:uniqueId val="{00000001-7013-4781-8460-842FCE8B1C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1896</c:v>
                </c:pt>
                <c:pt idx="5">
                  <c:v>1594</c:v>
                </c:pt>
                <c:pt idx="8">
                  <c:v>1582</c:v>
                </c:pt>
                <c:pt idx="11">
                  <c:v>1647</c:v>
                </c:pt>
                <c:pt idx="14">
                  <c:v>1581</c:v>
                </c:pt>
              </c:numCache>
            </c:numRef>
          </c:val>
          <c:extLst>
            <c:ext xmlns:c16="http://schemas.microsoft.com/office/drawing/2014/chart" uri="{C3380CC4-5D6E-409C-BE32-E72D297353CC}">
              <c16:uniqueId val="{00000002-7013-4781-8460-842FCE8B1C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13-4781-8460-842FCE8B1C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13-4781-8460-842FCE8B1C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3</c:v>
                </c:pt>
                <c:pt idx="9">
                  <c:v>0</c:v>
                </c:pt>
                <c:pt idx="12">
                  <c:v>0</c:v>
                </c:pt>
              </c:numCache>
            </c:numRef>
          </c:val>
          <c:extLst>
            <c:ext xmlns:c16="http://schemas.microsoft.com/office/drawing/2014/chart" uri="{C3380CC4-5D6E-409C-BE32-E72D297353CC}">
              <c16:uniqueId val="{00000005-7013-4781-8460-842FCE8B1C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2378</c:v>
                </c:pt>
                <c:pt idx="3">
                  <c:v>2281</c:v>
                </c:pt>
                <c:pt idx="6">
                  <c:v>2124</c:v>
                </c:pt>
                <c:pt idx="9">
                  <c:v>2085</c:v>
                </c:pt>
                <c:pt idx="12">
                  <c:v>2121</c:v>
                </c:pt>
              </c:numCache>
            </c:numRef>
          </c:val>
          <c:extLst>
            <c:ext xmlns:c16="http://schemas.microsoft.com/office/drawing/2014/chart" uri="{C3380CC4-5D6E-409C-BE32-E72D297353CC}">
              <c16:uniqueId val="{00000006-7013-4781-8460-842FCE8B1C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454</c:v>
                </c:pt>
                <c:pt idx="3">
                  <c:v>658</c:v>
                </c:pt>
                <c:pt idx="6">
                  <c:v>727</c:v>
                </c:pt>
                <c:pt idx="9">
                  <c:v>670</c:v>
                </c:pt>
                <c:pt idx="12">
                  <c:v>671</c:v>
                </c:pt>
              </c:numCache>
            </c:numRef>
          </c:val>
          <c:extLst>
            <c:ext xmlns:c16="http://schemas.microsoft.com/office/drawing/2014/chart" uri="{C3380CC4-5D6E-409C-BE32-E72D297353CC}">
              <c16:uniqueId val="{00000007-7013-4781-8460-842FCE8B1C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13126</c:v>
                </c:pt>
                <c:pt idx="3">
                  <c:v>13000</c:v>
                </c:pt>
                <c:pt idx="6">
                  <c:v>12765</c:v>
                </c:pt>
                <c:pt idx="9">
                  <c:v>12608</c:v>
                </c:pt>
                <c:pt idx="12">
                  <c:v>12633</c:v>
                </c:pt>
              </c:numCache>
            </c:numRef>
          </c:val>
          <c:extLst>
            <c:ext xmlns:c16="http://schemas.microsoft.com/office/drawing/2014/chart" uri="{C3380CC4-5D6E-409C-BE32-E72D297353CC}">
              <c16:uniqueId val="{00000008-7013-4781-8460-842FCE8B1C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2420</c:v>
                </c:pt>
                <c:pt idx="3">
                  <c:v>3343</c:v>
                </c:pt>
                <c:pt idx="6">
                  <c:v>3353</c:v>
                </c:pt>
                <c:pt idx="9">
                  <c:v>3119</c:v>
                </c:pt>
                <c:pt idx="12">
                  <c:v>2982</c:v>
                </c:pt>
              </c:numCache>
            </c:numRef>
          </c:val>
          <c:extLst>
            <c:ext xmlns:c16="http://schemas.microsoft.com/office/drawing/2014/chart" uri="{C3380CC4-5D6E-409C-BE32-E72D297353CC}">
              <c16:uniqueId val="{00000009-7013-4781-8460-842FCE8B1C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13501</c:v>
                </c:pt>
                <c:pt idx="3">
                  <c:v>13969</c:v>
                </c:pt>
                <c:pt idx="6">
                  <c:v>14096</c:v>
                </c:pt>
                <c:pt idx="9">
                  <c:v>14052</c:v>
                </c:pt>
                <c:pt idx="12">
                  <c:v>14313</c:v>
                </c:pt>
              </c:numCache>
            </c:numRef>
          </c:val>
          <c:extLst>
            <c:ext xmlns:c16="http://schemas.microsoft.com/office/drawing/2014/chart" uri="{C3380CC4-5D6E-409C-BE32-E72D297353CC}">
              <c16:uniqueId val="{0000000A-7013-4781-8460-842FCE8B1CA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12251</c:v>
                </c:pt>
                <c:pt idx="2">
                  <c:v>#N/A</c:v>
                </c:pt>
                <c:pt idx="3">
                  <c:v>#N/A</c:v>
                </c:pt>
                <c:pt idx="4">
                  <c:v>13707</c:v>
                </c:pt>
                <c:pt idx="5">
                  <c:v>#N/A</c:v>
                </c:pt>
                <c:pt idx="6">
                  <c:v>#N/A</c:v>
                </c:pt>
                <c:pt idx="7">
                  <c:v>11426</c:v>
                </c:pt>
                <c:pt idx="8">
                  <c:v>#N/A</c:v>
                </c:pt>
                <c:pt idx="9">
                  <c:v>#N/A</c:v>
                </c:pt>
                <c:pt idx="10">
                  <c:v>10937</c:v>
                </c:pt>
                <c:pt idx="11">
                  <c:v>#N/A</c:v>
                </c:pt>
                <c:pt idx="12">
                  <c:v>#N/A</c:v>
                </c:pt>
                <c:pt idx="13">
                  <c:v>11543</c:v>
                </c:pt>
                <c:pt idx="14">
                  <c:v>#N/A</c:v>
                </c:pt>
              </c:numCache>
            </c:numRef>
          </c:val>
          <c:smooth val="0"/>
          <c:extLst>
            <c:ext xmlns:c16="http://schemas.microsoft.com/office/drawing/2014/chart" uri="{C3380CC4-5D6E-409C-BE32-E72D297353CC}">
              <c16:uniqueId val="{0000000B-7013-4781-8460-842FCE8B1CA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903</c:v>
                </c:pt>
                <c:pt idx="1">
                  <c:v>858</c:v>
                </c:pt>
                <c:pt idx="2">
                  <c:v>804</c:v>
                </c:pt>
              </c:numCache>
            </c:numRef>
          </c:val>
          <c:extLst>
            <c:ext xmlns:c16="http://schemas.microsoft.com/office/drawing/2014/chart" uri="{C3380CC4-5D6E-409C-BE32-E72D297353CC}">
              <c16:uniqueId val="{00000000-2D61-4FF0-89C7-495E080349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68</c:v>
                </c:pt>
                <c:pt idx="1">
                  <c:v>45</c:v>
                </c:pt>
                <c:pt idx="2">
                  <c:v>45</c:v>
                </c:pt>
              </c:numCache>
            </c:numRef>
          </c:val>
          <c:extLst>
            <c:ext xmlns:c16="http://schemas.microsoft.com/office/drawing/2014/chart" uri="{C3380CC4-5D6E-409C-BE32-E72D297353CC}">
              <c16:uniqueId val="{00000001-2D61-4FF0-89C7-495E080349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398</c:v>
                </c:pt>
                <c:pt idx="1">
                  <c:v>438</c:v>
                </c:pt>
                <c:pt idx="2">
                  <c:v>450</c:v>
                </c:pt>
              </c:numCache>
            </c:numRef>
          </c:val>
          <c:extLst>
            <c:ext xmlns:c16="http://schemas.microsoft.com/office/drawing/2014/chart" uri="{C3380CC4-5D6E-409C-BE32-E72D297353CC}">
              <c16:uniqueId val="{00000002-2D61-4FF0-89C7-495E080349F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{755BABD8-9DD4-4103-A1E2-55B82E228F23}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727-4F82-B22F-E2D0A9EC39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{DBAE7398-96F7-47DA-A388-EC661BE15A6D}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27-4F82-B22F-E2D0A9EC39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{E2443644-8F0B-423C-846E-A3E3A0F24F29}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27-4F82-B22F-E2D0A9EC39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{FB9614D0-EE46-4BB7-8E6D-B1D917202426}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27-4F82-B22F-E2D0A9EC39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{334471C6-FE04-4A79-BFFF-63B5224F40AF}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27-4F82-B22F-E2D0A9EC39F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{E0F9D73C-48DF-4781-AB34-A4344FE6C9E1}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727-4F82-B22F-E2D0A9EC39F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{5E85D499-13C0-45DD-85AA-D5C3FBEDBC9B}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727-4F82-B22F-E2D0A9EC39FD}"/>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{2675195D-2983-48B3-B2EC-2D2D8727B325}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727-4F82-B22F-E2D0A9EC39F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{C8F437D2-C758-450B-9D0F-F42525F2E6E5}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727-4F82-B22F-E2D0A9EC39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68.7</c:v>
                </c:pt>
              </c:numCache>
            </c:numRef>
          </c:xVal>
          <c:yVal>
            <c:numRef>
              <c:f>公会計指標分析・財政指標組合せ分析表!$BP$51:$DC$51</c:f>
              <c:numCache>
                <c:formatCode>#,##0.0;"▲ "#,##0.0</c:formatCode>
                <c:ptCount val="40"/>
                <c:pt idx="24">
                  <c:v>157.19999999999999</c:v>
                </c:pt>
              </c:numCache>
            </c:numRef>
          </c:yVal>
          <c:smooth val="0"/>
          <c:extLst>
            <c:ext xmlns:c16="http://schemas.microsoft.com/office/drawing/2014/chart" uri="{C3380CC4-5D6E-409C-BE32-E72D297353CC}">
              <c16:uniqueId val="{00000009-0727-4F82-B22F-E2D0A9EC39F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{CF277406-A6B8-467C-B3B8-1CCFCA52B056}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727-4F82-B22F-E2D0A9EC39F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{B3BBF0B2-BDAD-442F-8542-8FD303499539}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27-4F82-B22F-E2D0A9EC39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{8163027A-3077-41A7-B2C7-C9E279B4BAA0}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27-4F82-B22F-E2D0A9EC39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{9C287B55-4550-4C8E-A603-468AB9D8C57F}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27-4F82-B22F-E2D0A9EC39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{7BC96315-2C30-4CD4-A6A1-3255CCEBA660}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27-4F82-B22F-E2D0A9EC39F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{FE53C8C7-CE76-4B14-BA24-E577A99F8199}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727-4F82-B22F-E2D0A9EC39F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{836E3DEB-1442-4C92-8D30-56F6B21ABEB2}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727-4F82-B22F-E2D0A9EC39FD}"/>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{4B5AE66C-FED5-4F78-9198-26F357F9267C}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727-4F82-B22F-E2D0A9EC39F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{13917570-F222-4710-B1AD-B8B8C2A7A373}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727-4F82-B22F-E2D0A9EC39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57.1</c:v>
                </c:pt>
              </c:numCache>
            </c:numRef>
          </c:xVal>
          <c:yVal>
            <c:numRef>
              <c:f>公会計指標分析・財政指標組合せ分析表!$BP$55:$DC$55</c:f>
              <c:numCache>
                <c:formatCode>#,##0.0;"▲ "#,##0.0</c:formatCode>
                <c:ptCount val="40"/>
                <c:pt idx="24">
                  <c:v>52.3</c:v>
                </c:pt>
              </c:numCache>
            </c:numRef>
          </c:yVal>
          <c:smooth val="0"/>
          <c:extLst>
            <c:ext xmlns:c16="http://schemas.microsoft.com/office/drawing/2014/chart" uri="{C3380CC4-5D6E-409C-BE32-E72D297353CC}">
              <c16:uniqueId val="{00000013-0727-4F82-B22F-E2D0A9EC39FD}"/>
            </c:ext>
          </c:extLst>
        </c:ser>
        <c:dLbls>
          <c:showLegendKey val="0"/>
          <c:showVal val="1"/>
          <c:showCatName val="0"/>
          <c:showSerName val="0"/>
          <c:showPercent val="0"/>
          <c:showBubbleSize val="0"/>
        </c:dLbls>
        <c:axId val="46179840"/>
        <c:axId val="46181760"/>
      </c:scatterChart>
      <c:valAx>
        <c:axId val="46179840"/>
        <c:scaling>
          <c:orientation val="minMax"/>
          <c:max val="70"/>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0"/>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{EA66768F-6D96-46C0-985D-B959EF163FA3}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840-43DF-9557-7FEB1D7FE5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{919D6416-D477-4BAB-8CD1-0BE9DC7AA9F2}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40-43DF-9557-7FEB1D7FE5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{6CECA4C3-C1FF-40A6-84AB-B918E3C1B5F2}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40-43DF-9557-7FEB1D7FE5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{2EBD09C9-3931-450B-820E-177F537C2228}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40-43DF-9557-7FEB1D7FE5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{0849C100-D263-4AC8-B72B-4224409F30A2}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40-43DF-9557-7FEB1D7FE5D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{E4E02A70-58ED-4EFC-A536-F0C37B1C601B}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840-43DF-9557-7FEB1D7FE5D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{EAAF2464-F231-4C89-9561-4F2A7E946E7B}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840-43DF-9557-7FEB1D7FE5D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{C52CABA6-84D8-406D-9546-87A07BF2F81A}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840-43DF-9557-7FEB1D7FE5D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{DF5653D3-07E9-4E2C-9F23-2A3ACB05BC31}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840-43DF-9557-7FEB1D7FE5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14.7</c:v>
                </c:pt>
                <c:pt idx="16">
                  <c:v>14.3</c:v>
                </c:pt>
                <c:pt idx="24">
                  <c:v>14.7</c:v>
                </c:pt>
                <c:pt idx="32">
                  <c:v>15.1</c:v>
                </c:pt>
              </c:numCache>
            </c:numRef>
          </c:xVal>
          <c:yVal>
            <c:numRef>
              <c:f>公会計指標分析・財政指標組合せ分析表!$BP$73:$DC$73</c:f>
              <c:numCache>
                <c:formatCode>#,##0.0;"▲ "#,##0.0</c:formatCode>
                <c:ptCount val="40"/>
                <c:pt idx="0">
                  <c:v>178.2</c:v>
                </c:pt>
                <c:pt idx="8">
                  <c:v>199.9</c:v>
                </c:pt>
                <c:pt idx="16">
                  <c:v>164.4</c:v>
                </c:pt>
                <c:pt idx="24">
                  <c:v>157.19999999999999</c:v>
                </c:pt>
                <c:pt idx="32">
                  <c:v>165.2</c:v>
                </c:pt>
              </c:numCache>
            </c:numRef>
          </c:yVal>
          <c:smooth val="0"/>
          <c:extLst>
            <c:ext xmlns:c16="http://schemas.microsoft.com/office/drawing/2014/chart" uri="{C3380CC4-5D6E-409C-BE32-E72D297353CC}">
              <c16:uniqueId val="{00000009-7840-43DF-9557-7FEB1D7FE5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{E3CA5C0E-AB35-4C79-B598-D41AAAEC6ACA}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840-43DF-9557-7FEB1D7FE5D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{1ECAD7B8-A765-4D6B-8D49-116F60E040C3}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40-43DF-9557-7FEB1D7FE5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{46FBFE74-C63C-4156-8144-349333056CE6}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40-43DF-9557-7FEB1D7FE5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{CD09D7CF-D6FA-437A-91AA-C379289C276B}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40-43DF-9557-7FEB1D7FE5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{10EA38B4-542D-4EF6-9655-7BAD23A421CC}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40-43DF-9557-7FEB1D7FE5D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{37281E35-0E8B-479A-AABA-157F340FB1A5}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840-43DF-9557-7FEB1D7FE5D7}"/>
                </c:ext>
              </c:extLst>
            </c:dLbl>
            <c:dLbl>
              <c:idx val="16"/>
              <c:layout>
                <c:manualLayout>
                  <c:x val="-2.9845718578557088E-2"/>
                  <c:y val="-7.257208849604796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{4B0A920B-B402-4CEA-A23E-423CA3B66AB1}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840-43DF-9557-7FEB1D7FE5D7}"/>
                </c:ext>
              </c:extLst>
            </c:dLbl>
            <c:dLbl>
              <c:idx val="24"/>
              <c:layout>
                <c:manualLayout>
                  <c:x val="-3.3550264659664215E-2"/>
                  <c:y val="-5.226120567953986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{76E9E749-544E-4DA6-97C6-9D47793CCC92}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840-43DF-9557-7FEB1D7FE5D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{911F47AA-FC37-4317-8205-13FDFCDE0DE7}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840-43DF-9557-7FEB1D7FE5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10.199999999999999</c:v>
                </c:pt>
                <c:pt idx="24">
                  <c:v>10</c:v>
                </c:pt>
                <c:pt idx="32">
                  <c:v>9.6999999999999993</c:v>
                </c:pt>
              </c:numCache>
            </c:numRef>
          </c:xVal>
          <c:yVal>
            <c:numRef>
              <c:f>公会計指標分析・財政指標組合せ分析表!$BP$77:$DC$77</c:f>
              <c:numCache>
                <c:formatCode>#,##0.0;"▲ "#,##0.0</c:formatCode>
                <c:ptCount val="40"/>
                <c:pt idx="0">
                  <c:v>65.3</c:v>
                </c:pt>
                <c:pt idx="8">
                  <c:v>60.8</c:v>
                </c:pt>
                <c:pt idx="16">
                  <c:v>56.8</c:v>
                </c:pt>
                <c:pt idx="24">
                  <c:v>52.3</c:v>
                </c:pt>
                <c:pt idx="32">
                  <c:v>55.4</c:v>
                </c:pt>
              </c:numCache>
            </c:numRef>
          </c:yVal>
          <c:smooth val="0"/>
          <c:extLst>
            <c:ext xmlns:c16="http://schemas.microsoft.com/office/drawing/2014/chart" uri="{C3380CC4-5D6E-409C-BE32-E72D297353CC}">
              <c16:uniqueId val="{00000013-7840-43DF-9557-7FEB1D7FE5D7}"/>
            </c:ext>
          </c:extLst>
        </c:ser>
        <c:dLbls>
          <c:showLegendKey val="0"/>
          <c:showVal val="1"/>
          <c:showCatName val="0"/>
          <c:showSerName val="0"/>
          <c:showPercent val="0"/>
          <c:showBubbleSize val="0"/>
        </c:dLbls>
        <c:axId val="84219776"/>
        <c:axId val="84234240"/>
      </c:scatterChart>
      <c:valAx>
        <c:axId val="84219776"/>
        <c:scaling>
          <c:orientation val="minMax"/>
          <c:max val="16.600000000000001"/>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3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30,453
30,040
134.07
15,202,017
14,948,768
215,202
8,330,500
14,313,445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財政力指数は上昇傾向にある。平成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年度に比べて、企業の業績好調による市民税の増等により、税収が大きく上回った。それによって基準財政収入額が増となった反面、基準財政需要額が微減したことにより、財政力指数は昨年度よりも</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今後も引き続き、企業誘致や地場産業の発展、中小企業対策の推進を図るとともに、市内経済発展による税源の確保、徴収対策の強化等、更なる税収増に努める。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41</xdr:row>
      <xdr:rowOff>15875</xdr:rowOff>
    </xdr:to>
    <xdr:cxnSp macro="">
      <xdr:nvCxnSpPr>
        <xdr:cNvPr id="69" name="直線コネクタ 68"/>
        <xdr:cNvCxnSpPr/>
      </xdr:nvCxnSpPr>
      <xdr:spPr>
        <a:xfrm flipV="1">
          <a:off x="4114800" y="700510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15875</xdr:rowOff>
    </xdr:from>
    <xdr:to>
      <xdr:col>19</xdr:col>
      <xdr:colOff>133350</xdr:colOff>
      <xdr:row>41</xdr:row>
      <xdr:rowOff>56092</xdr:rowOff>
    </xdr:to>
    <xdr:cxnSp macro="">
      <xdr:nvCxnSpPr>
        <xdr:cNvPr id="72" name="直線コネクタ 71"/>
        <xdr:cNvCxnSpPr/>
      </xdr:nvCxnSpPr>
      <xdr:spPr>
        <a:xfrm flipV="1">
          <a:off x="3225800" y="70453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56092</xdr:rowOff>
    </xdr:from>
    <xdr:to>
      <xdr:col>15</xdr:col>
      <xdr:colOff>82550</xdr:colOff>
      <xdr:row>41</xdr:row>
      <xdr:rowOff>56092</xdr:rowOff>
    </xdr:to>
    <xdr:cxnSp macro="">
      <xdr:nvCxnSpPr>
        <xdr:cNvPr id="75" name="直線コネクタ 74"/>
        <xdr:cNvCxnSpPr/>
      </xdr:nvCxnSpPr>
      <xdr:spPr>
        <a:xfrm>
          <a:off x="2336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56092</xdr:rowOff>
    </xdr:to>
    <xdr:cxnSp macro="">
      <xdr:nvCxnSpPr>
        <xdr:cNvPr id="78" name="直線コネクタ 77"/>
        <xdr:cNvCxnSpPr/>
      </xdr:nvCxnSpPr>
      <xdr:spPr>
        <a:xfrm>
          <a:off x="1447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88" name="楕円 87"/>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112835</xdr:rowOff>
    </xdr:from>
    <xdr:ext cx="762000" cy="259045"/>
    <xdr:sp macro="" textlink="">
      <xdr:nvSpPr>
        <xdr:cNvPr id="89" name="財政力該当値テキスト"/>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136525</xdr:rowOff>
    </xdr:from>
    <xdr:to>
      <xdr:col>19</xdr:col>
      <xdr:colOff>184150</xdr:colOff>
      <xdr:row>41</xdr:row>
      <xdr:rowOff>66675</xdr:rowOff>
    </xdr:to>
    <xdr:sp macro="" textlink="">
      <xdr:nvSpPr>
        <xdr:cNvPr id="90" name="楕円 89"/>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91" name="テキスト ボックス 90"/>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5292</xdr:rowOff>
    </xdr:from>
    <xdr:to>
      <xdr:col>15</xdr:col>
      <xdr:colOff>133350</xdr:colOff>
      <xdr:row>41</xdr:row>
      <xdr:rowOff>106892</xdr:rowOff>
    </xdr:to>
    <xdr:sp macro="" textlink="">
      <xdr:nvSpPr>
        <xdr:cNvPr id="92" name="楕円 91"/>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93" name="テキスト ボックス 92"/>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4" name="楕円 93"/>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95" name="テキスト ボックス 94"/>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97" name="テキスト ボックス 96"/>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年度は地域活性化交付金の増などにより、一時的に経常収支比率が改善した。しかし平成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年度は扶助費の増や公債費の増等により一般財源が増加し、比率が悪化した。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施設の集約化に伴う大型整備事業が予定されており、公債費の増が見込まれる。それに対し、大型事業の実施年次を平準化するなど、将来の公債費負担の抑制に努める。また、施設の集約化によって経常的な維持管理費用の縮減を推し進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54356</xdr:rowOff>
    </xdr:from>
    <xdr:to>
      <xdr:col>23</xdr:col>
      <xdr:colOff>133350</xdr:colOff>
      <xdr:row>60</xdr:row>
      <xdr:rowOff>136398</xdr:rowOff>
    </xdr:to>
    <xdr:cxnSp macro="">
      <xdr:nvCxnSpPr>
        <xdr:cNvPr id="130" name="直線コネクタ 129"/>
        <xdr:cNvCxnSpPr/>
      </xdr:nvCxnSpPr>
      <xdr:spPr>
        <a:xfrm>
          <a:off x="4114800" y="10341356"/>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103395</xdr:rowOff>
    </xdr:from>
    <xdr:ext cx="762000" cy="259045"/>
    <xdr:sp macro="" textlink="">
      <xdr:nvSpPr>
        <xdr:cNvPr id="131" name="財政構造の弾力性平均値テキスト"/>
        <xdr:cNvSpPr txBox="1"/>
      </xdr:nvSpPr>
      <xdr:spPr>
        <a:xfrm>
          <a:off x="5041900" y="1056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100330</xdr:rowOff>
    </xdr:from>
    <xdr:to>
      <xdr:col>19</xdr:col>
      <xdr:colOff>133350</xdr:colOff>
      <xdr:row>60</xdr:row>
      <xdr:rowOff>54356</xdr:rowOff>
    </xdr:to>
    <xdr:cxnSp macro="">
      <xdr:nvCxnSpPr>
        <xdr:cNvPr id="133" name="直線コネクタ 132"/>
        <xdr:cNvCxnSpPr/>
      </xdr:nvCxnSpPr>
      <xdr:spPr>
        <a:xfrm>
          <a:off x="3225800" y="1021588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2811</xdr:rowOff>
    </xdr:from>
    <xdr:ext cx="736600" cy="259045"/>
    <xdr:sp macro="" textlink="">
      <xdr:nvSpPr>
        <xdr:cNvPr id="135" name="テキスト ボックス 134"/>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100330</xdr:rowOff>
    </xdr:from>
    <xdr:to>
      <xdr:col>15</xdr:col>
      <xdr:colOff>82550</xdr:colOff>
      <xdr:row>60</xdr:row>
      <xdr:rowOff>54356</xdr:rowOff>
    </xdr:to>
    <xdr:cxnSp macro="">
      <xdr:nvCxnSpPr>
        <xdr:cNvPr id="136" name="直線コネクタ 135"/>
        <xdr:cNvCxnSpPr/>
      </xdr:nvCxnSpPr>
      <xdr:spPr>
        <a:xfrm flipV="1">
          <a:off x="2336800" y="1021588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8" name="テキスト ボックス 137"/>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44704</xdr:rowOff>
    </xdr:from>
    <xdr:to>
      <xdr:col>11</xdr:col>
      <xdr:colOff>31750</xdr:colOff>
      <xdr:row>60</xdr:row>
      <xdr:rowOff>54356</xdr:rowOff>
    </xdr:to>
    <xdr:cxnSp macro="">
      <xdr:nvCxnSpPr>
        <xdr:cNvPr id="139" name="直線コネクタ 138"/>
        <xdr:cNvCxnSpPr/>
      </xdr:nvCxnSpPr>
      <xdr:spPr>
        <a:xfrm>
          <a:off x="1447800" y="103317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40" name="フローチャート: 判断 139"/>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135653</xdr:rowOff>
    </xdr:from>
    <xdr:ext cx="762000" cy="259045"/>
    <xdr:sp macro="" textlink="">
      <xdr:nvSpPr>
        <xdr:cNvPr id="141" name="テキスト ボックス 140"/>
        <xdr:cNvSpPr txBox="1"/>
      </xdr:nvSpPr>
      <xdr:spPr>
        <a:xfrm>
          <a:off x="1955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43" name="テキスト ボックス 142"/>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85598</xdr:rowOff>
    </xdr:from>
    <xdr:to>
      <xdr:col>23</xdr:col>
      <xdr:colOff>184150</xdr:colOff>
      <xdr:row>61</xdr:row>
      <xdr:rowOff>15748</xdr:rowOff>
    </xdr:to>
    <xdr:sp macro="" textlink="">
      <xdr:nvSpPr>
        <xdr:cNvPr id="149" name="楕円 148"/>
        <xdr:cNvSpPr/>
      </xdr:nvSpPr>
      <xdr:spPr>
        <a:xfrm>
          <a:off x="49022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102125</xdr:rowOff>
    </xdr:from>
    <xdr:ext cx="762000" cy="259045"/>
    <xdr:sp macro="" textlink="">
      <xdr:nvSpPr>
        <xdr:cNvPr id="150" name="財政構造の弾力性該当値テキスト"/>
        <xdr:cNvSpPr txBox="1"/>
      </xdr:nvSpPr>
      <xdr:spPr>
        <a:xfrm>
          <a:off x="5041900" y="102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3556</xdr:rowOff>
    </xdr:from>
    <xdr:to>
      <xdr:col>19</xdr:col>
      <xdr:colOff>184150</xdr:colOff>
      <xdr:row>60</xdr:row>
      <xdr:rowOff>105156</xdr:rowOff>
    </xdr:to>
    <xdr:sp macro="" textlink="">
      <xdr:nvSpPr>
        <xdr:cNvPr id="151" name="楕円 150"/>
        <xdr:cNvSpPr/>
      </xdr:nvSpPr>
      <xdr:spPr>
        <a:xfrm>
          <a:off x="4064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115333</xdr:rowOff>
    </xdr:from>
    <xdr:ext cx="736600" cy="259045"/>
    <xdr:sp macro="" textlink="">
      <xdr:nvSpPr>
        <xdr:cNvPr id="152" name="テキスト ボックス 151"/>
        <xdr:cNvSpPr txBox="1"/>
      </xdr:nvSpPr>
      <xdr:spPr>
        <a:xfrm>
          <a:off x="3733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49530</xdr:rowOff>
    </xdr:from>
    <xdr:to>
      <xdr:col>15</xdr:col>
      <xdr:colOff>133350</xdr:colOff>
      <xdr:row>59</xdr:row>
      <xdr:rowOff>151130</xdr:rowOff>
    </xdr:to>
    <xdr:sp macro="" textlink="">
      <xdr:nvSpPr>
        <xdr:cNvPr id="153" name="楕円 152"/>
        <xdr:cNvSpPr/>
      </xdr:nvSpPr>
      <xdr:spPr>
        <a:xfrm>
          <a:off x="3175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161307</xdr:rowOff>
    </xdr:from>
    <xdr:ext cx="762000" cy="259045"/>
    <xdr:sp macro="" textlink="">
      <xdr:nvSpPr>
        <xdr:cNvPr id="154" name="テキスト ボックス 153"/>
        <xdr:cNvSpPr txBox="1"/>
      </xdr:nvSpPr>
      <xdr:spPr>
        <a:xfrm>
          <a:off x="2844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3556</xdr:rowOff>
    </xdr:from>
    <xdr:to>
      <xdr:col>11</xdr:col>
      <xdr:colOff>82550</xdr:colOff>
      <xdr:row>60</xdr:row>
      <xdr:rowOff>105156</xdr:rowOff>
    </xdr:to>
    <xdr:sp macro="" textlink="">
      <xdr:nvSpPr>
        <xdr:cNvPr id="155" name="楕円 154"/>
        <xdr:cNvSpPr/>
      </xdr:nvSpPr>
      <xdr:spPr>
        <a:xfrm>
          <a:off x="2286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115333</xdr:rowOff>
    </xdr:from>
    <xdr:ext cx="762000" cy="259045"/>
    <xdr:sp macro="" textlink="">
      <xdr:nvSpPr>
        <xdr:cNvPr id="156" name="テキスト ボックス 155"/>
        <xdr:cNvSpPr txBox="1"/>
      </xdr:nvSpPr>
      <xdr:spPr>
        <a:xfrm>
          <a:off x="1955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165354</xdr:rowOff>
    </xdr:from>
    <xdr:to>
      <xdr:col>7</xdr:col>
      <xdr:colOff>31750</xdr:colOff>
      <xdr:row>60</xdr:row>
      <xdr:rowOff>95504</xdr:rowOff>
    </xdr:to>
    <xdr:sp macro="" textlink="">
      <xdr:nvSpPr>
        <xdr:cNvPr id="157" name="楕円 156"/>
        <xdr:cNvSpPr/>
      </xdr:nvSpPr>
      <xdr:spPr>
        <a:xfrm>
          <a:off x="1397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105681</xdr:rowOff>
    </xdr:from>
    <xdr:ext cx="762000" cy="259045"/>
    <xdr:sp macro="" textlink="">
      <xdr:nvSpPr>
        <xdr:cNvPr id="158" name="テキスト ボックス 157"/>
        <xdr:cNvSpPr txBox="1"/>
      </xdr:nvSpPr>
      <xdr:spPr>
        <a:xfrm>
          <a:off x="1066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[141,501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年度は前年度に比べて</a:t>
          </a:r>
          <a:r>
            <a:rPr kumimoji="1" lang="en-US" altLang="ja-JP" sz="1300">
              <a:latin typeface="ＭＳ Ｐゴシック" panose="020B0600070205080204" pitchFamily="50" charset="-128"/>
              <a:ea typeface="ＭＳ Ｐゴシック" panose="020B0600070205080204" pitchFamily="50" charset="-128"/>
            </a:rPr>
            <a:t>11,901</a:t>
          </a:r>
          <a:r>
            <a:rPr kumimoji="1" lang="ja-JP" altLang="en-US" sz="1300">
              <a:latin typeface="ＭＳ Ｐゴシック" panose="020B0600070205080204" pitchFamily="50" charset="-128"/>
              <a:ea typeface="ＭＳ Ｐゴシック" panose="020B0600070205080204" pitchFamily="50" charset="-128"/>
            </a:rPr>
            <a:t>円増加した。その要因は、大雪被害による除雪費用を含む維持補修費の増である。また、施設の老朽化が進んでいることから、今後も維持補修費の増加が予想される。しかしながら、施設の集約化事業が進行すれば、既存の保育所や社会教育施設等の老朽化した施設を順次、除却、譲渡する予定である。その後は維持補修費や物件費の減少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人件費についても、事業の見直しや事務の簡素化、事務量に見合った人員配置を行うことで、現行の条例定数内で適正な執行を行う。</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32258</xdr:rowOff>
    </xdr:from>
    <xdr:to>
      <xdr:col>23</xdr:col>
      <xdr:colOff>133350</xdr:colOff>
      <xdr:row>81</xdr:row>
      <xdr:rowOff>80119</xdr:rowOff>
    </xdr:to>
    <xdr:cxnSp macro="">
      <xdr:nvCxnSpPr>
        <xdr:cNvPr id="193" name="直線コネクタ 192"/>
        <xdr:cNvCxnSpPr/>
      </xdr:nvCxnSpPr>
      <xdr:spPr>
        <a:xfrm>
          <a:off x="4114800" y="13919708"/>
          <a:ext cx="838200" cy="4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2917</xdr:rowOff>
    </xdr:from>
    <xdr:ext cx="762000" cy="259045"/>
    <xdr:sp macro="" textlink="">
      <xdr:nvSpPr>
        <xdr:cNvPr id="194" name="人件費・物件費等の状況平均値テキスト"/>
        <xdr:cNvSpPr txBox="1"/>
      </xdr:nvSpPr>
      <xdr:spPr>
        <a:xfrm>
          <a:off x="5041900" y="1389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32258</xdr:rowOff>
    </xdr:from>
    <xdr:to>
      <xdr:col>19</xdr:col>
      <xdr:colOff>133350</xdr:colOff>
      <xdr:row>81</xdr:row>
      <xdr:rowOff>37088</xdr:rowOff>
    </xdr:to>
    <xdr:cxnSp macro="">
      <xdr:nvCxnSpPr>
        <xdr:cNvPr id="196" name="直線コネクタ 195"/>
        <xdr:cNvCxnSpPr/>
      </xdr:nvCxnSpPr>
      <xdr:spPr>
        <a:xfrm flipV="1">
          <a:off x="3225800" y="13919708"/>
          <a:ext cx="889000" cy="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102658</xdr:rowOff>
    </xdr:from>
    <xdr:ext cx="736600" cy="259045"/>
    <xdr:sp macro="" textlink="">
      <xdr:nvSpPr>
        <xdr:cNvPr id="198" name="テキスト ボックス 197"/>
        <xdr:cNvSpPr txBox="1"/>
      </xdr:nvSpPr>
      <xdr:spPr>
        <a:xfrm>
          <a:off x="3733800" y="1399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18041</xdr:rowOff>
    </xdr:from>
    <xdr:to>
      <xdr:col>15</xdr:col>
      <xdr:colOff>82550</xdr:colOff>
      <xdr:row>81</xdr:row>
      <xdr:rowOff>37088</xdr:rowOff>
    </xdr:to>
    <xdr:cxnSp macro="">
      <xdr:nvCxnSpPr>
        <xdr:cNvPr id="199" name="直線コネクタ 198"/>
        <xdr:cNvCxnSpPr/>
      </xdr:nvCxnSpPr>
      <xdr:spPr>
        <a:xfrm>
          <a:off x="2336800" y="13905491"/>
          <a:ext cx="889000" cy="1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116995</xdr:rowOff>
    </xdr:from>
    <xdr:ext cx="762000" cy="259045"/>
    <xdr:sp macro="" textlink="">
      <xdr:nvSpPr>
        <xdr:cNvPr id="201" name="テキスト ボックス 200"/>
        <xdr:cNvSpPr txBox="1"/>
      </xdr:nvSpPr>
      <xdr:spPr>
        <a:xfrm>
          <a:off x="2844800" y="1400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2197</xdr:rowOff>
    </xdr:from>
    <xdr:to>
      <xdr:col>11</xdr:col>
      <xdr:colOff>31750</xdr:colOff>
      <xdr:row>81</xdr:row>
      <xdr:rowOff>18041</xdr:rowOff>
    </xdr:to>
    <xdr:cxnSp macro="">
      <xdr:nvCxnSpPr>
        <xdr:cNvPr id="202" name="直線コネクタ 201"/>
        <xdr:cNvCxnSpPr/>
      </xdr:nvCxnSpPr>
      <xdr:spPr>
        <a:xfrm>
          <a:off x="1447800" y="13889647"/>
          <a:ext cx="889000" cy="1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3" name="フローチャート: 判断 202"/>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4" name="テキスト ボックス 203"/>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5" name="フローチャート: 判断 204"/>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6" name="テキスト ボックス 205"/>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29319</xdr:rowOff>
    </xdr:from>
    <xdr:to>
      <xdr:col>23</xdr:col>
      <xdr:colOff>184150</xdr:colOff>
      <xdr:row>81</xdr:row>
      <xdr:rowOff>130919</xdr:rowOff>
    </xdr:to>
    <xdr:sp macro="" textlink="">
      <xdr:nvSpPr>
        <xdr:cNvPr id="212" name="楕円 211"/>
        <xdr:cNvSpPr/>
      </xdr:nvSpPr>
      <xdr:spPr>
        <a:xfrm>
          <a:off x="4902200" y="1391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45846</xdr:rowOff>
    </xdr:from>
    <xdr:ext cx="762000" cy="259045"/>
    <xdr:sp macro="" textlink="">
      <xdr:nvSpPr>
        <xdr:cNvPr id="213" name="人件費・物件費等の状況該当値テキスト"/>
        <xdr:cNvSpPr txBox="1"/>
      </xdr:nvSpPr>
      <xdr:spPr>
        <a:xfrm>
          <a:off x="5041900" y="1376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152908</xdr:rowOff>
    </xdr:from>
    <xdr:to>
      <xdr:col>19</xdr:col>
      <xdr:colOff>184150</xdr:colOff>
      <xdr:row>81</xdr:row>
      <xdr:rowOff>83058</xdr:rowOff>
    </xdr:to>
    <xdr:sp macro="" textlink="">
      <xdr:nvSpPr>
        <xdr:cNvPr id="214" name="楕円 213"/>
        <xdr:cNvSpPr/>
      </xdr:nvSpPr>
      <xdr:spPr>
        <a:xfrm>
          <a:off x="4064000" y="1386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93235</xdr:rowOff>
    </xdr:from>
    <xdr:ext cx="736600" cy="259045"/>
    <xdr:sp macro="" textlink="">
      <xdr:nvSpPr>
        <xdr:cNvPr id="215" name="テキスト ボックス 214"/>
        <xdr:cNvSpPr txBox="1"/>
      </xdr:nvSpPr>
      <xdr:spPr>
        <a:xfrm>
          <a:off x="3733800" y="1363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157738</xdr:rowOff>
    </xdr:from>
    <xdr:to>
      <xdr:col>15</xdr:col>
      <xdr:colOff>133350</xdr:colOff>
      <xdr:row>81</xdr:row>
      <xdr:rowOff>87888</xdr:rowOff>
    </xdr:to>
    <xdr:sp macro="" textlink="">
      <xdr:nvSpPr>
        <xdr:cNvPr id="216" name="楕円 215"/>
        <xdr:cNvSpPr/>
      </xdr:nvSpPr>
      <xdr:spPr>
        <a:xfrm>
          <a:off x="3175000" y="1387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98065</xdr:rowOff>
    </xdr:from>
    <xdr:ext cx="762000" cy="259045"/>
    <xdr:sp macro="" textlink="">
      <xdr:nvSpPr>
        <xdr:cNvPr id="217" name="テキスト ボックス 216"/>
        <xdr:cNvSpPr txBox="1"/>
      </xdr:nvSpPr>
      <xdr:spPr>
        <a:xfrm>
          <a:off x="2844800" y="1364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138691</xdr:rowOff>
    </xdr:from>
    <xdr:to>
      <xdr:col>11</xdr:col>
      <xdr:colOff>82550</xdr:colOff>
      <xdr:row>81</xdr:row>
      <xdr:rowOff>68841</xdr:rowOff>
    </xdr:to>
    <xdr:sp macro="" textlink="">
      <xdr:nvSpPr>
        <xdr:cNvPr id="218" name="楕円 217"/>
        <xdr:cNvSpPr/>
      </xdr:nvSpPr>
      <xdr:spPr>
        <a:xfrm>
          <a:off x="2286000" y="1385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79018</xdr:rowOff>
    </xdr:from>
    <xdr:ext cx="762000" cy="259045"/>
    <xdr:sp macro="" textlink="">
      <xdr:nvSpPr>
        <xdr:cNvPr id="219" name="テキスト ボックス 218"/>
        <xdr:cNvSpPr txBox="1"/>
      </xdr:nvSpPr>
      <xdr:spPr>
        <a:xfrm>
          <a:off x="1955800" y="1362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122847</xdr:rowOff>
    </xdr:from>
    <xdr:to>
      <xdr:col>7</xdr:col>
      <xdr:colOff>31750</xdr:colOff>
      <xdr:row>81</xdr:row>
      <xdr:rowOff>52997</xdr:rowOff>
    </xdr:to>
    <xdr:sp macro="" textlink="">
      <xdr:nvSpPr>
        <xdr:cNvPr id="220" name="楕円 219"/>
        <xdr:cNvSpPr/>
      </xdr:nvSpPr>
      <xdr:spPr>
        <a:xfrm>
          <a:off x="1397000" y="1383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63174</xdr:rowOff>
    </xdr:from>
    <xdr:ext cx="762000" cy="259045"/>
    <xdr:sp macro="" textlink="">
      <xdr:nvSpPr>
        <xdr:cNvPr id="221" name="テキスト ボックス 220"/>
        <xdr:cNvSpPr txBox="1"/>
      </xdr:nvSpPr>
      <xdr:spPr>
        <a:xfrm>
          <a:off x="1066800" y="1360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上昇傾向にあるものの、類似団体、全国市平均と比較すると依然として大きく下回っている。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今後も引き続き、事業の見直し、事務の簡素化や合理化、ノー残業デーの徹底や振替休日の適切な取得等により、時間外勤務手当の削減を図る。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ラスパイレス指数は、前年度報告数値から引用している。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26105</xdr:rowOff>
    </xdr:from>
    <xdr:to>
      <xdr:col>81</xdr:col>
      <xdr:colOff>44450</xdr:colOff>
      <xdr:row>83</xdr:row>
      <xdr:rowOff>26105</xdr:rowOff>
    </xdr:to>
    <xdr:cxnSp macro="">
      <xdr:nvCxnSpPr>
        <xdr:cNvPr id="255" name="直線コネクタ 254"/>
        <xdr:cNvCxnSpPr/>
      </xdr:nvCxnSpPr>
      <xdr:spPr>
        <a:xfrm>
          <a:off x="16179800" y="142564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56"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90311</xdr:rowOff>
    </xdr:from>
    <xdr:to>
      <xdr:col>77</xdr:col>
      <xdr:colOff>44450</xdr:colOff>
      <xdr:row>83</xdr:row>
      <xdr:rowOff>26105</xdr:rowOff>
    </xdr:to>
    <xdr:cxnSp macro="">
      <xdr:nvCxnSpPr>
        <xdr:cNvPr id="258" name="直線コネクタ 257"/>
        <xdr:cNvCxnSpPr/>
      </xdr:nvCxnSpPr>
      <xdr:spPr>
        <a:xfrm>
          <a:off x="15290800" y="1414921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0" name="テキスト ボックス 259"/>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138289</xdr:rowOff>
    </xdr:from>
    <xdr:to>
      <xdr:col>72</xdr:col>
      <xdr:colOff>203200</xdr:colOff>
      <xdr:row>82</xdr:row>
      <xdr:rowOff>90311</xdr:rowOff>
    </xdr:to>
    <xdr:cxnSp macro="">
      <xdr:nvCxnSpPr>
        <xdr:cNvPr id="261" name="直線コネクタ 260"/>
        <xdr:cNvCxnSpPr/>
      </xdr:nvCxnSpPr>
      <xdr:spPr>
        <a:xfrm>
          <a:off x="14401800" y="13854289"/>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63" name="テキスト ボックス 262"/>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71261</xdr:rowOff>
    </xdr:from>
    <xdr:to>
      <xdr:col>68</xdr:col>
      <xdr:colOff>152400</xdr:colOff>
      <xdr:row>80</xdr:row>
      <xdr:rowOff>138289</xdr:rowOff>
    </xdr:to>
    <xdr:cxnSp macro="">
      <xdr:nvCxnSpPr>
        <xdr:cNvPr id="264" name="直線コネクタ 263"/>
        <xdr:cNvCxnSpPr/>
      </xdr:nvCxnSpPr>
      <xdr:spPr>
        <a:xfrm>
          <a:off x="13512800" y="137872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115005</xdr:rowOff>
    </xdr:from>
    <xdr:to>
      <xdr:col>68</xdr:col>
      <xdr:colOff>203200</xdr:colOff>
      <xdr:row>86</xdr:row>
      <xdr:rowOff>45155</xdr:rowOff>
    </xdr:to>
    <xdr:sp macro="" textlink="">
      <xdr:nvSpPr>
        <xdr:cNvPr id="265" name="フローチャート: 判断 264"/>
        <xdr:cNvSpPr/>
      </xdr:nvSpPr>
      <xdr:spPr>
        <a:xfrm>
          <a:off x="14351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29932</xdr:rowOff>
    </xdr:from>
    <xdr:ext cx="762000" cy="259045"/>
    <xdr:sp macro="" textlink="">
      <xdr:nvSpPr>
        <xdr:cNvPr id="266" name="テキスト ボックス 265"/>
        <xdr:cNvSpPr txBox="1"/>
      </xdr:nvSpPr>
      <xdr:spPr>
        <a:xfrm>
          <a:off x="14020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146755</xdr:rowOff>
    </xdr:from>
    <xdr:to>
      <xdr:col>81</xdr:col>
      <xdr:colOff>95250</xdr:colOff>
      <xdr:row>83</xdr:row>
      <xdr:rowOff>76905</xdr:rowOff>
    </xdr:to>
    <xdr:sp macro="" textlink="">
      <xdr:nvSpPr>
        <xdr:cNvPr id="274" name="楕円 273"/>
        <xdr:cNvSpPr/>
      </xdr:nvSpPr>
      <xdr:spPr>
        <a:xfrm>
          <a:off x="169672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163282</xdr:rowOff>
    </xdr:from>
    <xdr:ext cx="762000" cy="259045"/>
    <xdr:sp macro="" textlink="">
      <xdr:nvSpPr>
        <xdr:cNvPr id="275" name="給与水準   （国との比較）該当値テキスト"/>
        <xdr:cNvSpPr txBox="1"/>
      </xdr:nvSpPr>
      <xdr:spPr>
        <a:xfrm>
          <a:off x="17106900" y="1405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146755</xdr:rowOff>
    </xdr:from>
    <xdr:to>
      <xdr:col>77</xdr:col>
      <xdr:colOff>95250</xdr:colOff>
      <xdr:row>83</xdr:row>
      <xdr:rowOff>76905</xdr:rowOff>
    </xdr:to>
    <xdr:sp macro="" textlink="">
      <xdr:nvSpPr>
        <xdr:cNvPr id="276" name="楕円 275"/>
        <xdr:cNvSpPr/>
      </xdr:nvSpPr>
      <xdr:spPr>
        <a:xfrm>
          <a:off x="16129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87082</xdr:rowOff>
    </xdr:from>
    <xdr:ext cx="736600" cy="259045"/>
    <xdr:sp macro="" textlink="">
      <xdr:nvSpPr>
        <xdr:cNvPr id="277" name="テキスト ボックス 276"/>
        <xdr:cNvSpPr txBox="1"/>
      </xdr:nvSpPr>
      <xdr:spPr>
        <a:xfrm>
          <a:off x="15798800" y="1397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39511</xdr:rowOff>
    </xdr:from>
    <xdr:to>
      <xdr:col>73</xdr:col>
      <xdr:colOff>44450</xdr:colOff>
      <xdr:row>82</xdr:row>
      <xdr:rowOff>141111</xdr:rowOff>
    </xdr:to>
    <xdr:sp macro="" textlink="">
      <xdr:nvSpPr>
        <xdr:cNvPr id="278" name="楕円 277"/>
        <xdr:cNvSpPr/>
      </xdr:nvSpPr>
      <xdr:spPr>
        <a:xfrm>
          <a:off x="15240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151288</xdr:rowOff>
    </xdr:from>
    <xdr:ext cx="762000" cy="259045"/>
    <xdr:sp macro="" textlink="">
      <xdr:nvSpPr>
        <xdr:cNvPr id="279" name="テキスト ボックス 278"/>
        <xdr:cNvSpPr txBox="1"/>
      </xdr:nvSpPr>
      <xdr:spPr>
        <a:xfrm>
          <a:off x="14909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87489</xdr:rowOff>
    </xdr:from>
    <xdr:to>
      <xdr:col>68</xdr:col>
      <xdr:colOff>203200</xdr:colOff>
      <xdr:row>81</xdr:row>
      <xdr:rowOff>17639</xdr:rowOff>
    </xdr:to>
    <xdr:sp macro="" textlink="">
      <xdr:nvSpPr>
        <xdr:cNvPr id="280" name="楕円 279"/>
        <xdr:cNvSpPr/>
      </xdr:nvSpPr>
      <xdr:spPr>
        <a:xfrm>
          <a:off x="14351000" y="138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27816</xdr:rowOff>
    </xdr:from>
    <xdr:ext cx="762000" cy="259045"/>
    <xdr:sp macro="" textlink="">
      <xdr:nvSpPr>
        <xdr:cNvPr id="281" name="テキスト ボックス 280"/>
        <xdr:cNvSpPr txBox="1"/>
      </xdr:nvSpPr>
      <xdr:spPr>
        <a:xfrm>
          <a:off x="14020800" y="1357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20461</xdr:rowOff>
    </xdr:from>
    <xdr:to>
      <xdr:col>64</xdr:col>
      <xdr:colOff>152400</xdr:colOff>
      <xdr:row>80</xdr:row>
      <xdr:rowOff>122061</xdr:rowOff>
    </xdr:to>
    <xdr:sp macro="" textlink="">
      <xdr:nvSpPr>
        <xdr:cNvPr id="282" name="楕円 281"/>
        <xdr:cNvSpPr/>
      </xdr:nvSpPr>
      <xdr:spPr>
        <a:xfrm>
          <a:off x="13462000" y="137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132238</xdr:rowOff>
    </xdr:from>
    <xdr:ext cx="762000" cy="259045"/>
    <xdr:sp macro="" textlink="">
      <xdr:nvSpPr>
        <xdr:cNvPr id="283" name="テキスト ボックス 282"/>
        <xdr:cNvSpPr txBox="1"/>
      </xdr:nvSpPr>
      <xdr:spPr>
        <a:xfrm>
          <a:off x="13131800" y="1350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年度に比べて若干上昇したが、依然として類似団体平均値や全国平均を下回っている。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近年は新規採用職員として社会人経験者を積極的に採用するなど、効率的な人材活用を試みている。今後も定められた人数の中で、適正な職員数の確保に努める。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69397</xdr:rowOff>
    </xdr:from>
    <xdr:to>
      <xdr:col>81</xdr:col>
      <xdr:colOff>44450</xdr:colOff>
      <xdr:row>61</xdr:row>
      <xdr:rowOff>81462</xdr:rowOff>
    </xdr:to>
    <xdr:cxnSp macro="">
      <xdr:nvCxnSpPr>
        <xdr:cNvPr id="320" name="直線コネクタ 319"/>
        <xdr:cNvCxnSpPr/>
      </xdr:nvCxnSpPr>
      <xdr:spPr>
        <a:xfrm>
          <a:off x="16179800" y="1052784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69397</xdr:rowOff>
    </xdr:from>
    <xdr:to>
      <xdr:col>77</xdr:col>
      <xdr:colOff>44450</xdr:colOff>
      <xdr:row>61</xdr:row>
      <xdr:rowOff>76291</xdr:rowOff>
    </xdr:to>
    <xdr:cxnSp macro="">
      <xdr:nvCxnSpPr>
        <xdr:cNvPr id="323" name="直線コネクタ 322"/>
        <xdr:cNvCxnSpPr/>
      </xdr:nvCxnSpPr>
      <xdr:spPr>
        <a:xfrm flipV="1">
          <a:off x="15290800" y="1052784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5" name="テキスト ボックス 324"/>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57331</xdr:rowOff>
    </xdr:from>
    <xdr:to>
      <xdr:col>72</xdr:col>
      <xdr:colOff>203200</xdr:colOff>
      <xdr:row>61</xdr:row>
      <xdr:rowOff>76291</xdr:rowOff>
    </xdr:to>
    <xdr:cxnSp macro="">
      <xdr:nvCxnSpPr>
        <xdr:cNvPr id="326" name="直線コネクタ 325"/>
        <xdr:cNvCxnSpPr/>
      </xdr:nvCxnSpPr>
      <xdr:spPr>
        <a:xfrm>
          <a:off x="14401800" y="10515781"/>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64515</xdr:rowOff>
    </xdr:from>
    <xdr:ext cx="762000" cy="259045"/>
    <xdr:sp macro="" textlink="">
      <xdr:nvSpPr>
        <xdr:cNvPr id="328" name="テキスト ボックス 327"/>
        <xdr:cNvSpPr txBox="1"/>
      </xdr:nvSpPr>
      <xdr:spPr>
        <a:xfrm>
          <a:off x="14909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26307</xdr:rowOff>
    </xdr:from>
    <xdr:to>
      <xdr:col>68</xdr:col>
      <xdr:colOff>152400</xdr:colOff>
      <xdr:row>61</xdr:row>
      <xdr:rowOff>57331</xdr:rowOff>
    </xdr:to>
    <xdr:cxnSp macro="">
      <xdr:nvCxnSpPr>
        <xdr:cNvPr id="329" name="直線コネクタ 328"/>
        <xdr:cNvCxnSpPr/>
      </xdr:nvCxnSpPr>
      <xdr:spPr>
        <a:xfrm>
          <a:off x="13512800" y="104847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10069</xdr:rowOff>
    </xdr:from>
    <xdr:to>
      <xdr:col>68</xdr:col>
      <xdr:colOff>203200</xdr:colOff>
      <xdr:row>63</xdr:row>
      <xdr:rowOff>111669</xdr:rowOff>
    </xdr:to>
    <xdr:sp macro="" textlink="">
      <xdr:nvSpPr>
        <xdr:cNvPr id="330" name="フローチャート: 判断 329"/>
        <xdr:cNvSpPr/>
      </xdr:nvSpPr>
      <xdr:spPr>
        <a:xfrm>
          <a:off x="14351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96446</xdr:rowOff>
    </xdr:from>
    <xdr:ext cx="762000" cy="259045"/>
    <xdr:sp macro="" textlink="">
      <xdr:nvSpPr>
        <xdr:cNvPr id="331" name="テキスト ボックス 330"/>
        <xdr:cNvSpPr txBox="1"/>
      </xdr:nvSpPr>
      <xdr:spPr>
        <a:xfrm>
          <a:off x="14020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4899</xdr:rowOff>
    </xdr:from>
    <xdr:to>
      <xdr:col>64</xdr:col>
      <xdr:colOff>152400</xdr:colOff>
      <xdr:row>63</xdr:row>
      <xdr:rowOff>106499</xdr:rowOff>
    </xdr:to>
    <xdr:sp macro="" textlink="">
      <xdr:nvSpPr>
        <xdr:cNvPr id="332" name="フローチャート: 判断 331"/>
        <xdr:cNvSpPr/>
      </xdr:nvSpPr>
      <xdr:spPr>
        <a:xfrm>
          <a:off x="13462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91276</xdr:rowOff>
    </xdr:from>
    <xdr:ext cx="762000" cy="259045"/>
    <xdr:sp macro="" textlink="">
      <xdr:nvSpPr>
        <xdr:cNvPr id="333" name="テキスト ボックス 332"/>
        <xdr:cNvSpPr txBox="1"/>
      </xdr:nvSpPr>
      <xdr:spPr>
        <a:xfrm>
          <a:off x="13131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30662</xdr:rowOff>
    </xdr:from>
    <xdr:to>
      <xdr:col>81</xdr:col>
      <xdr:colOff>95250</xdr:colOff>
      <xdr:row>61</xdr:row>
      <xdr:rowOff>132262</xdr:rowOff>
    </xdr:to>
    <xdr:sp macro="" textlink="">
      <xdr:nvSpPr>
        <xdr:cNvPr id="339" name="楕円 338"/>
        <xdr:cNvSpPr/>
      </xdr:nvSpPr>
      <xdr:spPr>
        <a:xfrm>
          <a:off x="169672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47189</xdr:rowOff>
    </xdr:from>
    <xdr:ext cx="762000" cy="259045"/>
    <xdr:sp macro="" textlink="">
      <xdr:nvSpPr>
        <xdr:cNvPr id="340" name="定員管理の状況該当値テキスト"/>
        <xdr:cNvSpPr txBox="1"/>
      </xdr:nvSpPr>
      <xdr:spPr>
        <a:xfrm>
          <a:off x="17106900" y="1033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18597</xdr:rowOff>
    </xdr:from>
    <xdr:to>
      <xdr:col>77</xdr:col>
      <xdr:colOff>95250</xdr:colOff>
      <xdr:row>61</xdr:row>
      <xdr:rowOff>120197</xdr:rowOff>
    </xdr:to>
    <xdr:sp macro="" textlink="">
      <xdr:nvSpPr>
        <xdr:cNvPr id="341" name="楕円 340"/>
        <xdr:cNvSpPr/>
      </xdr:nvSpPr>
      <xdr:spPr>
        <a:xfrm>
          <a:off x="16129000" y="104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130374</xdr:rowOff>
    </xdr:from>
    <xdr:ext cx="736600" cy="259045"/>
    <xdr:sp macro="" textlink="">
      <xdr:nvSpPr>
        <xdr:cNvPr id="342" name="テキスト ボックス 341"/>
        <xdr:cNvSpPr txBox="1"/>
      </xdr:nvSpPr>
      <xdr:spPr>
        <a:xfrm>
          <a:off x="15798800" y="10245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25491</xdr:rowOff>
    </xdr:from>
    <xdr:to>
      <xdr:col>73</xdr:col>
      <xdr:colOff>44450</xdr:colOff>
      <xdr:row>61</xdr:row>
      <xdr:rowOff>127091</xdr:rowOff>
    </xdr:to>
    <xdr:sp macro="" textlink="">
      <xdr:nvSpPr>
        <xdr:cNvPr id="343" name="楕円 342"/>
        <xdr:cNvSpPr/>
      </xdr:nvSpPr>
      <xdr:spPr>
        <a:xfrm>
          <a:off x="15240000" y="104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44" name="テキスト ボックス 343"/>
        <xdr:cNvSpPr txBox="1"/>
      </xdr:nvSpPr>
      <xdr:spPr>
        <a:xfrm>
          <a:off x="14909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6531</xdr:rowOff>
    </xdr:from>
    <xdr:to>
      <xdr:col>68</xdr:col>
      <xdr:colOff>203200</xdr:colOff>
      <xdr:row>61</xdr:row>
      <xdr:rowOff>108131</xdr:rowOff>
    </xdr:to>
    <xdr:sp macro="" textlink="">
      <xdr:nvSpPr>
        <xdr:cNvPr id="345" name="楕円 344"/>
        <xdr:cNvSpPr/>
      </xdr:nvSpPr>
      <xdr:spPr>
        <a:xfrm>
          <a:off x="14351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118308</xdr:rowOff>
    </xdr:from>
    <xdr:ext cx="762000" cy="259045"/>
    <xdr:sp macro="" textlink="">
      <xdr:nvSpPr>
        <xdr:cNvPr id="346" name="テキスト ボックス 345"/>
        <xdr:cNvSpPr txBox="1"/>
      </xdr:nvSpPr>
      <xdr:spPr>
        <a:xfrm>
          <a:off x="14020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146957</xdr:rowOff>
    </xdr:from>
    <xdr:to>
      <xdr:col>64</xdr:col>
      <xdr:colOff>152400</xdr:colOff>
      <xdr:row>61</xdr:row>
      <xdr:rowOff>77107</xdr:rowOff>
    </xdr:to>
    <xdr:sp macro="" textlink="">
      <xdr:nvSpPr>
        <xdr:cNvPr id="347" name="楕円 346"/>
        <xdr:cNvSpPr/>
      </xdr:nvSpPr>
      <xdr:spPr>
        <a:xfrm>
          <a:off x="13462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87284</xdr:rowOff>
    </xdr:from>
    <xdr:ext cx="762000" cy="259045"/>
    <xdr:sp macro="" textlink="">
      <xdr:nvSpPr>
        <xdr:cNvPr id="348" name="テキスト ボックス 347"/>
        <xdr:cNvSpPr txBox="1"/>
      </xdr:nvSpPr>
      <xdr:spPr>
        <a:xfrm>
          <a:off x="13131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年度に借り入れた臨時財政対策債の本償還が開始したこと等により、前年度より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ポイント上昇した。依然として、類似団体平均値、全国平均、県平均よりも高い比率となっている。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今後、平成</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年度にピークを迎え、実質公債費比率</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％となる見込である。これらピークを過ぎた後は、大型事業の実施を抑制し、地方債の借入れ総額が増加しないように努める。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162137</xdr:rowOff>
    </xdr:from>
    <xdr:to>
      <xdr:col>81</xdr:col>
      <xdr:colOff>44450</xdr:colOff>
      <xdr:row>43</xdr:row>
      <xdr:rowOff>22860</xdr:rowOff>
    </xdr:to>
    <xdr:cxnSp macro="">
      <xdr:nvCxnSpPr>
        <xdr:cNvPr id="382" name="直線コネクタ 381"/>
        <xdr:cNvCxnSpPr/>
      </xdr:nvCxnSpPr>
      <xdr:spPr>
        <a:xfrm>
          <a:off x="16179800" y="736303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83"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129963</xdr:rowOff>
    </xdr:from>
    <xdr:to>
      <xdr:col>77</xdr:col>
      <xdr:colOff>44450</xdr:colOff>
      <xdr:row>42</xdr:row>
      <xdr:rowOff>162137</xdr:rowOff>
    </xdr:to>
    <xdr:cxnSp macro="">
      <xdr:nvCxnSpPr>
        <xdr:cNvPr id="385" name="直線コネクタ 384"/>
        <xdr:cNvCxnSpPr/>
      </xdr:nvCxnSpPr>
      <xdr:spPr>
        <a:xfrm>
          <a:off x="15290800" y="73308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7" name="テキスト ボックス 386"/>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129963</xdr:rowOff>
    </xdr:from>
    <xdr:to>
      <xdr:col>72</xdr:col>
      <xdr:colOff>203200</xdr:colOff>
      <xdr:row>42</xdr:row>
      <xdr:rowOff>162137</xdr:rowOff>
    </xdr:to>
    <xdr:cxnSp macro="">
      <xdr:nvCxnSpPr>
        <xdr:cNvPr id="388" name="直線コネクタ 387"/>
        <xdr:cNvCxnSpPr/>
      </xdr:nvCxnSpPr>
      <xdr:spPr>
        <a:xfrm flipV="1">
          <a:off x="14401800" y="73308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90" name="テキスト ボックス 389"/>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162137</xdr:rowOff>
    </xdr:from>
    <xdr:to>
      <xdr:col>68</xdr:col>
      <xdr:colOff>152400</xdr:colOff>
      <xdr:row>43</xdr:row>
      <xdr:rowOff>95250</xdr:rowOff>
    </xdr:to>
    <xdr:cxnSp macro="">
      <xdr:nvCxnSpPr>
        <xdr:cNvPr id="391" name="直線コネクタ 390"/>
        <xdr:cNvCxnSpPr/>
      </xdr:nvCxnSpPr>
      <xdr:spPr>
        <a:xfrm flipV="1">
          <a:off x="13512800" y="736303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2" name="フローチャート: 判断 391"/>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3" name="テキスト ボックス 392"/>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4" name="フローチャート: 判断 393"/>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5" name="テキスト ボックス 394"/>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143510</xdr:rowOff>
    </xdr:from>
    <xdr:to>
      <xdr:col>81</xdr:col>
      <xdr:colOff>95250</xdr:colOff>
      <xdr:row>43</xdr:row>
      <xdr:rowOff>73660</xdr:rowOff>
    </xdr:to>
    <xdr:sp macro="" textlink="">
      <xdr:nvSpPr>
        <xdr:cNvPr id="401" name="楕円 400"/>
        <xdr:cNvSpPr/>
      </xdr:nvSpPr>
      <xdr:spPr>
        <a:xfrm>
          <a:off x="16967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115587</xdr:rowOff>
    </xdr:from>
    <xdr:ext cx="762000" cy="259045"/>
    <xdr:sp macro="" textlink="">
      <xdr:nvSpPr>
        <xdr:cNvPr id="402" name="公債費負担の状況該当値テキスト"/>
        <xdr:cNvSpPr txBox="1"/>
      </xdr:nvSpPr>
      <xdr:spPr>
        <a:xfrm>
          <a:off x="17106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111337</xdr:rowOff>
    </xdr:from>
    <xdr:to>
      <xdr:col>77</xdr:col>
      <xdr:colOff>95250</xdr:colOff>
      <xdr:row>43</xdr:row>
      <xdr:rowOff>41487</xdr:rowOff>
    </xdr:to>
    <xdr:sp macro="" textlink="">
      <xdr:nvSpPr>
        <xdr:cNvPr id="403" name="楕円 402"/>
        <xdr:cNvSpPr/>
      </xdr:nvSpPr>
      <xdr:spPr>
        <a:xfrm>
          <a:off x="16129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26264</xdr:rowOff>
    </xdr:from>
    <xdr:ext cx="736600" cy="259045"/>
    <xdr:sp macro="" textlink="">
      <xdr:nvSpPr>
        <xdr:cNvPr id="404" name="テキスト ボックス 403"/>
        <xdr:cNvSpPr txBox="1"/>
      </xdr:nvSpPr>
      <xdr:spPr>
        <a:xfrm>
          <a:off x="15798800" y="739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79163</xdr:rowOff>
    </xdr:from>
    <xdr:to>
      <xdr:col>73</xdr:col>
      <xdr:colOff>44450</xdr:colOff>
      <xdr:row>43</xdr:row>
      <xdr:rowOff>9313</xdr:rowOff>
    </xdr:to>
    <xdr:sp macro="" textlink="">
      <xdr:nvSpPr>
        <xdr:cNvPr id="405" name="楕円 404"/>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165540</xdr:rowOff>
    </xdr:from>
    <xdr:ext cx="762000" cy="259045"/>
    <xdr:sp macro="" textlink="">
      <xdr:nvSpPr>
        <xdr:cNvPr id="406" name="テキスト ボックス 405"/>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111337</xdr:rowOff>
    </xdr:from>
    <xdr:to>
      <xdr:col>68</xdr:col>
      <xdr:colOff>203200</xdr:colOff>
      <xdr:row>43</xdr:row>
      <xdr:rowOff>41487</xdr:rowOff>
    </xdr:to>
    <xdr:sp macro="" textlink="">
      <xdr:nvSpPr>
        <xdr:cNvPr id="407" name="楕円 406"/>
        <xdr:cNvSpPr/>
      </xdr:nvSpPr>
      <xdr:spPr>
        <a:xfrm>
          <a:off x="14351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26264</xdr:rowOff>
    </xdr:from>
    <xdr:ext cx="762000" cy="259045"/>
    <xdr:sp macro="" textlink="">
      <xdr:nvSpPr>
        <xdr:cNvPr id="408" name="テキスト ボックス 407"/>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09" name="楕円 408"/>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10" name="テキスト ボックス 409"/>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年度は税収の増により将来負担比率の改善がみられたものの、平成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年度は再び平成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年度と同水準に戻った。これは、石動駅周辺整備事業などの大型事業により地方債残高が増加したことが一つの原因である。また、平成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大雪被害に係る除雪費用の増に対して、財政調整基金を取り崩して対応したため、充当可能基金額が減少したためである。今後も大型事業に係る公債費の増は続いていく。既に計画されている大型事業も、事業内容の見直しや実施時期の平準化によって借入れの抑制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34629</xdr:rowOff>
    </xdr:from>
    <xdr:to>
      <xdr:col>81</xdr:col>
      <xdr:colOff>44450</xdr:colOff>
      <xdr:row>21</xdr:row>
      <xdr:rowOff>98975</xdr:rowOff>
    </xdr:to>
    <xdr:cxnSp macro="">
      <xdr:nvCxnSpPr>
        <xdr:cNvPr id="444" name="直線コネクタ 443"/>
        <xdr:cNvCxnSpPr/>
      </xdr:nvCxnSpPr>
      <xdr:spPr>
        <a:xfrm>
          <a:off x="16179800" y="3635079"/>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38794</xdr:rowOff>
    </xdr:from>
    <xdr:ext cx="762000" cy="259045"/>
    <xdr:sp macro="" textlink="">
      <xdr:nvSpPr>
        <xdr:cNvPr id="445" name="将来負担の状況平均値テキスト"/>
        <xdr:cNvSpPr txBox="1"/>
      </xdr:nvSpPr>
      <xdr:spPr>
        <a:xfrm>
          <a:off x="17106900" y="2610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34629</xdr:rowOff>
    </xdr:from>
    <xdr:to>
      <xdr:col>77</xdr:col>
      <xdr:colOff>44450</xdr:colOff>
      <xdr:row>21</xdr:row>
      <xdr:rowOff>92540</xdr:rowOff>
    </xdr:to>
    <xdr:cxnSp macro="">
      <xdr:nvCxnSpPr>
        <xdr:cNvPr id="447" name="直線コネクタ 446"/>
        <xdr:cNvCxnSpPr/>
      </xdr:nvCxnSpPr>
      <xdr:spPr>
        <a:xfrm flipV="1">
          <a:off x="15290800" y="3635079"/>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49" name="テキスト ボックス 448"/>
        <xdr:cNvSpPr txBox="1"/>
      </xdr:nvSpPr>
      <xdr:spPr>
        <a:xfrm>
          <a:off x="15798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92540</xdr:rowOff>
    </xdr:from>
    <xdr:to>
      <xdr:col>72</xdr:col>
      <xdr:colOff>203200</xdr:colOff>
      <xdr:row>23</xdr:row>
      <xdr:rowOff>35179</xdr:rowOff>
    </xdr:to>
    <xdr:cxnSp macro="">
      <xdr:nvCxnSpPr>
        <xdr:cNvPr id="450" name="直線コネクタ 449"/>
        <xdr:cNvCxnSpPr/>
      </xdr:nvCxnSpPr>
      <xdr:spPr>
        <a:xfrm flipV="1">
          <a:off x="14401800" y="3692990"/>
          <a:ext cx="889000" cy="28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1" name="フローチャート: 判断 450"/>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145305</xdr:rowOff>
    </xdr:from>
    <xdr:ext cx="762000" cy="259045"/>
    <xdr:sp macro="" textlink="">
      <xdr:nvSpPr>
        <xdr:cNvPr id="452" name="テキスト ボックス 451"/>
        <xdr:cNvSpPr txBox="1"/>
      </xdr:nvSpPr>
      <xdr:spPr>
        <a:xfrm>
          <a:off x="14909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32089</xdr:rowOff>
    </xdr:from>
    <xdr:to>
      <xdr:col>68</xdr:col>
      <xdr:colOff>152400</xdr:colOff>
      <xdr:row>23</xdr:row>
      <xdr:rowOff>35179</xdr:rowOff>
    </xdr:to>
    <xdr:cxnSp macro="">
      <xdr:nvCxnSpPr>
        <xdr:cNvPr id="453" name="直線コネクタ 452"/>
        <xdr:cNvCxnSpPr/>
      </xdr:nvCxnSpPr>
      <xdr:spPr>
        <a:xfrm>
          <a:off x="13512800" y="3803989"/>
          <a:ext cx="889000" cy="17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65701</xdr:rowOff>
    </xdr:from>
    <xdr:to>
      <xdr:col>68</xdr:col>
      <xdr:colOff>203200</xdr:colOff>
      <xdr:row>16</xdr:row>
      <xdr:rowOff>167301</xdr:rowOff>
    </xdr:to>
    <xdr:sp macro="" textlink="">
      <xdr:nvSpPr>
        <xdr:cNvPr id="454" name="フローチャート: 判断 453"/>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6028</xdr:rowOff>
    </xdr:from>
    <xdr:ext cx="762000" cy="259045"/>
    <xdr:sp macro="" textlink="">
      <xdr:nvSpPr>
        <xdr:cNvPr id="455" name="テキスト ボックス 454"/>
        <xdr:cNvSpPr txBox="1"/>
      </xdr:nvSpPr>
      <xdr:spPr>
        <a:xfrm>
          <a:off x="14020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56" name="フローチャート: 判断 455"/>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42223</xdr:rowOff>
    </xdr:from>
    <xdr:ext cx="762000" cy="259045"/>
    <xdr:sp macro="" textlink="">
      <xdr:nvSpPr>
        <xdr:cNvPr id="457" name="テキスト ボックス 456"/>
        <xdr:cNvSpPr txBox="1"/>
      </xdr:nvSpPr>
      <xdr:spPr>
        <a:xfrm>
          <a:off x="13131800" y="26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48175</xdr:rowOff>
    </xdr:from>
    <xdr:to>
      <xdr:col>81</xdr:col>
      <xdr:colOff>95250</xdr:colOff>
      <xdr:row>21</xdr:row>
      <xdr:rowOff>149775</xdr:rowOff>
    </xdr:to>
    <xdr:sp macro="" textlink="">
      <xdr:nvSpPr>
        <xdr:cNvPr id="463" name="楕円 462"/>
        <xdr:cNvSpPr/>
      </xdr:nvSpPr>
      <xdr:spPr>
        <a:xfrm>
          <a:off x="16967200" y="364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20252</xdr:rowOff>
    </xdr:from>
    <xdr:ext cx="762000" cy="259045"/>
    <xdr:sp macro="" textlink="">
      <xdr:nvSpPr>
        <xdr:cNvPr id="464" name="将来負担の状況該当値テキスト"/>
        <xdr:cNvSpPr txBox="1"/>
      </xdr:nvSpPr>
      <xdr:spPr>
        <a:xfrm>
          <a:off x="17106900" y="362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155279</xdr:rowOff>
    </xdr:from>
    <xdr:to>
      <xdr:col>77</xdr:col>
      <xdr:colOff>95250</xdr:colOff>
      <xdr:row>21</xdr:row>
      <xdr:rowOff>85429</xdr:rowOff>
    </xdr:to>
    <xdr:sp macro="" textlink="">
      <xdr:nvSpPr>
        <xdr:cNvPr id="465" name="楕円 464"/>
        <xdr:cNvSpPr/>
      </xdr:nvSpPr>
      <xdr:spPr>
        <a:xfrm>
          <a:off x="16129000" y="358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70206</xdr:rowOff>
    </xdr:from>
    <xdr:ext cx="736600" cy="259045"/>
    <xdr:sp macro="" textlink="">
      <xdr:nvSpPr>
        <xdr:cNvPr id="466" name="テキスト ボックス 465"/>
        <xdr:cNvSpPr txBox="1"/>
      </xdr:nvSpPr>
      <xdr:spPr>
        <a:xfrm>
          <a:off x="15798800" y="3670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41740</xdr:rowOff>
    </xdr:from>
    <xdr:to>
      <xdr:col>73</xdr:col>
      <xdr:colOff>44450</xdr:colOff>
      <xdr:row>21</xdr:row>
      <xdr:rowOff>143340</xdr:rowOff>
    </xdr:to>
    <xdr:sp macro="" textlink="">
      <xdr:nvSpPr>
        <xdr:cNvPr id="467" name="楕円 466"/>
        <xdr:cNvSpPr/>
      </xdr:nvSpPr>
      <xdr:spPr>
        <a:xfrm>
          <a:off x="15240000" y="364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128117</xdr:rowOff>
    </xdr:from>
    <xdr:ext cx="762000" cy="259045"/>
    <xdr:sp macro="" textlink="">
      <xdr:nvSpPr>
        <xdr:cNvPr id="468" name="テキスト ボックス 467"/>
        <xdr:cNvSpPr txBox="1"/>
      </xdr:nvSpPr>
      <xdr:spPr>
        <a:xfrm>
          <a:off x="14909800" y="37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155829</xdr:rowOff>
    </xdr:from>
    <xdr:to>
      <xdr:col>68</xdr:col>
      <xdr:colOff>203200</xdr:colOff>
      <xdr:row>23</xdr:row>
      <xdr:rowOff>85979</xdr:rowOff>
    </xdr:to>
    <xdr:sp macro="" textlink="">
      <xdr:nvSpPr>
        <xdr:cNvPr id="469" name="楕円 468"/>
        <xdr:cNvSpPr/>
      </xdr:nvSpPr>
      <xdr:spPr>
        <a:xfrm>
          <a:off x="14351000" y="392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70756</xdr:rowOff>
    </xdr:from>
    <xdr:ext cx="762000" cy="259045"/>
    <xdr:sp macro="" textlink="">
      <xdr:nvSpPr>
        <xdr:cNvPr id="470" name="テキスト ボックス 469"/>
        <xdr:cNvSpPr txBox="1"/>
      </xdr:nvSpPr>
      <xdr:spPr>
        <a:xfrm>
          <a:off x="14020800" y="401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152739</xdr:rowOff>
    </xdr:from>
    <xdr:to>
      <xdr:col>64</xdr:col>
      <xdr:colOff>152400</xdr:colOff>
      <xdr:row>22</xdr:row>
      <xdr:rowOff>82889</xdr:rowOff>
    </xdr:to>
    <xdr:sp macro="" textlink="">
      <xdr:nvSpPr>
        <xdr:cNvPr id="471" name="楕円 470"/>
        <xdr:cNvSpPr/>
      </xdr:nvSpPr>
      <xdr:spPr>
        <a:xfrm>
          <a:off x="13462000" y="37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67666</xdr:rowOff>
    </xdr:from>
    <xdr:ext cx="762000" cy="259045"/>
    <xdr:sp macro="" textlink="">
      <xdr:nvSpPr>
        <xdr:cNvPr id="472" name="テキスト ボックス 471"/>
        <xdr:cNvSpPr txBox="1"/>
      </xdr:nvSpPr>
      <xdr:spPr>
        <a:xfrm>
          <a:off x="13131800" y="383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30,453
30,040
134.07
15,202,017
14,948,768
215,202
8,330,500
14,313,445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類似団体、全国平均、県平均と比較すると、経常収支比率は低くなっている。その要因は、行財政改革の取り組みにより職員数を削減したこと、消防業務を一部事務組合で行っていることなどである。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今後も、引き続き職員数の適正化を計るとともに、事業の見直し、事務の簡素化、合理化、ノー残業デーの徹底や振替休日の適切な取得等により、時間外勤務手当の削減を図る。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xdr:rowOff>
    </xdr:from>
    <xdr:to>
      <xdr:col>24</xdr:col>
      <xdr:colOff>25400</xdr:colOff>
      <xdr:row>34</xdr:row>
      <xdr:rowOff>20320</xdr:rowOff>
    </xdr:to>
    <xdr:cxnSp macro="">
      <xdr:nvCxnSpPr>
        <xdr:cNvPr id="66" name="直線コネクタ 65"/>
        <xdr:cNvCxnSpPr/>
      </xdr:nvCxnSpPr>
      <xdr:spPr>
        <a:xfrm>
          <a:off x="3987800" y="5834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161290</xdr:rowOff>
    </xdr:from>
    <xdr:to>
      <xdr:col>19</xdr:col>
      <xdr:colOff>187325</xdr:colOff>
      <xdr:row>34</xdr:row>
      <xdr:rowOff>5080</xdr:rowOff>
    </xdr:to>
    <xdr:cxnSp macro="">
      <xdr:nvCxnSpPr>
        <xdr:cNvPr id="69" name="直線コネクタ 68"/>
        <xdr:cNvCxnSpPr/>
      </xdr:nvCxnSpPr>
      <xdr:spPr>
        <a:xfrm>
          <a:off x="3098800" y="5819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161290</xdr:rowOff>
    </xdr:from>
    <xdr:to>
      <xdr:col>15</xdr:col>
      <xdr:colOff>98425</xdr:colOff>
      <xdr:row>34</xdr:row>
      <xdr:rowOff>96520</xdr:rowOff>
    </xdr:to>
    <xdr:cxnSp macro="">
      <xdr:nvCxnSpPr>
        <xdr:cNvPr id="72" name="直線コネクタ 71"/>
        <xdr:cNvCxnSpPr/>
      </xdr:nvCxnSpPr>
      <xdr:spPr>
        <a:xfrm flipV="1">
          <a:off x="2209800" y="58191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96520</xdr:rowOff>
    </xdr:from>
    <xdr:to>
      <xdr:col>11</xdr:col>
      <xdr:colOff>9525</xdr:colOff>
      <xdr:row>34</xdr:row>
      <xdr:rowOff>157480</xdr:rowOff>
    </xdr:to>
    <xdr:cxnSp macro="">
      <xdr:nvCxnSpPr>
        <xdr:cNvPr id="75" name="直線コネクタ 74"/>
        <xdr:cNvCxnSpPr/>
      </xdr:nvCxnSpPr>
      <xdr:spPr>
        <a:xfrm flipV="1">
          <a:off x="1320800" y="5925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140970</xdr:rowOff>
    </xdr:from>
    <xdr:to>
      <xdr:col>24</xdr:col>
      <xdr:colOff>76200</xdr:colOff>
      <xdr:row>34</xdr:row>
      <xdr:rowOff>71120</xdr:rowOff>
    </xdr:to>
    <xdr:sp macro="" textlink="">
      <xdr:nvSpPr>
        <xdr:cNvPr id="85" name="楕円 84"/>
        <xdr:cNvSpPr/>
      </xdr:nvSpPr>
      <xdr:spPr>
        <a:xfrm>
          <a:off x="47752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157497</xdr:rowOff>
    </xdr:from>
    <xdr:ext cx="762000" cy="259045"/>
    <xdr:sp macro="" textlink="">
      <xdr:nvSpPr>
        <xdr:cNvPr id="86" name="人件費該当値テキスト"/>
        <xdr:cNvSpPr txBox="1"/>
      </xdr:nvSpPr>
      <xdr:spPr>
        <a:xfrm>
          <a:off x="49149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125730</xdr:rowOff>
    </xdr:from>
    <xdr:to>
      <xdr:col>20</xdr:col>
      <xdr:colOff>38100</xdr:colOff>
      <xdr:row>34</xdr:row>
      <xdr:rowOff>55880</xdr:rowOff>
    </xdr:to>
    <xdr:sp macro="" textlink="">
      <xdr:nvSpPr>
        <xdr:cNvPr id="87" name="楕円 86"/>
        <xdr:cNvSpPr/>
      </xdr:nvSpPr>
      <xdr:spPr>
        <a:xfrm>
          <a:off x="3937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66057</xdr:rowOff>
    </xdr:from>
    <xdr:ext cx="736600" cy="259045"/>
    <xdr:sp macro="" textlink="">
      <xdr:nvSpPr>
        <xdr:cNvPr id="88" name="テキスト ボックス 87"/>
        <xdr:cNvSpPr txBox="1"/>
      </xdr:nvSpPr>
      <xdr:spPr>
        <a:xfrm>
          <a:off x="3606800" y="555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110490</xdr:rowOff>
    </xdr:from>
    <xdr:to>
      <xdr:col>15</xdr:col>
      <xdr:colOff>149225</xdr:colOff>
      <xdr:row>34</xdr:row>
      <xdr:rowOff>40640</xdr:rowOff>
    </xdr:to>
    <xdr:sp macro="" textlink="">
      <xdr:nvSpPr>
        <xdr:cNvPr id="89" name="楕円 88"/>
        <xdr:cNvSpPr/>
      </xdr:nvSpPr>
      <xdr:spPr>
        <a:xfrm>
          <a:off x="3048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50817</xdr:rowOff>
    </xdr:from>
    <xdr:ext cx="762000" cy="259045"/>
    <xdr:sp macro="" textlink="">
      <xdr:nvSpPr>
        <xdr:cNvPr id="90" name="テキスト ボックス 89"/>
        <xdr:cNvSpPr txBox="1"/>
      </xdr:nvSpPr>
      <xdr:spPr>
        <a:xfrm>
          <a:off x="2717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45720</xdr:rowOff>
    </xdr:from>
    <xdr:to>
      <xdr:col>11</xdr:col>
      <xdr:colOff>60325</xdr:colOff>
      <xdr:row>34</xdr:row>
      <xdr:rowOff>147320</xdr:rowOff>
    </xdr:to>
    <xdr:sp macro="" textlink="">
      <xdr:nvSpPr>
        <xdr:cNvPr id="91" name="楕円 90"/>
        <xdr:cNvSpPr/>
      </xdr:nvSpPr>
      <xdr:spPr>
        <a:xfrm>
          <a:off x="2159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157497</xdr:rowOff>
    </xdr:from>
    <xdr:ext cx="762000" cy="259045"/>
    <xdr:sp macro="" textlink="">
      <xdr:nvSpPr>
        <xdr:cNvPr id="92" name="テキスト ボックス 91"/>
        <xdr:cNvSpPr txBox="1"/>
      </xdr:nvSpPr>
      <xdr:spPr>
        <a:xfrm>
          <a:off x="1828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47007</xdr:rowOff>
    </xdr:from>
    <xdr:ext cx="762000" cy="259045"/>
    <xdr:sp macro="" textlink="">
      <xdr:nvSpPr>
        <xdr:cNvPr id="94" name="テキスト ボックス 93"/>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年度に比べて物件費の比率が大きくなった。その要因は、庁内</a:t>
          </a:r>
          <a:r>
            <a:rPr kumimoji="1" lang="en-US" altLang="ja-JP" sz="1300">
              <a:latin typeface="ＭＳ Ｐゴシック" panose="020B0600070205080204" pitchFamily="50" charset="-128"/>
              <a:ea typeface="ＭＳ Ｐゴシック" panose="020B0600070205080204" pitchFamily="50" charset="-128"/>
            </a:rPr>
            <a:t>LAN</a:t>
          </a:r>
          <a:r>
            <a:rPr kumimoji="1" lang="ja-JP" altLang="en-US" sz="1300">
              <a:latin typeface="ＭＳ Ｐゴシック" panose="020B0600070205080204" pitchFamily="50" charset="-128"/>
              <a:ea typeface="ＭＳ Ｐゴシック" panose="020B0600070205080204" pitchFamily="50" charset="-128"/>
            </a:rPr>
            <a:t>ネットワーク構築による使用料及び賃借料の増、産休育休取得職員の増に対応する臨時保育士賃金の増などである。これにより、類似団体を上回る比率となったが、現在進行中である施設の集約化により委託料等の減が見込まれる。今後とも、事業の見直し、施設の集約化検討により、物件費の減に努めたい。</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23586</xdr:rowOff>
    </xdr:from>
    <xdr:to>
      <xdr:col>82</xdr:col>
      <xdr:colOff>107950</xdr:colOff>
      <xdr:row>16</xdr:row>
      <xdr:rowOff>165100</xdr:rowOff>
    </xdr:to>
    <xdr:cxnSp macro="">
      <xdr:nvCxnSpPr>
        <xdr:cNvPr id="129" name="直線コネクタ 128"/>
        <xdr:cNvCxnSpPr/>
      </xdr:nvCxnSpPr>
      <xdr:spPr>
        <a:xfrm>
          <a:off x="15671800" y="2766786"/>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0"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140607</xdr:rowOff>
    </xdr:from>
    <xdr:to>
      <xdr:col>78</xdr:col>
      <xdr:colOff>69850</xdr:colOff>
      <xdr:row>16</xdr:row>
      <xdr:rowOff>23586</xdr:rowOff>
    </xdr:to>
    <xdr:cxnSp macro="">
      <xdr:nvCxnSpPr>
        <xdr:cNvPr id="132" name="直線コネクタ 131"/>
        <xdr:cNvCxnSpPr/>
      </xdr:nvCxnSpPr>
      <xdr:spPr>
        <a:xfrm>
          <a:off x="14782800" y="2712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34" name="テキスト ボックス 133"/>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140607</xdr:rowOff>
    </xdr:from>
    <xdr:to>
      <xdr:col>73</xdr:col>
      <xdr:colOff>180975</xdr:colOff>
      <xdr:row>16</xdr:row>
      <xdr:rowOff>34471</xdr:rowOff>
    </xdr:to>
    <xdr:cxnSp macro="">
      <xdr:nvCxnSpPr>
        <xdr:cNvPr id="135" name="直線コネクタ 134"/>
        <xdr:cNvCxnSpPr/>
      </xdr:nvCxnSpPr>
      <xdr:spPr>
        <a:xfrm flipV="1">
          <a:off x="13893800" y="27123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37" name="テキスト ボックス 136"/>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34471</xdr:rowOff>
    </xdr:from>
    <xdr:to>
      <xdr:col>69</xdr:col>
      <xdr:colOff>92075</xdr:colOff>
      <xdr:row>16</xdr:row>
      <xdr:rowOff>154214</xdr:rowOff>
    </xdr:to>
    <xdr:cxnSp macro="">
      <xdr:nvCxnSpPr>
        <xdr:cNvPr id="138" name="直線コネクタ 137"/>
        <xdr:cNvCxnSpPr/>
      </xdr:nvCxnSpPr>
      <xdr:spPr>
        <a:xfrm flipV="1">
          <a:off x="13004800" y="27776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39" name="フローチャート: 判断 138"/>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40" name="テキスト ボックス 139"/>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42" name="テキスト ボックス 141"/>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8" name="楕円 147"/>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86377</xdr:rowOff>
    </xdr:from>
    <xdr:ext cx="762000" cy="259045"/>
    <xdr:sp macro="" textlink="">
      <xdr:nvSpPr>
        <xdr:cNvPr id="149" name="物件費該当値テキスト"/>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144236</xdr:rowOff>
    </xdr:from>
    <xdr:to>
      <xdr:col>78</xdr:col>
      <xdr:colOff>120650</xdr:colOff>
      <xdr:row>16</xdr:row>
      <xdr:rowOff>74386</xdr:rowOff>
    </xdr:to>
    <xdr:sp macro="" textlink="">
      <xdr:nvSpPr>
        <xdr:cNvPr id="150" name="楕円 149"/>
        <xdr:cNvSpPr/>
      </xdr:nvSpPr>
      <xdr:spPr>
        <a:xfrm>
          <a:off x="15621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51" name="テキスト ボックス 150"/>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89807</xdr:rowOff>
    </xdr:from>
    <xdr:to>
      <xdr:col>74</xdr:col>
      <xdr:colOff>31750</xdr:colOff>
      <xdr:row>16</xdr:row>
      <xdr:rowOff>19957</xdr:rowOff>
    </xdr:to>
    <xdr:sp macro="" textlink="">
      <xdr:nvSpPr>
        <xdr:cNvPr id="152" name="楕円 151"/>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4734</xdr:rowOff>
    </xdr:from>
    <xdr:ext cx="762000" cy="259045"/>
    <xdr:sp macro="" textlink="">
      <xdr:nvSpPr>
        <xdr:cNvPr id="153" name="テキスト ボックス 152"/>
        <xdr:cNvSpPr txBox="1"/>
      </xdr:nvSpPr>
      <xdr:spPr>
        <a:xfrm>
          <a:off x="14401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155121</xdr:rowOff>
    </xdr:from>
    <xdr:to>
      <xdr:col>69</xdr:col>
      <xdr:colOff>142875</xdr:colOff>
      <xdr:row>16</xdr:row>
      <xdr:rowOff>85271</xdr:rowOff>
    </xdr:to>
    <xdr:sp macro="" textlink="">
      <xdr:nvSpPr>
        <xdr:cNvPr id="154" name="楕円 153"/>
        <xdr:cNvSpPr/>
      </xdr:nvSpPr>
      <xdr:spPr>
        <a:xfrm>
          <a:off x="13843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70048</xdr:rowOff>
    </xdr:from>
    <xdr:ext cx="762000" cy="259045"/>
    <xdr:sp macro="" textlink="">
      <xdr:nvSpPr>
        <xdr:cNvPr id="155" name="テキスト ボックス 154"/>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56" name="楕円 155"/>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57" name="テキスト ボックス 156"/>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類似団体、全国平均、県平均よりも低い水準で推移しているものの、増加傾向にある。平成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年度は障害者自立支援給付事業費や生活保護費の増により、平成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年度よりも経常収支比率が増加した。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保育所運営費（公立・民間）やひとり親家庭等医療費も増加傾向にあり、今後も扶助費の増が見込まれる。事務事業の見直しを進め、経常経費の減に努めていく。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139700</xdr:rowOff>
    </xdr:to>
    <xdr:cxnSp macro="">
      <xdr:nvCxnSpPr>
        <xdr:cNvPr id="190" name="直線コネクタ 189"/>
        <xdr:cNvCxnSpPr/>
      </xdr:nvCxnSpPr>
      <xdr:spPr>
        <a:xfrm>
          <a:off x="3987800" y="9690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88900</xdr:rowOff>
    </xdr:to>
    <xdr:cxnSp macro="">
      <xdr:nvCxnSpPr>
        <xdr:cNvPr id="193" name="直線コネクタ 192"/>
        <xdr:cNvCxnSpPr/>
      </xdr:nvCxnSpPr>
      <xdr:spPr>
        <a:xfrm>
          <a:off x="3098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12700</xdr:rowOff>
    </xdr:to>
    <xdr:cxnSp macro="">
      <xdr:nvCxnSpPr>
        <xdr:cNvPr id="196" name="直線コネクタ 195"/>
        <xdr:cNvCxnSpPr/>
      </xdr:nvCxnSpPr>
      <xdr:spPr>
        <a:xfrm>
          <a:off x="2209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133350</xdr:rowOff>
    </xdr:to>
    <xdr:cxnSp macro="">
      <xdr:nvCxnSpPr>
        <xdr:cNvPr id="199" name="直線コネクタ 198"/>
        <xdr:cNvCxnSpPr/>
      </xdr:nvCxnSpPr>
      <xdr:spPr>
        <a:xfrm flipV="1">
          <a:off x="1320800" y="9537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63500</xdr:rowOff>
    </xdr:from>
    <xdr:to>
      <xdr:col>11</xdr:col>
      <xdr:colOff>60325</xdr:colOff>
      <xdr:row>56</xdr:row>
      <xdr:rowOff>165100</xdr:rowOff>
    </xdr:to>
    <xdr:sp macro="" textlink="">
      <xdr:nvSpPr>
        <xdr:cNvPr id="200" name="フローチャート: 判断 199"/>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149877</xdr:rowOff>
    </xdr:from>
    <xdr:ext cx="762000" cy="259045"/>
    <xdr:sp macro="" textlink="">
      <xdr:nvSpPr>
        <xdr:cNvPr id="201" name="テキスト ボックス 200"/>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03" name="テキスト ボックス 202"/>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209" name="楕円 208"/>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10"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1" name="楕円 210"/>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2" name="テキスト ボックス 211"/>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3" name="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4" name="テキスト ボックス 21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5" name="楕円 214"/>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6" name="テキスト ボックス 215"/>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17" name="楕円 216"/>
        <xdr:cNvSpPr/>
      </xdr:nvSpPr>
      <xdr:spPr>
        <a:xfrm>
          <a:off x="1270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22877</xdr:rowOff>
    </xdr:from>
    <xdr:ext cx="762000" cy="259045"/>
    <xdr:sp macro="" textlink="">
      <xdr:nvSpPr>
        <xdr:cNvPr id="218" name="テキスト ボックス 217"/>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その他に係る経常収支比率は、類似団体、全国平均、県平均に比べて高い。その要因は、下水道事業などの特別会計への繰出金（地方債の償還財源としての繰出金含む）が大きいことである。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そのため、経営戦略等に基づく下水道整備などにより繰出金の縮減を図ることにより、普通会計の負担額が縮小するよう努める。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73660</xdr:rowOff>
    </xdr:from>
    <xdr:to>
      <xdr:col>82</xdr:col>
      <xdr:colOff>107950</xdr:colOff>
      <xdr:row>60</xdr:row>
      <xdr:rowOff>96520</xdr:rowOff>
    </xdr:to>
    <xdr:cxnSp macro="">
      <xdr:nvCxnSpPr>
        <xdr:cNvPr id="251" name="直線コネクタ 250"/>
        <xdr:cNvCxnSpPr/>
      </xdr:nvCxnSpPr>
      <xdr:spPr>
        <a:xfrm flipV="1">
          <a:off x="15671800" y="10360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88917</xdr:rowOff>
    </xdr:from>
    <xdr:ext cx="762000" cy="259045"/>
    <xdr:sp macro="" textlink="">
      <xdr:nvSpPr>
        <xdr:cNvPr id="252" name="その他平均値テキスト"/>
        <xdr:cNvSpPr txBox="1"/>
      </xdr:nvSpPr>
      <xdr:spPr>
        <a:xfrm>
          <a:off x="16598900" y="9690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50800</xdr:rowOff>
    </xdr:from>
    <xdr:to>
      <xdr:col>78</xdr:col>
      <xdr:colOff>69850</xdr:colOff>
      <xdr:row>60</xdr:row>
      <xdr:rowOff>96520</xdr:rowOff>
    </xdr:to>
    <xdr:cxnSp macro="">
      <xdr:nvCxnSpPr>
        <xdr:cNvPr id="254" name="直線コネクタ 253"/>
        <xdr:cNvCxnSpPr/>
      </xdr:nvCxnSpPr>
      <xdr:spPr>
        <a:xfrm>
          <a:off x="14782800" y="1033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43197</xdr:rowOff>
    </xdr:from>
    <xdr:ext cx="736600" cy="259045"/>
    <xdr:sp macro="" textlink="">
      <xdr:nvSpPr>
        <xdr:cNvPr id="256" name="テキスト ボックス 255"/>
        <xdr:cNvSpPr txBox="1"/>
      </xdr:nvSpPr>
      <xdr:spPr>
        <a:xfrm>
          <a:off x="15290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50800</xdr:rowOff>
    </xdr:from>
    <xdr:to>
      <xdr:col>73</xdr:col>
      <xdr:colOff>180975</xdr:colOff>
      <xdr:row>60</xdr:row>
      <xdr:rowOff>81280</xdr:rowOff>
    </xdr:to>
    <xdr:cxnSp macro="">
      <xdr:nvCxnSpPr>
        <xdr:cNvPr id="257" name="直線コネクタ 256"/>
        <xdr:cNvCxnSpPr/>
      </xdr:nvCxnSpPr>
      <xdr:spPr>
        <a:xfrm flipV="1">
          <a:off x="13893800" y="10337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153670</xdr:rowOff>
    </xdr:from>
    <xdr:to>
      <xdr:col>69</xdr:col>
      <xdr:colOff>92075</xdr:colOff>
      <xdr:row>60</xdr:row>
      <xdr:rowOff>81280</xdr:rowOff>
    </xdr:to>
    <xdr:cxnSp macro="">
      <xdr:nvCxnSpPr>
        <xdr:cNvPr id="260" name="直線コネクタ 259"/>
        <xdr:cNvCxnSpPr/>
      </xdr:nvCxnSpPr>
      <xdr:spPr>
        <a:xfrm>
          <a:off x="13004800" y="102692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22860</xdr:rowOff>
    </xdr:from>
    <xdr:to>
      <xdr:col>82</xdr:col>
      <xdr:colOff>158750</xdr:colOff>
      <xdr:row>60</xdr:row>
      <xdr:rowOff>124460</xdr:rowOff>
    </xdr:to>
    <xdr:sp macro="" textlink="">
      <xdr:nvSpPr>
        <xdr:cNvPr id="270" name="楕円 269"/>
        <xdr:cNvSpPr/>
      </xdr:nvSpPr>
      <xdr:spPr>
        <a:xfrm>
          <a:off x="16459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166387</xdr:rowOff>
    </xdr:from>
    <xdr:ext cx="762000" cy="259045"/>
    <xdr:sp macro="" textlink="">
      <xdr:nvSpPr>
        <xdr:cNvPr id="271" name="その他該当値テキスト"/>
        <xdr:cNvSpPr txBox="1"/>
      </xdr:nvSpPr>
      <xdr:spPr>
        <a:xfrm>
          <a:off x="165989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45720</xdr:rowOff>
    </xdr:from>
    <xdr:to>
      <xdr:col>78</xdr:col>
      <xdr:colOff>120650</xdr:colOff>
      <xdr:row>60</xdr:row>
      <xdr:rowOff>147320</xdr:rowOff>
    </xdr:to>
    <xdr:sp macro="" textlink="">
      <xdr:nvSpPr>
        <xdr:cNvPr id="272" name="楕円 271"/>
        <xdr:cNvSpPr/>
      </xdr:nvSpPr>
      <xdr:spPr>
        <a:xfrm>
          <a:off x="15621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132097</xdr:rowOff>
    </xdr:from>
    <xdr:ext cx="736600" cy="259045"/>
    <xdr:sp macro="" textlink="">
      <xdr:nvSpPr>
        <xdr:cNvPr id="273" name="テキスト ボックス 272"/>
        <xdr:cNvSpPr txBox="1"/>
      </xdr:nvSpPr>
      <xdr:spPr>
        <a:xfrm>
          <a:off x="15290800" y="1041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0</xdr:rowOff>
    </xdr:from>
    <xdr:to>
      <xdr:col>74</xdr:col>
      <xdr:colOff>31750</xdr:colOff>
      <xdr:row>60</xdr:row>
      <xdr:rowOff>101600</xdr:rowOff>
    </xdr:to>
    <xdr:sp macro="" textlink="">
      <xdr:nvSpPr>
        <xdr:cNvPr id="274" name="楕円 273"/>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86377</xdr:rowOff>
    </xdr:from>
    <xdr:ext cx="762000" cy="259045"/>
    <xdr:sp macro="" textlink="">
      <xdr:nvSpPr>
        <xdr:cNvPr id="275" name="テキスト ボックス 274"/>
        <xdr:cNvSpPr txBox="1"/>
      </xdr:nvSpPr>
      <xdr:spPr>
        <a:xfrm>
          <a:off x="14401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30480</xdr:rowOff>
    </xdr:from>
    <xdr:to>
      <xdr:col>69</xdr:col>
      <xdr:colOff>142875</xdr:colOff>
      <xdr:row>60</xdr:row>
      <xdr:rowOff>132080</xdr:rowOff>
    </xdr:to>
    <xdr:sp macro="" textlink="">
      <xdr:nvSpPr>
        <xdr:cNvPr id="276" name="楕円 275"/>
        <xdr:cNvSpPr/>
      </xdr:nvSpPr>
      <xdr:spPr>
        <a:xfrm>
          <a:off x="13843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116857</xdr:rowOff>
    </xdr:from>
    <xdr:ext cx="762000" cy="259045"/>
    <xdr:sp macro="" textlink="">
      <xdr:nvSpPr>
        <xdr:cNvPr id="277" name="テキスト ボックス 276"/>
        <xdr:cNvSpPr txBox="1"/>
      </xdr:nvSpPr>
      <xdr:spPr>
        <a:xfrm>
          <a:off x="13512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102870</xdr:rowOff>
    </xdr:from>
    <xdr:to>
      <xdr:col>65</xdr:col>
      <xdr:colOff>53975</xdr:colOff>
      <xdr:row>60</xdr:row>
      <xdr:rowOff>33020</xdr:rowOff>
    </xdr:to>
    <xdr:sp macro="" textlink="">
      <xdr:nvSpPr>
        <xdr:cNvPr id="278" name="楕円 277"/>
        <xdr:cNvSpPr/>
      </xdr:nvSpPr>
      <xdr:spPr>
        <a:xfrm>
          <a:off x="12954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17797</xdr:rowOff>
    </xdr:from>
    <xdr:ext cx="762000" cy="259045"/>
    <xdr:sp macro="" textlink="">
      <xdr:nvSpPr>
        <xdr:cNvPr id="279" name="テキスト ボックス 278"/>
        <xdr:cNvSpPr txBox="1"/>
      </xdr:nvSpPr>
      <xdr:spPr>
        <a:xfrm>
          <a:off x="126238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補助費等の比率は横ばい傾向が続いている。一部事務組合等への負担金は縮減が困難であるが、各種団体への補助金については見直しに取り組んでいる。平成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年度当初予算で従来の補助金額を広範囲に渡って見直し、金額を縮減させた。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今後とも補助金の見直しに取り組み、その公益性、団体の運営状況、事業内容に応じた補助金のあり方を検討していく。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35</xdr:row>
      <xdr:rowOff>161290</xdr:rowOff>
    </xdr:to>
    <xdr:cxnSp macro="">
      <xdr:nvCxnSpPr>
        <xdr:cNvPr id="309" name="直線コネクタ 308"/>
        <xdr:cNvCxnSpPr/>
      </xdr:nvCxnSpPr>
      <xdr:spPr>
        <a:xfrm flipV="1">
          <a:off x="15671800" y="61528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35</xdr:row>
      <xdr:rowOff>161290</xdr:rowOff>
    </xdr:to>
    <xdr:cxnSp macro="">
      <xdr:nvCxnSpPr>
        <xdr:cNvPr id="312" name="直線コネクタ 311"/>
        <xdr:cNvCxnSpPr/>
      </xdr:nvCxnSpPr>
      <xdr:spPr>
        <a:xfrm>
          <a:off x="14782800" y="6152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14" name="テキスト ボックス 313"/>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36</xdr:row>
      <xdr:rowOff>21844</xdr:rowOff>
    </xdr:to>
    <xdr:cxnSp macro="">
      <xdr:nvCxnSpPr>
        <xdr:cNvPr id="315" name="直線コネクタ 314"/>
        <xdr:cNvCxnSpPr/>
      </xdr:nvCxnSpPr>
      <xdr:spPr>
        <a:xfrm flipV="1">
          <a:off x="13893800" y="61528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36</xdr:row>
      <xdr:rowOff>21844</xdr:rowOff>
    </xdr:to>
    <xdr:cxnSp macro="">
      <xdr:nvCxnSpPr>
        <xdr:cNvPr id="318" name="直線コネクタ 317"/>
        <xdr:cNvCxnSpPr/>
      </xdr:nvCxnSpPr>
      <xdr:spPr>
        <a:xfrm>
          <a:off x="13004800" y="61483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9" name="フローチャート: 判断 318"/>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0" name="テキスト ボックス 319"/>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1" name="フローチャート: 判断 320"/>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2" name="テキスト ボックス 321"/>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macro="" textlink="">
      <xdr:nvSpPr>
        <xdr:cNvPr id="328" name="楕円 327"/>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macro="" textlink="">
      <xdr:nvSpPr>
        <xdr:cNvPr id="329"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30" name="楕円 329"/>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31" name="テキスト ボックス 330"/>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32" name="楕円 331"/>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33" name="テキスト ボックス 332"/>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4" name="楕円 333"/>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5" name="テキスト ボックス 334"/>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36" name="楕円 335"/>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37101</xdr:rowOff>
    </xdr:from>
    <xdr:ext cx="762000" cy="259045"/>
    <xdr:sp macro="" textlink="">
      <xdr:nvSpPr>
        <xdr:cNvPr id="337" name="テキスト ボックス 336"/>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近年、小学校の校舎改築事業や施設の耐震補強工事等の大型事業を実施しており、公債費の経常収支比率は増加傾向にある。加えて、平成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石動駅周辺整備事業や統合こども園整備事業といった大型事業を実施したことで更に経常収支比率が上昇した。今後も施設の集約化による大型事業が予定されており、公債費の増が見込まれる。大型事業は実施年次の平準化を図り、将来の公債費負担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149860</xdr:rowOff>
    </xdr:from>
    <xdr:to>
      <xdr:col>24</xdr:col>
      <xdr:colOff>25400</xdr:colOff>
      <xdr:row>75</xdr:row>
      <xdr:rowOff>1270</xdr:rowOff>
    </xdr:to>
    <xdr:cxnSp macro="">
      <xdr:nvCxnSpPr>
        <xdr:cNvPr id="370" name="直線コネクタ 369"/>
        <xdr:cNvCxnSpPr/>
      </xdr:nvCxnSpPr>
      <xdr:spPr>
        <a:xfrm>
          <a:off x="3987800" y="12837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111760</xdr:rowOff>
    </xdr:from>
    <xdr:to>
      <xdr:col>19</xdr:col>
      <xdr:colOff>187325</xdr:colOff>
      <xdr:row>74</xdr:row>
      <xdr:rowOff>149860</xdr:rowOff>
    </xdr:to>
    <xdr:cxnSp macro="">
      <xdr:nvCxnSpPr>
        <xdr:cNvPr id="373" name="直線コネクタ 372"/>
        <xdr:cNvCxnSpPr/>
      </xdr:nvCxnSpPr>
      <xdr:spPr>
        <a:xfrm>
          <a:off x="3098800" y="12799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104140</xdr:rowOff>
    </xdr:from>
    <xdr:to>
      <xdr:col>15</xdr:col>
      <xdr:colOff>98425</xdr:colOff>
      <xdr:row>74</xdr:row>
      <xdr:rowOff>111760</xdr:rowOff>
    </xdr:to>
    <xdr:cxnSp macro="">
      <xdr:nvCxnSpPr>
        <xdr:cNvPr id="376" name="直線コネクタ 375"/>
        <xdr:cNvCxnSpPr/>
      </xdr:nvCxnSpPr>
      <xdr:spPr>
        <a:xfrm>
          <a:off x="2209800" y="12791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71138</xdr:rowOff>
    </xdr:from>
    <xdr:ext cx="762000" cy="259045"/>
    <xdr:sp macro="" textlink="">
      <xdr:nvSpPr>
        <xdr:cNvPr id="378" name="テキスト ボックス 377"/>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104140</xdr:rowOff>
    </xdr:from>
    <xdr:to>
      <xdr:col>11</xdr:col>
      <xdr:colOff>9525</xdr:colOff>
      <xdr:row>74</xdr:row>
      <xdr:rowOff>104140</xdr:rowOff>
    </xdr:to>
    <xdr:cxnSp macro="">
      <xdr:nvCxnSpPr>
        <xdr:cNvPr id="379" name="直線コネクタ 378"/>
        <xdr:cNvCxnSpPr/>
      </xdr:nvCxnSpPr>
      <xdr:spPr>
        <a:xfrm>
          <a:off x="1320800" y="12791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0" name="フローチャート: 判断 379"/>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1" name="テキスト ボックス 380"/>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2" name="フローチャート: 判断 381"/>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3" name="テキスト ボックス 382"/>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121920</xdr:rowOff>
    </xdr:from>
    <xdr:to>
      <xdr:col>24</xdr:col>
      <xdr:colOff>76200</xdr:colOff>
      <xdr:row>75</xdr:row>
      <xdr:rowOff>52070</xdr:rowOff>
    </xdr:to>
    <xdr:sp macro="" textlink="">
      <xdr:nvSpPr>
        <xdr:cNvPr id="389" name="楕円 388"/>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138447</xdr:rowOff>
    </xdr:from>
    <xdr:ext cx="762000" cy="259045"/>
    <xdr:sp macro="" textlink="">
      <xdr:nvSpPr>
        <xdr:cNvPr id="390" name="公債費該当値テキスト"/>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99060</xdr:rowOff>
    </xdr:from>
    <xdr:to>
      <xdr:col>20</xdr:col>
      <xdr:colOff>38100</xdr:colOff>
      <xdr:row>75</xdr:row>
      <xdr:rowOff>29210</xdr:rowOff>
    </xdr:to>
    <xdr:sp macro="" textlink="">
      <xdr:nvSpPr>
        <xdr:cNvPr id="391" name="楕円 390"/>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39387</xdr:rowOff>
    </xdr:from>
    <xdr:ext cx="736600" cy="259045"/>
    <xdr:sp macro="" textlink="">
      <xdr:nvSpPr>
        <xdr:cNvPr id="392" name="テキスト ボックス 391"/>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60960</xdr:rowOff>
    </xdr:from>
    <xdr:to>
      <xdr:col>15</xdr:col>
      <xdr:colOff>149225</xdr:colOff>
      <xdr:row>74</xdr:row>
      <xdr:rowOff>162560</xdr:rowOff>
    </xdr:to>
    <xdr:sp macro="" textlink="">
      <xdr:nvSpPr>
        <xdr:cNvPr id="393" name="楕円 392"/>
        <xdr:cNvSpPr/>
      </xdr:nvSpPr>
      <xdr:spPr>
        <a:xfrm>
          <a:off x="3048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1287</xdr:rowOff>
    </xdr:from>
    <xdr:ext cx="762000" cy="259045"/>
    <xdr:sp macro="" textlink="">
      <xdr:nvSpPr>
        <xdr:cNvPr id="394" name="テキスト ボックス 393"/>
        <xdr:cNvSpPr txBox="1"/>
      </xdr:nvSpPr>
      <xdr:spPr>
        <a:xfrm>
          <a:off x="2717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53340</xdr:rowOff>
    </xdr:from>
    <xdr:to>
      <xdr:col>11</xdr:col>
      <xdr:colOff>60325</xdr:colOff>
      <xdr:row>74</xdr:row>
      <xdr:rowOff>154940</xdr:rowOff>
    </xdr:to>
    <xdr:sp macro="" textlink="">
      <xdr:nvSpPr>
        <xdr:cNvPr id="395" name="楕円 394"/>
        <xdr:cNvSpPr/>
      </xdr:nvSpPr>
      <xdr:spPr>
        <a:xfrm>
          <a:off x="2159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165117</xdr:rowOff>
    </xdr:from>
    <xdr:ext cx="762000" cy="259045"/>
    <xdr:sp macro="" textlink="">
      <xdr:nvSpPr>
        <xdr:cNvPr id="396" name="テキスト ボックス 395"/>
        <xdr:cNvSpPr txBox="1"/>
      </xdr:nvSpPr>
      <xdr:spPr>
        <a:xfrm>
          <a:off x="1828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53340</xdr:rowOff>
    </xdr:from>
    <xdr:to>
      <xdr:col>6</xdr:col>
      <xdr:colOff>171450</xdr:colOff>
      <xdr:row>74</xdr:row>
      <xdr:rowOff>154940</xdr:rowOff>
    </xdr:to>
    <xdr:sp macro="" textlink="">
      <xdr:nvSpPr>
        <xdr:cNvPr id="397" name="楕円 396"/>
        <xdr:cNvSpPr/>
      </xdr:nvSpPr>
      <xdr:spPr>
        <a:xfrm>
          <a:off x="1270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165117</xdr:rowOff>
    </xdr:from>
    <xdr:ext cx="762000" cy="259045"/>
    <xdr:sp macro="" textlink="">
      <xdr:nvSpPr>
        <xdr:cNvPr id="398" name="テキスト ボックス 397"/>
        <xdr:cNvSpPr txBox="1"/>
      </xdr:nvSpPr>
      <xdr:spPr>
        <a:xfrm>
          <a:off x="939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年度は前年度に比べて比率が微増したが、類似団体平均より低い比率を保っている。これは、人件費や補助費等の比率が類似団体比率を下回っていることが理由である。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一方で当市の推移に着目した場合、平成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年度から増加傾向が続いている。全体的に増加傾向にあるものの、中でも扶助費は年々着実に増加している。今後も扶助費の増が見込まれることから、事業内容の見直しも進め、経常経費の減に努める。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76</xdr:row>
      <xdr:rowOff>136144</xdr:rowOff>
    </xdr:to>
    <xdr:cxnSp macro="">
      <xdr:nvCxnSpPr>
        <xdr:cNvPr id="429" name="直線コネクタ 428"/>
        <xdr:cNvCxnSpPr/>
      </xdr:nvCxnSpPr>
      <xdr:spPr>
        <a:xfrm>
          <a:off x="15671800" y="13102337"/>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147574</xdr:rowOff>
    </xdr:from>
    <xdr:to>
      <xdr:col>78</xdr:col>
      <xdr:colOff>69850</xdr:colOff>
      <xdr:row>76</xdr:row>
      <xdr:rowOff>72137</xdr:rowOff>
    </xdr:to>
    <xdr:cxnSp macro="">
      <xdr:nvCxnSpPr>
        <xdr:cNvPr id="432" name="直線コネクタ 431"/>
        <xdr:cNvCxnSpPr/>
      </xdr:nvCxnSpPr>
      <xdr:spPr>
        <a:xfrm>
          <a:off x="14782800" y="13006324"/>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34" name="テキスト ボックス 433"/>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76</xdr:row>
      <xdr:rowOff>99568</xdr:rowOff>
    </xdr:to>
    <xdr:cxnSp macro="">
      <xdr:nvCxnSpPr>
        <xdr:cNvPr id="435" name="直線コネクタ 434"/>
        <xdr:cNvCxnSpPr/>
      </xdr:nvCxnSpPr>
      <xdr:spPr>
        <a:xfrm flipV="1">
          <a:off x="13893800" y="130063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7" name="テキスト ボックス 436"/>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90424</xdr:rowOff>
    </xdr:from>
    <xdr:to>
      <xdr:col>69</xdr:col>
      <xdr:colOff>92075</xdr:colOff>
      <xdr:row>76</xdr:row>
      <xdr:rowOff>99568</xdr:rowOff>
    </xdr:to>
    <xdr:cxnSp macro="">
      <xdr:nvCxnSpPr>
        <xdr:cNvPr id="438" name="直線コネクタ 437"/>
        <xdr:cNvCxnSpPr/>
      </xdr:nvCxnSpPr>
      <xdr:spPr>
        <a:xfrm>
          <a:off x="13004800" y="13120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9" name="フローチャート: 判断 438"/>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40" name="テキスト ボックス 439"/>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1" name="フローチャート: 判断 440"/>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2" name="テキスト ボックス 441"/>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48" name="楕円 447"/>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101871</xdr:rowOff>
    </xdr:from>
    <xdr:ext cx="762000" cy="259045"/>
    <xdr:sp macro="" textlink="">
      <xdr:nvSpPr>
        <xdr:cNvPr id="449" name="公債費以外該当値テキスト"/>
        <xdr:cNvSpPr txBox="1"/>
      </xdr:nvSpPr>
      <xdr:spPr>
        <a:xfrm>
          <a:off x="16598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50" name="楕円 449"/>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51" name="テキスト ボックス 450"/>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96774</xdr:rowOff>
    </xdr:from>
    <xdr:to>
      <xdr:col>74</xdr:col>
      <xdr:colOff>31750</xdr:colOff>
      <xdr:row>76</xdr:row>
      <xdr:rowOff>26924</xdr:rowOff>
    </xdr:to>
    <xdr:sp macro="" textlink="">
      <xdr:nvSpPr>
        <xdr:cNvPr id="452" name="楕円 451"/>
        <xdr:cNvSpPr/>
      </xdr:nvSpPr>
      <xdr:spPr>
        <a:xfrm>
          <a:off x="14732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37101</xdr:rowOff>
    </xdr:from>
    <xdr:ext cx="762000" cy="259045"/>
    <xdr:sp macro="" textlink="">
      <xdr:nvSpPr>
        <xdr:cNvPr id="453" name="テキスト ボックス 452"/>
        <xdr:cNvSpPr txBox="1"/>
      </xdr:nvSpPr>
      <xdr:spPr>
        <a:xfrm>
          <a:off x="14401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48768</xdr:rowOff>
    </xdr:from>
    <xdr:to>
      <xdr:col>69</xdr:col>
      <xdr:colOff>142875</xdr:colOff>
      <xdr:row>76</xdr:row>
      <xdr:rowOff>150368</xdr:rowOff>
    </xdr:to>
    <xdr:sp macro="" textlink="">
      <xdr:nvSpPr>
        <xdr:cNvPr id="454" name="楕円 453"/>
        <xdr:cNvSpPr/>
      </xdr:nvSpPr>
      <xdr:spPr>
        <a:xfrm>
          <a:off x="13843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135145</xdr:rowOff>
    </xdr:from>
    <xdr:ext cx="762000" cy="259045"/>
    <xdr:sp macro="" textlink="">
      <xdr:nvSpPr>
        <xdr:cNvPr id="455" name="テキスト ボックス 454"/>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39624</xdr:rowOff>
    </xdr:from>
    <xdr:to>
      <xdr:col>65</xdr:col>
      <xdr:colOff>53975</xdr:colOff>
      <xdr:row>76</xdr:row>
      <xdr:rowOff>141224</xdr:rowOff>
    </xdr:to>
    <xdr:sp macro="" textlink="">
      <xdr:nvSpPr>
        <xdr:cNvPr id="456" name="楕円 455"/>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126001</xdr:rowOff>
    </xdr:from>
    <xdr:ext cx="762000" cy="259045"/>
    <xdr:sp macro="" textlink="">
      <xdr:nvSpPr>
        <xdr:cNvPr id="457" name="テキスト ボックス 456"/>
        <xdr:cNvSpPr txBox="1"/>
      </xdr:nvSpPr>
      <xdr:spPr>
        <a:xfrm>
          <a:off x="12623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23292</xdr:rowOff>
    </xdr:from>
    <xdr:to>
      <xdr:col>29</xdr:col>
      <xdr:colOff>127000</xdr:colOff>
      <xdr:row>16</xdr:row>
      <xdr:rowOff>66402</xdr:rowOff>
    </xdr:to>
    <xdr:cxnSp macro="">
      <xdr:nvCxnSpPr>
        <xdr:cNvPr id="50" name="直線コネクタ 49"/>
        <xdr:cNvCxnSpPr/>
      </xdr:nvCxnSpPr>
      <xdr:spPr bwMode="auto">
        <a:xfrm flipV="1">
          <a:off x="5003800" y="2814117"/>
          <a:ext cx="647700" cy="43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52322</xdr:rowOff>
    </xdr:from>
    <xdr:ext cx="762000" cy="259045"/>
    <xdr:sp macro="" textlink="">
      <xdr:nvSpPr>
        <xdr:cNvPr id="51" name="人口1人当たり決算額の推移平均値テキスト130"/>
        <xdr:cNvSpPr txBox="1"/>
      </xdr:nvSpPr>
      <xdr:spPr>
        <a:xfrm>
          <a:off x="5740400" y="250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66402</xdr:rowOff>
    </xdr:from>
    <xdr:to>
      <xdr:col>26</xdr:col>
      <xdr:colOff>50800</xdr:colOff>
      <xdr:row>17</xdr:row>
      <xdr:rowOff>832</xdr:rowOff>
    </xdr:to>
    <xdr:cxnSp macro="">
      <xdr:nvCxnSpPr>
        <xdr:cNvPr id="53" name="直線コネクタ 52"/>
        <xdr:cNvCxnSpPr/>
      </xdr:nvCxnSpPr>
      <xdr:spPr bwMode="auto">
        <a:xfrm flipV="1">
          <a:off x="4305300" y="2857227"/>
          <a:ext cx="698500" cy="105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168013</xdr:rowOff>
    </xdr:from>
    <xdr:ext cx="736600" cy="259045"/>
    <xdr:sp macro="" textlink="">
      <xdr:nvSpPr>
        <xdr:cNvPr id="55" name="テキスト ボックス 54"/>
        <xdr:cNvSpPr txBox="1"/>
      </xdr:nvSpPr>
      <xdr:spPr>
        <a:xfrm>
          <a:off x="4622800" y="2444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140868</xdr:rowOff>
    </xdr:from>
    <xdr:to>
      <xdr:col>22</xdr:col>
      <xdr:colOff>114300</xdr:colOff>
      <xdr:row>17</xdr:row>
      <xdr:rowOff>832</xdr:rowOff>
    </xdr:to>
    <xdr:cxnSp macro="">
      <xdr:nvCxnSpPr>
        <xdr:cNvPr id="56" name="直線コネクタ 55"/>
        <xdr:cNvCxnSpPr/>
      </xdr:nvCxnSpPr>
      <xdr:spPr bwMode="auto">
        <a:xfrm>
          <a:off x="3606800" y="2931693"/>
          <a:ext cx="698500" cy="31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125512</xdr:rowOff>
    </xdr:from>
    <xdr:ext cx="762000" cy="259045"/>
    <xdr:sp macro="" textlink="">
      <xdr:nvSpPr>
        <xdr:cNvPr id="58" name="テキスト ボックス 57"/>
        <xdr:cNvSpPr txBox="1"/>
      </xdr:nvSpPr>
      <xdr:spPr>
        <a:xfrm>
          <a:off x="3924300" y="24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140868</xdr:rowOff>
    </xdr:from>
    <xdr:to>
      <xdr:col>18</xdr:col>
      <xdr:colOff>177800</xdr:colOff>
      <xdr:row>16</xdr:row>
      <xdr:rowOff>169710</xdr:rowOff>
    </xdr:to>
    <xdr:cxnSp macro="">
      <xdr:nvCxnSpPr>
        <xdr:cNvPr id="59" name="直線コネクタ 58"/>
        <xdr:cNvCxnSpPr/>
      </xdr:nvCxnSpPr>
      <xdr:spPr bwMode="auto">
        <a:xfrm flipV="1">
          <a:off x="2908300" y="2931693"/>
          <a:ext cx="698500" cy="28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123768</xdr:rowOff>
    </xdr:from>
    <xdr:to>
      <xdr:col>19</xdr:col>
      <xdr:colOff>38100</xdr:colOff>
      <xdr:row>14</xdr:row>
      <xdr:rowOff>53918</xdr:rowOff>
    </xdr:to>
    <xdr:sp macro="" textlink="">
      <xdr:nvSpPr>
        <xdr:cNvPr id="60" name="フローチャート: 判断 59"/>
        <xdr:cNvSpPr/>
      </xdr:nvSpPr>
      <xdr:spPr bwMode="auto">
        <a:xfrm>
          <a:off x="3556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64095</xdr:rowOff>
    </xdr:from>
    <xdr:ext cx="762000" cy="259045"/>
    <xdr:sp macro="" textlink="">
      <xdr:nvSpPr>
        <xdr:cNvPr id="61" name="テキスト ボックス 60"/>
        <xdr:cNvSpPr txBox="1"/>
      </xdr:nvSpPr>
      <xdr:spPr>
        <a:xfrm>
          <a:off x="32258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8992</xdr:rowOff>
    </xdr:from>
    <xdr:to>
      <xdr:col>15</xdr:col>
      <xdr:colOff>101600</xdr:colOff>
      <xdr:row>14</xdr:row>
      <xdr:rowOff>110592</xdr:rowOff>
    </xdr:to>
    <xdr:sp macro="" textlink="">
      <xdr:nvSpPr>
        <xdr:cNvPr id="62" name="フローチャート: 判断 61"/>
        <xdr:cNvSpPr/>
      </xdr:nvSpPr>
      <xdr:spPr bwMode="auto">
        <a:xfrm>
          <a:off x="2857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120769</xdr:rowOff>
    </xdr:from>
    <xdr:ext cx="762000" cy="259045"/>
    <xdr:sp macro="" textlink="">
      <xdr:nvSpPr>
        <xdr:cNvPr id="63" name="テキスト ボックス 62"/>
        <xdr:cNvSpPr txBox="1"/>
      </xdr:nvSpPr>
      <xdr:spPr>
        <a:xfrm>
          <a:off x="2527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143942</xdr:rowOff>
    </xdr:from>
    <xdr:to>
      <xdr:col>29</xdr:col>
      <xdr:colOff>177800</xdr:colOff>
      <xdr:row>16</xdr:row>
      <xdr:rowOff>74092</xdr:rowOff>
    </xdr:to>
    <xdr:sp macro="" textlink="">
      <xdr:nvSpPr>
        <xdr:cNvPr id="69" name="楕円 68"/>
        <xdr:cNvSpPr/>
      </xdr:nvSpPr>
      <xdr:spPr bwMode="auto">
        <a:xfrm>
          <a:off x="5600700" y="2763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116019</xdr:rowOff>
    </xdr:from>
    <xdr:ext cx="762000" cy="259045"/>
    <xdr:sp macro="" textlink="">
      <xdr:nvSpPr>
        <xdr:cNvPr id="70" name="人口1人当たり決算額の推移該当値テキスト130"/>
        <xdr:cNvSpPr txBox="1"/>
      </xdr:nvSpPr>
      <xdr:spPr>
        <a:xfrm>
          <a:off x="5740400" y="2735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15602</xdr:rowOff>
    </xdr:from>
    <xdr:to>
      <xdr:col>26</xdr:col>
      <xdr:colOff>101600</xdr:colOff>
      <xdr:row>16</xdr:row>
      <xdr:rowOff>117202</xdr:rowOff>
    </xdr:to>
    <xdr:sp macro="" textlink="">
      <xdr:nvSpPr>
        <xdr:cNvPr id="71" name="楕円 70"/>
        <xdr:cNvSpPr/>
      </xdr:nvSpPr>
      <xdr:spPr bwMode="auto">
        <a:xfrm>
          <a:off x="4953000" y="2806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101979</xdr:rowOff>
    </xdr:from>
    <xdr:ext cx="736600" cy="259045"/>
    <xdr:sp macro="" textlink="">
      <xdr:nvSpPr>
        <xdr:cNvPr id="72" name="テキスト ボックス 71"/>
        <xdr:cNvSpPr txBox="1"/>
      </xdr:nvSpPr>
      <xdr:spPr>
        <a:xfrm>
          <a:off x="4622800" y="2892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121482</xdr:rowOff>
    </xdr:from>
    <xdr:to>
      <xdr:col>22</xdr:col>
      <xdr:colOff>165100</xdr:colOff>
      <xdr:row>17</xdr:row>
      <xdr:rowOff>51632</xdr:rowOff>
    </xdr:to>
    <xdr:sp macro="" textlink="">
      <xdr:nvSpPr>
        <xdr:cNvPr id="73" name="楕円 72"/>
        <xdr:cNvSpPr/>
      </xdr:nvSpPr>
      <xdr:spPr bwMode="auto">
        <a:xfrm>
          <a:off x="4254500" y="2912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36409</xdr:rowOff>
    </xdr:from>
    <xdr:ext cx="762000" cy="259045"/>
    <xdr:sp macro="" textlink="">
      <xdr:nvSpPr>
        <xdr:cNvPr id="74" name="テキスト ボックス 73"/>
        <xdr:cNvSpPr txBox="1"/>
      </xdr:nvSpPr>
      <xdr:spPr>
        <a:xfrm>
          <a:off x="3924300" y="299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90068</xdr:rowOff>
    </xdr:from>
    <xdr:to>
      <xdr:col>19</xdr:col>
      <xdr:colOff>38100</xdr:colOff>
      <xdr:row>17</xdr:row>
      <xdr:rowOff>20218</xdr:rowOff>
    </xdr:to>
    <xdr:sp macro="" textlink="">
      <xdr:nvSpPr>
        <xdr:cNvPr id="75" name="楕円 74"/>
        <xdr:cNvSpPr/>
      </xdr:nvSpPr>
      <xdr:spPr bwMode="auto">
        <a:xfrm>
          <a:off x="3556000" y="2880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4995</xdr:rowOff>
    </xdr:from>
    <xdr:ext cx="762000" cy="259045"/>
    <xdr:sp macro="" textlink="">
      <xdr:nvSpPr>
        <xdr:cNvPr id="76" name="テキスト ボックス 75"/>
        <xdr:cNvSpPr txBox="1"/>
      </xdr:nvSpPr>
      <xdr:spPr>
        <a:xfrm>
          <a:off x="3225800" y="296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118910</xdr:rowOff>
    </xdr:from>
    <xdr:to>
      <xdr:col>15</xdr:col>
      <xdr:colOff>101600</xdr:colOff>
      <xdr:row>17</xdr:row>
      <xdr:rowOff>49060</xdr:rowOff>
    </xdr:to>
    <xdr:sp macro="" textlink="">
      <xdr:nvSpPr>
        <xdr:cNvPr id="77" name="楕円 76"/>
        <xdr:cNvSpPr/>
      </xdr:nvSpPr>
      <xdr:spPr bwMode="auto">
        <a:xfrm>
          <a:off x="2857500" y="2909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33837</xdr:rowOff>
    </xdr:from>
    <xdr:ext cx="762000" cy="259045"/>
    <xdr:sp macro="" textlink="">
      <xdr:nvSpPr>
        <xdr:cNvPr id="78" name="テキスト ボックス 77"/>
        <xdr:cNvSpPr txBox="1"/>
      </xdr:nvSpPr>
      <xdr:spPr>
        <a:xfrm>
          <a:off x="2527300" y="299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81760</xdr:rowOff>
    </xdr:from>
    <xdr:to>
      <xdr:col>29</xdr:col>
      <xdr:colOff>127000</xdr:colOff>
      <xdr:row>35</xdr:row>
      <xdr:rowOff>82652</xdr:rowOff>
    </xdr:to>
    <xdr:cxnSp macro="">
      <xdr:nvCxnSpPr>
        <xdr:cNvPr id="110" name="直線コネクタ 109"/>
        <xdr:cNvCxnSpPr/>
      </xdr:nvCxnSpPr>
      <xdr:spPr bwMode="auto">
        <a:xfrm>
          <a:off x="5003800" y="6692110"/>
          <a:ext cx="647700" cy="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292490</xdr:rowOff>
    </xdr:from>
    <xdr:ext cx="762000" cy="259045"/>
    <xdr:sp macro="" textlink="">
      <xdr:nvSpPr>
        <xdr:cNvPr id="111" name="人口1人当たり決算額の推移平均値テキスト445"/>
        <xdr:cNvSpPr txBox="1"/>
      </xdr:nvSpPr>
      <xdr:spPr>
        <a:xfrm>
          <a:off x="5740400" y="6902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81760</xdr:rowOff>
    </xdr:from>
    <xdr:to>
      <xdr:col>26</xdr:col>
      <xdr:colOff>50800</xdr:colOff>
      <xdr:row>35</xdr:row>
      <xdr:rowOff>93373</xdr:rowOff>
    </xdr:to>
    <xdr:cxnSp macro="">
      <xdr:nvCxnSpPr>
        <xdr:cNvPr id="113" name="直線コネクタ 112"/>
        <xdr:cNvCxnSpPr/>
      </xdr:nvCxnSpPr>
      <xdr:spPr bwMode="auto">
        <a:xfrm flipV="1">
          <a:off x="4305300" y="6692110"/>
          <a:ext cx="698500" cy="11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42516</xdr:rowOff>
    </xdr:from>
    <xdr:ext cx="736600" cy="259045"/>
    <xdr:sp macro="" textlink="">
      <xdr:nvSpPr>
        <xdr:cNvPr id="115" name="テキスト ボックス 114"/>
        <xdr:cNvSpPr txBox="1"/>
      </xdr:nvSpPr>
      <xdr:spPr>
        <a:xfrm>
          <a:off x="4622800" y="699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93373</xdr:rowOff>
    </xdr:from>
    <xdr:to>
      <xdr:col>22</xdr:col>
      <xdr:colOff>114300</xdr:colOff>
      <xdr:row>35</xdr:row>
      <xdr:rowOff>186573</xdr:rowOff>
    </xdr:to>
    <xdr:cxnSp macro="">
      <xdr:nvCxnSpPr>
        <xdr:cNvPr id="116" name="直線コネクタ 115"/>
        <xdr:cNvCxnSpPr/>
      </xdr:nvCxnSpPr>
      <xdr:spPr bwMode="auto">
        <a:xfrm flipV="1">
          <a:off x="3606800" y="6703723"/>
          <a:ext cx="698500" cy="93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45122</xdr:rowOff>
    </xdr:from>
    <xdr:ext cx="762000" cy="259045"/>
    <xdr:sp macro="" textlink="">
      <xdr:nvSpPr>
        <xdr:cNvPr id="118" name="テキスト ボックス 117"/>
        <xdr:cNvSpPr txBox="1"/>
      </xdr:nvSpPr>
      <xdr:spPr>
        <a:xfrm>
          <a:off x="3924300" y="699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173155</xdr:rowOff>
    </xdr:from>
    <xdr:to>
      <xdr:col>18</xdr:col>
      <xdr:colOff>177800</xdr:colOff>
      <xdr:row>35</xdr:row>
      <xdr:rowOff>186573</xdr:rowOff>
    </xdr:to>
    <xdr:cxnSp macro="">
      <xdr:nvCxnSpPr>
        <xdr:cNvPr id="119" name="直線コネクタ 118"/>
        <xdr:cNvCxnSpPr/>
      </xdr:nvCxnSpPr>
      <xdr:spPr bwMode="auto">
        <a:xfrm>
          <a:off x="2908300" y="6783505"/>
          <a:ext cx="698500" cy="13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215943</xdr:rowOff>
    </xdr:from>
    <xdr:to>
      <xdr:col>19</xdr:col>
      <xdr:colOff>38100</xdr:colOff>
      <xdr:row>35</xdr:row>
      <xdr:rowOff>317543</xdr:rowOff>
    </xdr:to>
    <xdr:sp macro="" textlink="">
      <xdr:nvSpPr>
        <xdr:cNvPr id="120" name="フローチャート: 判断 119"/>
        <xdr:cNvSpPr/>
      </xdr:nvSpPr>
      <xdr:spPr bwMode="auto">
        <a:xfrm>
          <a:off x="3556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302320</xdr:rowOff>
    </xdr:from>
    <xdr:ext cx="762000" cy="259045"/>
    <xdr:sp macro="" textlink="">
      <xdr:nvSpPr>
        <xdr:cNvPr id="121" name="テキスト ボックス 120"/>
        <xdr:cNvSpPr txBox="1"/>
      </xdr:nvSpPr>
      <xdr:spPr>
        <a:xfrm>
          <a:off x="32258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159387</xdr:rowOff>
    </xdr:from>
    <xdr:to>
      <xdr:col>15</xdr:col>
      <xdr:colOff>101600</xdr:colOff>
      <xdr:row>35</xdr:row>
      <xdr:rowOff>260987</xdr:rowOff>
    </xdr:to>
    <xdr:sp macro="" textlink="">
      <xdr:nvSpPr>
        <xdr:cNvPr id="122" name="フローチャート: 判断 121"/>
        <xdr:cNvSpPr/>
      </xdr:nvSpPr>
      <xdr:spPr bwMode="auto">
        <a:xfrm>
          <a:off x="2857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245764</xdr:rowOff>
    </xdr:from>
    <xdr:ext cx="762000" cy="259045"/>
    <xdr:sp macro="" textlink="">
      <xdr:nvSpPr>
        <xdr:cNvPr id="123" name="テキスト ボックス 122"/>
        <xdr:cNvSpPr txBox="1"/>
      </xdr:nvSpPr>
      <xdr:spPr>
        <a:xfrm>
          <a:off x="25273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31852</xdr:rowOff>
    </xdr:from>
    <xdr:to>
      <xdr:col>29</xdr:col>
      <xdr:colOff>177800</xdr:colOff>
      <xdr:row>35</xdr:row>
      <xdr:rowOff>133452</xdr:rowOff>
    </xdr:to>
    <xdr:sp macro="" textlink="">
      <xdr:nvSpPr>
        <xdr:cNvPr id="129" name="楕円 128"/>
        <xdr:cNvSpPr/>
      </xdr:nvSpPr>
      <xdr:spPr bwMode="auto">
        <a:xfrm>
          <a:off x="5600700" y="6642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219829</xdr:rowOff>
    </xdr:from>
    <xdr:ext cx="762000" cy="259045"/>
    <xdr:sp macro="" textlink="">
      <xdr:nvSpPr>
        <xdr:cNvPr id="130" name="人口1人当たり決算額の推移該当値テキスト445"/>
        <xdr:cNvSpPr txBox="1"/>
      </xdr:nvSpPr>
      <xdr:spPr>
        <a:xfrm>
          <a:off x="5740400" y="648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30960</xdr:rowOff>
    </xdr:from>
    <xdr:to>
      <xdr:col>26</xdr:col>
      <xdr:colOff>101600</xdr:colOff>
      <xdr:row>35</xdr:row>
      <xdr:rowOff>132560</xdr:rowOff>
    </xdr:to>
    <xdr:sp macro="" textlink="">
      <xdr:nvSpPr>
        <xdr:cNvPr id="131" name="楕円 130"/>
        <xdr:cNvSpPr/>
      </xdr:nvSpPr>
      <xdr:spPr bwMode="auto">
        <a:xfrm>
          <a:off x="4953000" y="6641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142737</xdr:rowOff>
    </xdr:from>
    <xdr:ext cx="736600" cy="259045"/>
    <xdr:sp macro="" textlink="">
      <xdr:nvSpPr>
        <xdr:cNvPr id="132" name="テキスト ボックス 131"/>
        <xdr:cNvSpPr txBox="1"/>
      </xdr:nvSpPr>
      <xdr:spPr>
        <a:xfrm>
          <a:off x="4622800" y="6410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42573</xdr:rowOff>
    </xdr:from>
    <xdr:to>
      <xdr:col>22</xdr:col>
      <xdr:colOff>165100</xdr:colOff>
      <xdr:row>35</xdr:row>
      <xdr:rowOff>144173</xdr:rowOff>
    </xdr:to>
    <xdr:sp macro="" textlink="">
      <xdr:nvSpPr>
        <xdr:cNvPr id="133" name="楕円 132"/>
        <xdr:cNvSpPr/>
      </xdr:nvSpPr>
      <xdr:spPr bwMode="auto">
        <a:xfrm>
          <a:off x="4254500" y="6652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154350</xdr:rowOff>
    </xdr:from>
    <xdr:ext cx="762000" cy="259045"/>
    <xdr:sp macro="" textlink="">
      <xdr:nvSpPr>
        <xdr:cNvPr id="134" name="テキスト ボックス 133"/>
        <xdr:cNvSpPr txBox="1"/>
      </xdr:nvSpPr>
      <xdr:spPr>
        <a:xfrm>
          <a:off x="3924300" y="642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135773</xdr:rowOff>
    </xdr:from>
    <xdr:to>
      <xdr:col>19</xdr:col>
      <xdr:colOff>38100</xdr:colOff>
      <xdr:row>35</xdr:row>
      <xdr:rowOff>237373</xdr:rowOff>
    </xdr:to>
    <xdr:sp macro="" textlink="">
      <xdr:nvSpPr>
        <xdr:cNvPr id="135" name="楕円 134"/>
        <xdr:cNvSpPr/>
      </xdr:nvSpPr>
      <xdr:spPr bwMode="auto">
        <a:xfrm>
          <a:off x="3556000" y="6746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247550</xdr:rowOff>
    </xdr:from>
    <xdr:ext cx="762000" cy="259045"/>
    <xdr:sp macro="" textlink="">
      <xdr:nvSpPr>
        <xdr:cNvPr id="136" name="テキスト ボックス 135"/>
        <xdr:cNvSpPr txBox="1"/>
      </xdr:nvSpPr>
      <xdr:spPr>
        <a:xfrm>
          <a:off x="3225800" y="65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122355</xdr:rowOff>
    </xdr:from>
    <xdr:to>
      <xdr:col>15</xdr:col>
      <xdr:colOff>101600</xdr:colOff>
      <xdr:row>35</xdr:row>
      <xdr:rowOff>223955</xdr:rowOff>
    </xdr:to>
    <xdr:sp macro="" textlink="">
      <xdr:nvSpPr>
        <xdr:cNvPr id="137" name="楕円 136"/>
        <xdr:cNvSpPr/>
      </xdr:nvSpPr>
      <xdr:spPr bwMode="auto">
        <a:xfrm>
          <a:off x="2857500" y="6732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234132</xdr:rowOff>
    </xdr:from>
    <xdr:ext cx="762000" cy="259045"/>
    <xdr:sp macro="" textlink="">
      <xdr:nvSpPr>
        <xdr:cNvPr id="138" name="テキスト ボックス 137"/>
        <xdr:cNvSpPr txBox="1"/>
      </xdr:nvSpPr>
      <xdr:spPr>
        <a:xfrm>
          <a:off x="2527300" y="650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30,453
30,040
134.07
15,202,017
14,948,768
215,202
8,330,500
14,313,445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88417</xdr:rowOff>
    </xdr:from>
    <xdr:to>
      <xdr:col>24</xdr:col>
      <xdr:colOff>63500</xdr:colOff>
      <xdr:row>36</xdr:row>
      <xdr:rowOff>135776</xdr:rowOff>
    </xdr:to>
    <xdr:cxnSp macro="">
      <xdr:nvCxnSpPr>
        <xdr:cNvPr id="61" name="直線コネクタ 60"/>
        <xdr:cNvCxnSpPr/>
      </xdr:nvCxnSpPr>
      <xdr:spPr>
        <a:xfrm flipV="1">
          <a:off x="3797300" y="6260617"/>
          <a:ext cx="838200" cy="4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534377" cy="259045"/>
    <xdr:sp macro="" textlink="">
      <xdr:nvSpPr>
        <xdr:cNvPr id="62" name="人件費平均値テキスト"/>
        <xdr:cNvSpPr txBox="1"/>
      </xdr:nvSpPr>
      <xdr:spPr>
        <a:xfrm>
          <a:off x="4686300" y="597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135776</xdr:rowOff>
    </xdr:from>
    <xdr:to>
      <xdr:col>19</xdr:col>
      <xdr:colOff>177800</xdr:colOff>
      <xdr:row>36</xdr:row>
      <xdr:rowOff>145053</xdr:rowOff>
    </xdr:to>
    <xdr:cxnSp macro="">
      <xdr:nvCxnSpPr>
        <xdr:cNvPr id="64" name="直線コネクタ 63"/>
        <xdr:cNvCxnSpPr/>
      </xdr:nvCxnSpPr>
      <xdr:spPr>
        <a:xfrm flipV="1">
          <a:off x="2908300" y="6307976"/>
          <a:ext cx="8890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90155</xdr:rowOff>
    </xdr:from>
    <xdr:ext cx="534377" cy="259045"/>
    <xdr:sp macro="" textlink="">
      <xdr:nvSpPr>
        <xdr:cNvPr id="66" name="テキスト ボックス 65"/>
        <xdr:cNvSpPr txBox="1"/>
      </xdr:nvSpPr>
      <xdr:spPr>
        <a:xfrm>
          <a:off x="3530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138119</xdr:rowOff>
    </xdr:from>
    <xdr:to>
      <xdr:col>15</xdr:col>
      <xdr:colOff>50800</xdr:colOff>
      <xdr:row>36</xdr:row>
      <xdr:rowOff>145053</xdr:rowOff>
    </xdr:to>
    <xdr:cxnSp macro="">
      <xdr:nvCxnSpPr>
        <xdr:cNvPr id="67" name="直線コネクタ 66"/>
        <xdr:cNvCxnSpPr/>
      </xdr:nvCxnSpPr>
      <xdr:spPr>
        <a:xfrm>
          <a:off x="2019300" y="6310319"/>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18127</xdr:rowOff>
    </xdr:from>
    <xdr:ext cx="534377" cy="259045"/>
    <xdr:sp macro="" textlink="">
      <xdr:nvSpPr>
        <xdr:cNvPr id="69" name="テキスト ボックス 68"/>
        <xdr:cNvSpPr txBox="1"/>
      </xdr:nvSpPr>
      <xdr:spPr>
        <a:xfrm>
          <a:off x="2641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138119</xdr:rowOff>
    </xdr:from>
    <xdr:to>
      <xdr:col>10</xdr:col>
      <xdr:colOff>114300</xdr:colOff>
      <xdr:row>37</xdr:row>
      <xdr:rowOff>25362</xdr:rowOff>
    </xdr:to>
    <xdr:cxnSp macro="">
      <xdr:nvCxnSpPr>
        <xdr:cNvPr id="70" name="直線コネクタ 69"/>
        <xdr:cNvCxnSpPr/>
      </xdr:nvCxnSpPr>
      <xdr:spPr>
        <a:xfrm flipV="1">
          <a:off x="1130300" y="6310319"/>
          <a:ext cx="889000" cy="5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7975</xdr:rowOff>
    </xdr:from>
    <xdr:to>
      <xdr:col>10</xdr:col>
      <xdr:colOff>165100</xdr:colOff>
      <xdr:row>34</xdr:row>
      <xdr:rowOff>109575</xdr:rowOff>
    </xdr:to>
    <xdr:sp macro="" textlink="">
      <xdr:nvSpPr>
        <xdr:cNvPr id="71" name="フローチャート: 判断 70"/>
        <xdr:cNvSpPr/>
      </xdr:nvSpPr>
      <xdr:spPr>
        <a:xfrm>
          <a:off x="1968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126102</xdr:rowOff>
    </xdr:from>
    <xdr:ext cx="534377" cy="259045"/>
    <xdr:sp macro="" textlink="">
      <xdr:nvSpPr>
        <xdr:cNvPr id="72" name="テキスト ボックス 71"/>
        <xdr:cNvSpPr txBox="1"/>
      </xdr:nvSpPr>
      <xdr:spPr>
        <a:xfrm>
          <a:off x="1752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28511</xdr:rowOff>
    </xdr:from>
    <xdr:to>
      <xdr:col>6</xdr:col>
      <xdr:colOff>38100</xdr:colOff>
      <xdr:row>34</xdr:row>
      <xdr:rowOff>130111</xdr:rowOff>
    </xdr:to>
    <xdr:sp macro="" textlink="">
      <xdr:nvSpPr>
        <xdr:cNvPr id="73" name="フローチャート: 判断 72"/>
        <xdr:cNvSpPr/>
      </xdr:nvSpPr>
      <xdr:spPr>
        <a:xfrm>
          <a:off x="1079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146638</xdr:rowOff>
    </xdr:from>
    <xdr:ext cx="534377" cy="259045"/>
    <xdr:sp macro="" textlink="">
      <xdr:nvSpPr>
        <xdr:cNvPr id="74" name="テキスト ボックス 73"/>
        <xdr:cNvSpPr txBox="1"/>
      </xdr:nvSpPr>
      <xdr:spPr>
        <a:xfrm>
          <a:off x="863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37617</xdr:rowOff>
    </xdr:from>
    <xdr:to>
      <xdr:col>24</xdr:col>
      <xdr:colOff>114300</xdr:colOff>
      <xdr:row>36</xdr:row>
      <xdr:rowOff>139217</xdr:rowOff>
    </xdr:to>
    <xdr:sp macro="" textlink="">
      <xdr:nvSpPr>
        <xdr:cNvPr id="80" name="楕円 79"/>
        <xdr:cNvSpPr/>
      </xdr:nvSpPr>
      <xdr:spPr>
        <a:xfrm>
          <a:off x="4584700" y="62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16044</xdr:rowOff>
    </xdr:from>
    <xdr:ext cx="534377" cy="259045"/>
    <xdr:sp macro="" textlink="">
      <xdr:nvSpPr>
        <xdr:cNvPr id="81" name="人件費該当値テキスト"/>
        <xdr:cNvSpPr txBox="1"/>
      </xdr:nvSpPr>
      <xdr:spPr>
        <a:xfrm>
          <a:off x="4686300" y="618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84976</xdr:rowOff>
    </xdr:from>
    <xdr:to>
      <xdr:col>20</xdr:col>
      <xdr:colOff>38100</xdr:colOff>
      <xdr:row>37</xdr:row>
      <xdr:rowOff>15126</xdr:rowOff>
    </xdr:to>
    <xdr:sp macro="" textlink="">
      <xdr:nvSpPr>
        <xdr:cNvPr id="82" name="楕円 81"/>
        <xdr:cNvSpPr/>
      </xdr:nvSpPr>
      <xdr:spPr>
        <a:xfrm>
          <a:off x="3746500" y="625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6253</xdr:rowOff>
    </xdr:from>
    <xdr:ext cx="534377" cy="259045"/>
    <xdr:sp macro="" textlink="">
      <xdr:nvSpPr>
        <xdr:cNvPr id="83" name="テキスト ボックス 82"/>
        <xdr:cNvSpPr txBox="1"/>
      </xdr:nvSpPr>
      <xdr:spPr>
        <a:xfrm>
          <a:off x="3530111" y="63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94253</xdr:rowOff>
    </xdr:from>
    <xdr:to>
      <xdr:col>15</xdr:col>
      <xdr:colOff>101600</xdr:colOff>
      <xdr:row>37</xdr:row>
      <xdr:rowOff>24403</xdr:rowOff>
    </xdr:to>
    <xdr:sp macro="" textlink="">
      <xdr:nvSpPr>
        <xdr:cNvPr id="84" name="楕円 83"/>
        <xdr:cNvSpPr/>
      </xdr:nvSpPr>
      <xdr:spPr>
        <a:xfrm>
          <a:off x="2857500" y="626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15530</xdr:rowOff>
    </xdr:from>
    <xdr:ext cx="534377" cy="259045"/>
    <xdr:sp macro="" textlink="">
      <xdr:nvSpPr>
        <xdr:cNvPr id="85" name="テキスト ボックス 84"/>
        <xdr:cNvSpPr txBox="1"/>
      </xdr:nvSpPr>
      <xdr:spPr>
        <a:xfrm>
          <a:off x="2641111" y="63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87319</xdr:rowOff>
    </xdr:from>
    <xdr:to>
      <xdr:col>10</xdr:col>
      <xdr:colOff>165100</xdr:colOff>
      <xdr:row>37</xdr:row>
      <xdr:rowOff>17469</xdr:rowOff>
    </xdr:to>
    <xdr:sp macro="" textlink="">
      <xdr:nvSpPr>
        <xdr:cNvPr id="86" name="楕円 85"/>
        <xdr:cNvSpPr/>
      </xdr:nvSpPr>
      <xdr:spPr>
        <a:xfrm>
          <a:off x="1968500" y="625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8596</xdr:rowOff>
    </xdr:from>
    <xdr:ext cx="534377" cy="259045"/>
    <xdr:sp macro="" textlink="">
      <xdr:nvSpPr>
        <xdr:cNvPr id="87" name="テキスト ボックス 86"/>
        <xdr:cNvSpPr txBox="1"/>
      </xdr:nvSpPr>
      <xdr:spPr>
        <a:xfrm>
          <a:off x="1752111" y="635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146012</xdr:rowOff>
    </xdr:from>
    <xdr:to>
      <xdr:col>6</xdr:col>
      <xdr:colOff>38100</xdr:colOff>
      <xdr:row>37</xdr:row>
      <xdr:rowOff>76162</xdr:rowOff>
    </xdr:to>
    <xdr:sp macro="" textlink="">
      <xdr:nvSpPr>
        <xdr:cNvPr id="88" name="楕円 87"/>
        <xdr:cNvSpPr/>
      </xdr:nvSpPr>
      <xdr:spPr>
        <a:xfrm>
          <a:off x="1079500" y="631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67289</xdr:rowOff>
    </xdr:from>
    <xdr:ext cx="534377" cy="259045"/>
    <xdr:sp macro="" textlink="">
      <xdr:nvSpPr>
        <xdr:cNvPr id="89" name="テキスト ボックス 88"/>
        <xdr:cNvSpPr txBox="1"/>
      </xdr:nvSpPr>
      <xdr:spPr>
        <a:xfrm>
          <a:off x="863111" y="641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125016</xdr:rowOff>
    </xdr:from>
    <xdr:to>
      <xdr:col>24</xdr:col>
      <xdr:colOff>63500</xdr:colOff>
      <xdr:row>57</xdr:row>
      <xdr:rowOff>139509</xdr:rowOff>
    </xdr:to>
    <xdr:cxnSp macro="">
      <xdr:nvCxnSpPr>
        <xdr:cNvPr id="118" name="直線コネクタ 117"/>
        <xdr:cNvCxnSpPr/>
      </xdr:nvCxnSpPr>
      <xdr:spPr>
        <a:xfrm flipV="1">
          <a:off x="3797300" y="9897666"/>
          <a:ext cx="8382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130967</xdr:rowOff>
    </xdr:from>
    <xdr:to>
      <xdr:col>19</xdr:col>
      <xdr:colOff>177800</xdr:colOff>
      <xdr:row>57</xdr:row>
      <xdr:rowOff>139509</xdr:rowOff>
    </xdr:to>
    <xdr:cxnSp macro="">
      <xdr:nvCxnSpPr>
        <xdr:cNvPr id="121" name="直線コネクタ 120"/>
        <xdr:cNvCxnSpPr/>
      </xdr:nvCxnSpPr>
      <xdr:spPr>
        <a:xfrm>
          <a:off x="2908300" y="9903617"/>
          <a:ext cx="889000" cy="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130967</xdr:rowOff>
    </xdr:from>
    <xdr:to>
      <xdr:col>15</xdr:col>
      <xdr:colOff>50800</xdr:colOff>
      <xdr:row>57</xdr:row>
      <xdr:rowOff>159512</xdr:rowOff>
    </xdr:to>
    <xdr:cxnSp macro="">
      <xdr:nvCxnSpPr>
        <xdr:cNvPr id="124" name="直線コネクタ 123"/>
        <xdr:cNvCxnSpPr/>
      </xdr:nvCxnSpPr>
      <xdr:spPr>
        <a:xfrm flipV="1">
          <a:off x="2019300" y="9903617"/>
          <a:ext cx="889000" cy="2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15894</xdr:rowOff>
    </xdr:from>
    <xdr:ext cx="534377" cy="259045"/>
    <xdr:sp macro="" textlink="">
      <xdr:nvSpPr>
        <xdr:cNvPr id="126" name="テキスト ボックス 125"/>
        <xdr:cNvSpPr txBox="1"/>
      </xdr:nvSpPr>
      <xdr:spPr>
        <a:xfrm>
          <a:off x="2641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155766</xdr:rowOff>
    </xdr:from>
    <xdr:to>
      <xdr:col>10</xdr:col>
      <xdr:colOff>114300</xdr:colOff>
      <xdr:row>57</xdr:row>
      <xdr:rowOff>159512</xdr:rowOff>
    </xdr:to>
    <xdr:cxnSp macro="">
      <xdr:nvCxnSpPr>
        <xdr:cNvPr id="127" name="直線コネクタ 126"/>
        <xdr:cNvCxnSpPr/>
      </xdr:nvCxnSpPr>
      <xdr:spPr>
        <a:xfrm>
          <a:off x="1130300" y="9928416"/>
          <a:ext cx="889000" cy="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76624</xdr:rowOff>
    </xdr:from>
    <xdr:to>
      <xdr:col>10</xdr:col>
      <xdr:colOff>165100</xdr:colOff>
      <xdr:row>58</xdr:row>
      <xdr:rowOff>6774</xdr:rowOff>
    </xdr:to>
    <xdr:sp macro="" textlink="">
      <xdr:nvSpPr>
        <xdr:cNvPr id="128" name="フローチャート: 判断 127"/>
        <xdr:cNvSpPr/>
      </xdr:nvSpPr>
      <xdr:spPr>
        <a:xfrm>
          <a:off x="1968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23301</xdr:rowOff>
    </xdr:from>
    <xdr:ext cx="534377" cy="259045"/>
    <xdr:sp macro="" textlink="">
      <xdr:nvSpPr>
        <xdr:cNvPr id="129" name="テキスト ボックス 128"/>
        <xdr:cNvSpPr txBox="1"/>
      </xdr:nvSpPr>
      <xdr:spPr>
        <a:xfrm>
          <a:off x="1752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82827</xdr:rowOff>
    </xdr:from>
    <xdr:to>
      <xdr:col>6</xdr:col>
      <xdr:colOff>38100</xdr:colOff>
      <xdr:row>58</xdr:row>
      <xdr:rowOff>12977</xdr:rowOff>
    </xdr:to>
    <xdr:sp macro="" textlink="">
      <xdr:nvSpPr>
        <xdr:cNvPr id="130" name="フローチャート: 判断 129"/>
        <xdr:cNvSpPr/>
      </xdr:nvSpPr>
      <xdr:spPr>
        <a:xfrm>
          <a:off x="1079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29504</xdr:rowOff>
    </xdr:from>
    <xdr:ext cx="534377" cy="259045"/>
    <xdr:sp macro="" textlink="">
      <xdr:nvSpPr>
        <xdr:cNvPr id="131" name="テキスト ボックス 130"/>
        <xdr:cNvSpPr txBox="1"/>
      </xdr:nvSpPr>
      <xdr:spPr>
        <a:xfrm>
          <a:off x="863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74216</xdr:rowOff>
    </xdr:from>
    <xdr:to>
      <xdr:col>24</xdr:col>
      <xdr:colOff>114300</xdr:colOff>
      <xdr:row>58</xdr:row>
      <xdr:rowOff>4366</xdr:rowOff>
    </xdr:to>
    <xdr:sp macro="" textlink="">
      <xdr:nvSpPr>
        <xdr:cNvPr id="137" name="楕円 136"/>
        <xdr:cNvSpPr/>
      </xdr:nvSpPr>
      <xdr:spPr>
        <a:xfrm>
          <a:off x="4584700" y="984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46772</xdr:rowOff>
    </xdr:from>
    <xdr:ext cx="534377" cy="259045"/>
    <xdr:sp macro="" textlink="">
      <xdr:nvSpPr>
        <xdr:cNvPr id="138" name="物件費該当値テキスト"/>
        <xdr:cNvSpPr txBox="1"/>
      </xdr:nvSpPr>
      <xdr:spPr>
        <a:xfrm>
          <a:off x="4686300" y="98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88709</xdr:rowOff>
    </xdr:from>
    <xdr:to>
      <xdr:col>20</xdr:col>
      <xdr:colOff>38100</xdr:colOff>
      <xdr:row>58</xdr:row>
      <xdr:rowOff>18859</xdr:rowOff>
    </xdr:to>
    <xdr:sp macro="" textlink="">
      <xdr:nvSpPr>
        <xdr:cNvPr id="139" name="楕円 138"/>
        <xdr:cNvSpPr/>
      </xdr:nvSpPr>
      <xdr:spPr>
        <a:xfrm>
          <a:off x="3746500" y="986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9986</xdr:rowOff>
    </xdr:from>
    <xdr:ext cx="534377" cy="259045"/>
    <xdr:sp macro="" textlink="">
      <xdr:nvSpPr>
        <xdr:cNvPr id="140" name="テキスト ボックス 139"/>
        <xdr:cNvSpPr txBox="1"/>
      </xdr:nvSpPr>
      <xdr:spPr>
        <a:xfrm>
          <a:off x="3530111" y="995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80167</xdr:rowOff>
    </xdr:from>
    <xdr:to>
      <xdr:col>15</xdr:col>
      <xdr:colOff>101600</xdr:colOff>
      <xdr:row>58</xdr:row>
      <xdr:rowOff>10317</xdr:rowOff>
    </xdr:to>
    <xdr:sp macro="" textlink="">
      <xdr:nvSpPr>
        <xdr:cNvPr id="141" name="楕円 140"/>
        <xdr:cNvSpPr/>
      </xdr:nvSpPr>
      <xdr:spPr>
        <a:xfrm>
          <a:off x="2857500" y="985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1444</xdr:rowOff>
    </xdr:from>
    <xdr:ext cx="534377" cy="259045"/>
    <xdr:sp macro="" textlink="">
      <xdr:nvSpPr>
        <xdr:cNvPr id="142" name="テキスト ボックス 141"/>
        <xdr:cNvSpPr txBox="1"/>
      </xdr:nvSpPr>
      <xdr:spPr>
        <a:xfrm>
          <a:off x="2641111" y="994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108712</xdr:rowOff>
    </xdr:from>
    <xdr:to>
      <xdr:col>10</xdr:col>
      <xdr:colOff>165100</xdr:colOff>
      <xdr:row>58</xdr:row>
      <xdr:rowOff>38862</xdr:rowOff>
    </xdr:to>
    <xdr:sp macro="" textlink="">
      <xdr:nvSpPr>
        <xdr:cNvPr id="143" name="楕円 142"/>
        <xdr:cNvSpPr/>
      </xdr:nvSpPr>
      <xdr:spPr>
        <a:xfrm>
          <a:off x="1968500" y="988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29989</xdr:rowOff>
    </xdr:from>
    <xdr:ext cx="534377" cy="259045"/>
    <xdr:sp macro="" textlink="">
      <xdr:nvSpPr>
        <xdr:cNvPr id="144" name="テキスト ボックス 143"/>
        <xdr:cNvSpPr txBox="1"/>
      </xdr:nvSpPr>
      <xdr:spPr>
        <a:xfrm>
          <a:off x="1752111" y="997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104966</xdr:rowOff>
    </xdr:from>
    <xdr:to>
      <xdr:col>6</xdr:col>
      <xdr:colOff>38100</xdr:colOff>
      <xdr:row>58</xdr:row>
      <xdr:rowOff>35116</xdr:rowOff>
    </xdr:to>
    <xdr:sp macro="" textlink="">
      <xdr:nvSpPr>
        <xdr:cNvPr id="145" name="楕円 144"/>
        <xdr:cNvSpPr/>
      </xdr:nvSpPr>
      <xdr:spPr>
        <a:xfrm>
          <a:off x="1079500" y="987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26243</xdr:rowOff>
    </xdr:from>
    <xdr:ext cx="534377" cy="259045"/>
    <xdr:sp macro="" textlink="">
      <xdr:nvSpPr>
        <xdr:cNvPr id="146" name="テキスト ボックス 145"/>
        <xdr:cNvSpPr txBox="1"/>
      </xdr:nvSpPr>
      <xdr:spPr>
        <a:xfrm>
          <a:off x="863111" y="997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156584</xdr:rowOff>
    </xdr:from>
    <xdr:to>
      <xdr:col>24</xdr:col>
      <xdr:colOff>63500</xdr:colOff>
      <xdr:row>77</xdr:row>
      <xdr:rowOff>161058</xdr:rowOff>
    </xdr:to>
    <xdr:cxnSp macro="">
      <xdr:nvCxnSpPr>
        <xdr:cNvPr id="177" name="直線コネクタ 176"/>
        <xdr:cNvCxnSpPr/>
      </xdr:nvCxnSpPr>
      <xdr:spPr>
        <a:xfrm flipV="1">
          <a:off x="3797300" y="13186784"/>
          <a:ext cx="838200" cy="17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134013</xdr:rowOff>
    </xdr:from>
    <xdr:ext cx="469744" cy="259045"/>
    <xdr:sp macro="" textlink="">
      <xdr:nvSpPr>
        <xdr:cNvPr id="178"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156617</xdr:rowOff>
    </xdr:from>
    <xdr:to>
      <xdr:col>19</xdr:col>
      <xdr:colOff>177800</xdr:colOff>
      <xdr:row>77</xdr:row>
      <xdr:rowOff>161058</xdr:rowOff>
    </xdr:to>
    <xdr:cxnSp macro="">
      <xdr:nvCxnSpPr>
        <xdr:cNvPr id="180" name="直線コネクタ 179"/>
        <xdr:cNvCxnSpPr/>
      </xdr:nvCxnSpPr>
      <xdr:spPr>
        <a:xfrm>
          <a:off x="2908300" y="13358267"/>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126992</xdr:rowOff>
    </xdr:from>
    <xdr:ext cx="469744" cy="259045"/>
    <xdr:sp macro="" textlink="">
      <xdr:nvSpPr>
        <xdr:cNvPr id="182" name="テキスト ボックス 181"/>
        <xdr:cNvSpPr txBox="1"/>
      </xdr:nvSpPr>
      <xdr:spPr>
        <a:xfrm>
          <a:off x="3562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116481</xdr:rowOff>
    </xdr:from>
    <xdr:to>
      <xdr:col>15</xdr:col>
      <xdr:colOff>50800</xdr:colOff>
      <xdr:row>77</xdr:row>
      <xdr:rowOff>156617</xdr:rowOff>
    </xdr:to>
    <xdr:cxnSp macro="">
      <xdr:nvCxnSpPr>
        <xdr:cNvPr id="183" name="直線コネクタ 182"/>
        <xdr:cNvCxnSpPr/>
      </xdr:nvCxnSpPr>
      <xdr:spPr>
        <a:xfrm>
          <a:off x="2019300" y="13318131"/>
          <a:ext cx="889000" cy="4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130258</xdr:rowOff>
    </xdr:from>
    <xdr:ext cx="469744" cy="259045"/>
    <xdr:sp macro="" textlink="">
      <xdr:nvSpPr>
        <xdr:cNvPr id="185" name="テキスト ボックス 184"/>
        <xdr:cNvSpPr txBox="1"/>
      </xdr:nvSpPr>
      <xdr:spPr>
        <a:xfrm>
          <a:off x="2673428" y="13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116481</xdr:rowOff>
    </xdr:from>
    <xdr:to>
      <xdr:col>10</xdr:col>
      <xdr:colOff>114300</xdr:colOff>
      <xdr:row>78</xdr:row>
      <xdr:rowOff>41957</xdr:rowOff>
    </xdr:to>
    <xdr:cxnSp macro="">
      <xdr:nvCxnSpPr>
        <xdr:cNvPr id="186" name="直線コネクタ 185"/>
        <xdr:cNvCxnSpPr/>
      </xdr:nvCxnSpPr>
      <xdr:spPr>
        <a:xfrm flipV="1">
          <a:off x="1130300" y="13318131"/>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168811</xdr:rowOff>
    </xdr:from>
    <xdr:to>
      <xdr:col>10</xdr:col>
      <xdr:colOff>165100</xdr:colOff>
      <xdr:row>78</xdr:row>
      <xdr:rowOff>98961</xdr:rowOff>
    </xdr:to>
    <xdr:sp macro="" textlink="">
      <xdr:nvSpPr>
        <xdr:cNvPr id="187" name="フローチャート: 判断 186"/>
        <xdr:cNvSpPr/>
      </xdr:nvSpPr>
      <xdr:spPr>
        <a:xfrm>
          <a:off x="1968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90088</xdr:rowOff>
    </xdr:from>
    <xdr:ext cx="469744" cy="259045"/>
    <xdr:sp macro="" textlink="">
      <xdr:nvSpPr>
        <xdr:cNvPr id="188" name="テキスト ボックス 187"/>
        <xdr:cNvSpPr txBox="1"/>
      </xdr:nvSpPr>
      <xdr:spPr>
        <a:xfrm>
          <a:off x="1784428"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22541</xdr:rowOff>
    </xdr:from>
    <xdr:to>
      <xdr:col>6</xdr:col>
      <xdr:colOff>38100</xdr:colOff>
      <xdr:row>78</xdr:row>
      <xdr:rowOff>124141</xdr:rowOff>
    </xdr:to>
    <xdr:sp macro="" textlink="">
      <xdr:nvSpPr>
        <xdr:cNvPr id="189" name="フローチャート: 判断 188"/>
        <xdr:cNvSpPr/>
      </xdr:nvSpPr>
      <xdr:spPr>
        <a:xfrm>
          <a:off x="1079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115268</xdr:rowOff>
    </xdr:from>
    <xdr:ext cx="469744" cy="259045"/>
    <xdr:sp macro="" textlink="">
      <xdr:nvSpPr>
        <xdr:cNvPr id="190" name="テキスト ボックス 189"/>
        <xdr:cNvSpPr txBox="1"/>
      </xdr:nvSpPr>
      <xdr:spPr>
        <a:xfrm>
          <a:off x="895428"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105784</xdr:rowOff>
    </xdr:from>
    <xdr:to>
      <xdr:col>24</xdr:col>
      <xdr:colOff>114300</xdr:colOff>
      <xdr:row>77</xdr:row>
      <xdr:rowOff>35934</xdr:rowOff>
    </xdr:to>
    <xdr:sp macro="" textlink="">
      <xdr:nvSpPr>
        <xdr:cNvPr id="196" name="楕円 195"/>
        <xdr:cNvSpPr/>
      </xdr:nvSpPr>
      <xdr:spPr>
        <a:xfrm>
          <a:off x="4584700" y="1313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128661</xdr:rowOff>
    </xdr:from>
    <xdr:ext cx="534377" cy="259045"/>
    <xdr:sp macro="" textlink="">
      <xdr:nvSpPr>
        <xdr:cNvPr id="197" name="維持補修費該当値テキスト"/>
        <xdr:cNvSpPr txBox="1"/>
      </xdr:nvSpPr>
      <xdr:spPr>
        <a:xfrm>
          <a:off x="4686300" y="1298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110258</xdr:rowOff>
    </xdr:from>
    <xdr:to>
      <xdr:col>20</xdr:col>
      <xdr:colOff>38100</xdr:colOff>
      <xdr:row>78</xdr:row>
      <xdr:rowOff>40408</xdr:rowOff>
    </xdr:to>
    <xdr:sp macro="" textlink="">
      <xdr:nvSpPr>
        <xdr:cNvPr id="198" name="楕円 197"/>
        <xdr:cNvSpPr/>
      </xdr:nvSpPr>
      <xdr:spPr>
        <a:xfrm>
          <a:off x="3746500" y="13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56935</xdr:rowOff>
    </xdr:from>
    <xdr:ext cx="469744" cy="259045"/>
    <xdr:sp macro="" textlink="">
      <xdr:nvSpPr>
        <xdr:cNvPr id="199" name="テキスト ボックス 198"/>
        <xdr:cNvSpPr txBox="1"/>
      </xdr:nvSpPr>
      <xdr:spPr>
        <a:xfrm>
          <a:off x="3562428" y="1308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105817</xdr:rowOff>
    </xdr:from>
    <xdr:to>
      <xdr:col>15</xdr:col>
      <xdr:colOff>101600</xdr:colOff>
      <xdr:row>78</xdr:row>
      <xdr:rowOff>35967</xdr:rowOff>
    </xdr:to>
    <xdr:sp macro="" textlink="">
      <xdr:nvSpPr>
        <xdr:cNvPr id="200" name="楕円 199"/>
        <xdr:cNvSpPr/>
      </xdr:nvSpPr>
      <xdr:spPr>
        <a:xfrm>
          <a:off x="2857500" y="1330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52494</xdr:rowOff>
    </xdr:from>
    <xdr:ext cx="469744" cy="259045"/>
    <xdr:sp macro="" textlink="">
      <xdr:nvSpPr>
        <xdr:cNvPr id="201" name="テキスト ボックス 200"/>
        <xdr:cNvSpPr txBox="1"/>
      </xdr:nvSpPr>
      <xdr:spPr>
        <a:xfrm>
          <a:off x="2673428" y="130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65681</xdr:rowOff>
    </xdr:from>
    <xdr:to>
      <xdr:col>10</xdr:col>
      <xdr:colOff>165100</xdr:colOff>
      <xdr:row>77</xdr:row>
      <xdr:rowOff>167281</xdr:rowOff>
    </xdr:to>
    <xdr:sp macro="" textlink="">
      <xdr:nvSpPr>
        <xdr:cNvPr id="202" name="楕円 201"/>
        <xdr:cNvSpPr/>
      </xdr:nvSpPr>
      <xdr:spPr>
        <a:xfrm>
          <a:off x="1968500" y="1326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12358</xdr:rowOff>
    </xdr:from>
    <xdr:ext cx="469744" cy="259045"/>
    <xdr:sp macro="" textlink="">
      <xdr:nvSpPr>
        <xdr:cNvPr id="203" name="テキスト ボックス 202"/>
        <xdr:cNvSpPr txBox="1"/>
      </xdr:nvSpPr>
      <xdr:spPr>
        <a:xfrm>
          <a:off x="1784428" y="1304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162607</xdr:rowOff>
    </xdr:from>
    <xdr:to>
      <xdr:col>6</xdr:col>
      <xdr:colOff>38100</xdr:colOff>
      <xdr:row>78</xdr:row>
      <xdr:rowOff>92757</xdr:rowOff>
    </xdr:to>
    <xdr:sp macro="" textlink="">
      <xdr:nvSpPr>
        <xdr:cNvPr id="204" name="楕円 203"/>
        <xdr:cNvSpPr/>
      </xdr:nvSpPr>
      <xdr:spPr>
        <a:xfrm>
          <a:off x="1079500" y="1336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109284</xdr:rowOff>
    </xdr:from>
    <xdr:ext cx="469744" cy="259045"/>
    <xdr:sp macro="" textlink="">
      <xdr:nvSpPr>
        <xdr:cNvPr id="205" name="テキスト ボックス 204"/>
        <xdr:cNvSpPr txBox="1"/>
      </xdr:nvSpPr>
      <xdr:spPr>
        <a:xfrm>
          <a:off x="895428" y="1313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44717</xdr:rowOff>
    </xdr:from>
    <xdr:to>
      <xdr:col>24</xdr:col>
      <xdr:colOff>63500</xdr:colOff>
      <xdr:row>96</xdr:row>
      <xdr:rowOff>97961</xdr:rowOff>
    </xdr:to>
    <xdr:cxnSp macro="">
      <xdr:nvCxnSpPr>
        <xdr:cNvPr id="235" name="直線コネクタ 234"/>
        <xdr:cNvCxnSpPr/>
      </xdr:nvCxnSpPr>
      <xdr:spPr>
        <a:xfrm flipV="1">
          <a:off x="3797300" y="16503917"/>
          <a:ext cx="838200" cy="5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133036</xdr:rowOff>
    </xdr:from>
    <xdr:ext cx="534377" cy="259045"/>
    <xdr:sp macro="" textlink="">
      <xdr:nvSpPr>
        <xdr:cNvPr id="236" name="扶助費平均値テキスト"/>
        <xdr:cNvSpPr txBox="1"/>
      </xdr:nvSpPr>
      <xdr:spPr>
        <a:xfrm>
          <a:off x="4686300" y="1607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97961</xdr:rowOff>
    </xdr:from>
    <xdr:to>
      <xdr:col>19</xdr:col>
      <xdr:colOff>177800</xdr:colOff>
      <xdr:row>96</xdr:row>
      <xdr:rowOff>169818</xdr:rowOff>
    </xdr:to>
    <xdr:cxnSp macro="">
      <xdr:nvCxnSpPr>
        <xdr:cNvPr id="238" name="直線コネクタ 237"/>
        <xdr:cNvCxnSpPr/>
      </xdr:nvCxnSpPr>
      <xdr:spPr>
        <a:xfrm flipV="1">
          <a:off x="2908300" y="16557161"/>
          <a:ext cx="889000" cy="7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74306</xdr:rowOff>
    </xdr:from>
    <xdr:ext cx="534377" cy="259045"/>
    <xdr:sp macro="" textlink="">
      <xdr:nvSpPr>
        <xdr:cNvPr id="240" name="テキスト ボックス 239"/>
        <xdr:cNvSpPr txBox="1"/>
      </xdr:nvSpPr>
      <xdr:spPr>
        <a:xfrm>
          <a:off x="3530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169818</xdr:rowOff>
    </xdr:from>
    <xdr:to>
      <xdr:col>15</xdr:col>
      <xdr:colOff>50800</xdr:colOff>
      <xdr:row>97</xdr:row>
      <xdr:rowOff>63215</xdr:rowOff>
    </xdr:to>
    <xdr:cxnSp macro="">
      <xdr:nvCxnSpPr>
        <xdr:cNvPr id="241" name="直線コネクタ 240"/>
        <xdr:cNvCxnSpPr/>
      </xdr:nvCxnSpPr>
      <xdr:spPr>
        <a:xfrm flipV="1">
          <a:off x="2019300" y="16629018"/>
          <a:ext cx="889000" cy="6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143857</xdr:rowOff>
    </xdr:from>
    <xdr:ext cx="534377" cy="259045"/>
    <xdr:sp macro="" textlink="">
      <xdr:nvSpPr>
        <xdr:cNvPr id="243" name="テキスト ボックス 242"/>
        <xdr:cNvSpPr txBox="1"/>
      </xdr:nvSpPr>
      <xdr:spPr>
        <a:xfrm>
          <a:off x="2641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63215</xdr:rowOff>
    </xdr:from>
    <xdr:to>
      <xdr:col>10</xdr:col>
      <xdr:colOff>114300</xdr:colOff>
      <xdr:row>97</xdr:row>
      <xdr:rowOff>120955</xdr:rowOff>
    </xdr:to>
    <xdr:cxnSp macro="">
      <xdr:nvCxnSpPr>
        <xdr:cNvPr id="244" name="直線コネクタ 243"/>
        <xdr:cNvCxnSpPr/>
      </xdr:nvCxnSpPr>
      <xdr:spPr>
        <a:xfrm flipV="1">
          <a:off x="1130300" y="16693865"/>
          <a:ext cx="889000" cy="5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149003</xdr:rowOff>
    </xdr:from>
    <xdr:to>
      <xdr:col>10</xdr:col>
      <xdr:colOff>165100</xdr:colOff>
      <xdr:row>94</xdr:row>
      <xdr:rowOff>79153</xdr:rowOff>
    </xdr:to>
    <xdr:sp macro="" textlink="">
      <xdr:nvSpPr>
        <xdr:cNvPr id="245" name="フローチャート: 判断 244"/>
        <xdr:cNvSpPr/>
      </xdr:nvSpPr>
      <xdr:spPr>
        <a:xfrm>
          <a:off x="1968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95680</xdr:rowOff>
    </xdr:from>
    <xdr:ext cx="534377" cy="259045"/>
    <xdr:sp macro="" textlink="">
      <xdr:nvSpPr>
        <xdr:cNvPr id="246" name="テキスト ボックス 245"/>
        <xdr:cNvSpPr txBox="1"/>
      </xdr:nvSpPr>
      <xdr:spPr>
        <a:xfrm>
          <a:off x="1752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92881</xdr:rowOff>
    </xdr:from>
    <xdr:to>
      <xdr:col>6</xdr:col>
      <xdr:colOff>38100</xdr:colOff>
      <xdr:row>95</xdr:row>
      <xdr:rowOff>23031</xdr:rowOff>
    </xdr:to>
    <xdr:sp macro="" textlink="">
      <xdr:nvSpPr>
        <xdr:cNvPr id="247" name="フローチャート: 判断 246"/>
        <xdr:cNvSpPr/>
      </xdr:nvSpPr>
      <xdr:spPr>
        <a:xfrm>
          <a:off x="1079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39558</xdr:rowOff>
    </xdr:from>
    <xdr:ext cx="534377" cy="259045"/>
    <xdr:sp macro="" textlink="">
      <xdr:nvSpPr>
        <xdr:cNvPr id="248" name="テキスト ボックス 247"/>
        <xdr:cNvSpPr txBox="1"/>
      </xdr:nvSpPr>
      <xdr:spPr>
        <a:xfrm>
          <a:off x="863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165367</xdr:rowOff>
    </xdr:from>
    <xdr:to>
      <xdr:col>24</xdr:col>
      <xdr:colOff>114300</xdr:colOff>
      <xdr:row>96</xdr:row>
      <xdr:rowOff>95517</xdr:rowOff>
    </xdr:to>
    <xdr:sp macro="" textlink="">
      <xdr:nvSpPr>
        <xdr:cNvPr id="254" name="楕円 253"/>
        <xdr:cNvSpPr/>
      </xdr:nvSpPr>
      <xdr:spPr>
        <a:xfrm>
          <a:off x="4584700" y="164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143794</xdr:rowOff>
    </xdr:from>
    <xdr:ext cx="534377" cy="259045"/>
    <xdr:sp macro="" textlink="">
      <xdr:nvSpPr>
        <xdr:cNvPr id="255" name="扶助費該当値テキスト"/>
        <xdr:cNvSpPr txBox="1"/>
      </xdr:nvSpPr>
      <xdr:spPr>
        <a:xfrm>
          <a:off x="4686300" y="1643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47161</xdr:rowOff>
    </xdr:from>
    <xdr:to>
      <xdr:col>20</xdr:col>
      <xdr:colOff>38100</xdr:colOff>
      <xdr:row>96</xdr:row>
      <xdr:rowOff>148761</xdr:rowOff>
    </xdr:to>
    <xdr:sp macro="" textlink="">
      <xdr:nvSpPr>
        <xdr:cNvPr id="256" name="楕円 255"/>
        <xdr:cNvSpPr/>
      </xdr:nvSpPr>
      <xdr:spPr>
        <a:xfrm>
          <a:off x="3746500" y="1650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139888</xdr:rowOff>
    </xdr:from>
    <xdr:ext cx="534377" cy="259045"/>
    <xdr:sp macro="" textlink="">
      <xdr:nvSpPr>
        <xdr:cNvPr id="257" name="テキスト ボックス 256"/>
        <xdr:cNvSpPr txBox="1"/>
      </xdr:nvSpPr>
      <xdr:spPr>
        <a:xfrm>
          <a:off x="3530111" y="1659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119018</xdr:rowOff>
    </xdr:from>
    <xdr:to>
      <xdr:col>15</xdr:col>
      <xdr:colOff>101600</xdr:colOff>
      <xdr:row>97</xdr:row>
      <xdr:rowOff>49168</xdr:rowOff>
    </xdr:to>
    <xdr:sp macro="" textlink="">
      <xdr:nvSpPr>
        <xdr:cNvPr id="258" name="楕円 257"/>
        <xdr:cNvSpPr/>
      </xdr:nvSpPr>
      <xdr:spPr>
        <a:xfrm>
          <a:off x="2857500" y="1657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40295</xdr:rowOff>
    </xdr:from>
    <xdr:ext cx="534377" cy="259045"/>
    <xdr:sp macro="" textlink="">
      <xdr:nvSpPr>
        <xdr:cNvPr id="259" name="テキスト ボックス 258"/>
        <xdr:cNvSpPr txBox="1"/>
      </xdr:nvSpPr>
      <xdr:spPr>
        <a:xfrm>
          <a:off x="2641111" y="1667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12415</xdr:rowOff>
    </xdr:from>
    <xdr:to>
      <xdr:col>10</xdr:col>
      <xdr:colOff>165100</xdr:colOff>
      <xdr:row>97</xdr:row>
      <xdr:rowOff>114015</xdr:rowOff>
    </xdr:to>
    <xdr:sp macro="" textlink="">
      <xdr:nvSpPr>
        <xdr:cNvPr id="260" name="楕円 259"/>
        <xdr:cNvSpPr/>
      </xdr:nvSpPr>
      <xdr:spPr>
        <a:xfrm>
          <a:off x="1968500" y="166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105142</xdr:rowOff>
    </xdr:from>
    <xdr:ext cx="534377" cy="259045"/>
    <xdr:sp macro="" textlink="">
      <xdr:nvSpPr>
        <xdr:cNvPr id="261" name="テキスト ボックス 260"/>
        <xdr:cNvSpPr txBox="1"/>
      </xdr:nvSpPr>
      <xdr:spPr>
        <a:xfrm>
          <a:off x="1752111" y="1673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70155</xdr:rowOff>
    </xdr:from>
    <xdr:to>
      <xdr:col>6</xdr:col>
      <xdr:colOff>38100</xdr:colOff>
      <xdr:row>98</xdr:row>
      <xdr:rowOff>305</xdr:rowOff>
    </xdr:to>
    <xdr:sp macro="" textlink="">
      <xdr:nvSpPr>
        <xdr:cNvPr id="262" name="楕円 261"/>
        <xdr:cNvSpPr/>
      </xdr:nvSpPr>
      <xdr:spPr>
        <a:xfrm>
          <a:off x="1079500" y="167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162882</xdr:rowOff>
    </xdr:from>
    <xdr:ext cx="534377" cy="259045"/>
    <xdr:sp macro="" textlink="">
      <xdr:nvSpPr>
        <xdr:cNvPr id="263" name="テキスト ボックス 262"/>
        <xdr:cNvSpPr txBox="1"/>
      </xdr:nvSpPr>
      <xdr:spPr>
        <a:xfrm>
          <a:off x="863111" y="167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88417</xdr:rowOff>
    </xdr:from>
    <xdr:to>
      <xdr:col>55</xdr:col>
      <xdr:colOff>0</xdr:colOff>
      <xdr:row>36</xdr:row>
      <xdr:rowOff>102819</xdr:rowOff>
    </xdr:to>
    <xdr:cxnSp macro="">
      <xdr:nvCxnSpPr>
        <xdr:cNvPr id="292" name="直線コネクタ 291"/>
        <xdr:cNvCxnSpPr/>
      </xdr:nvCxnSpPr>
      <xdr:spPr>
        <a:xfrm flipV="1">
          <a:off x="9639300" y="6260617"/>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37327</xdr:rowOff>
    </xdr:from>
    <xdr:ext cx="534377" cy="259045"/>
    <xdr:sp macro="" textlink="">
      <xdr:nvSpPr>
        <xdr:cNvPr id="293" name="補助費等平均値テキスト"/>
        <xdr:cNvSpPr txBox="1"/>
      </xdr:nvSpPr>
      <xdr:spPr>
        <a:xfrm>
          <a:off x="10528300" y="6209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71974</xdr:rowOff>
    </xdr:from>
    <xdr:to>
      <xdr:col>50</xdr:col>
      <xdr:colOff>114300</xdr:colOff>
      <xdr:row>36</xdr:row>
      <xdr:rowOff>102819</xdr:rowOff>
    </xdr:to>
    <xdr:cxnSp macro="">
      <xdr:nvCxnSpPr>
        <xdr:cNvPr id="295" name="直線コネクタ 294"/>
        <xdr:cNvCxnSpPr/>
      </xdr:nvCxnSpPr>
      <xdr:spPr>
        <a:xfrm>
          <a:off x="8750300" y="6244174"/>
          <a:ext cx="889000" cy="3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158508</xdr:rowOff>
    </xdr:from>
    <xdr:ext cx="534377" cy="259045"/>
    <xdr:sp macro="" textlink="">
      <xdr:nvSpPr>
        <xdr:cNvPr id="297" name="テキスト ボックス 296"/>
        <xdr:cNvSpPr txBox="1"/>
      </xdr:nvSpPr>
      <xdr:spPr>
        <a:xfrm>
          <a:off x="9372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71974</xdr:rowOff>
    </xdr:from>
    <xdr:to>
      <xdr:col>45</xdr:col>
      <xdr:colOff>177800</xdr:colOff>
      <xdr:row>37</xdr:row>
      <xdr:rowOff>64</xdr:rowOff>
    </xdr:to>
    <xdr:cxnSp macro="">
      <xdr:nvCxnSpPr>
        <xdr:cNvPr id="298" name="直線コネクタ 297"/>
        <xdr:cNvCxnSpPr/>
      </xdr:nvCxnSpPr>
      <xdr:spPr>
        <a:xfrm flipV="1">
          <a:off x="7861300" y="6244174"/>
          <a:ext cx="889000" cy="9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167202</xdr:rowOff>
    </xdr:from>
    <xdr:ext cx="534377" cy="259045"/>
    <xdr:sp macro="" textlink="">
      <xdr:nvSpPr>
        <xdr:cNvPr id="300" name="テキスト ボックス 299"/>
        <xdr:cNvSpPr txBox="1"/>
      </xdr:nvSpPr>
      <xdr:spPr>
        <a:xfrm>
          <a:off x="8483111" y="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159870</xdr:rowOff>
    </xdr:from>
    <xdr:to>
      <xdr:col>41</xdr:col>
      <xdr:colOff>50800</xdr:colOff>
      <xdr:row>37</xdr:row>
      <xdr:rowOff>64</xdr:rowOff>
    </xdr:to>
    <xdr:cxnSp macro="">
      <xdr:nvCxnSpPr>
        <xdr:cNvPr id="301" name="直線コネクタ 300"/>
        <xdr:cNvCxnSpPr/>
      </xdr:nvCxnSpPr>
      <xdr:spPr>
        <a:xfrm>
          <a:off x="6972300" y="6332070"/>
          <a:ext cx="889000" cy="1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2" name="フローチャート: 判断 301"/>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3" name="テキスト ボックス 302"/>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4" name="フローチャート: 判断 303"/>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5" name="テキスト ボックス 304"/>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37617</xdr:rowOff>
    </xdr:from>
    <xdr:to>
      <xdr:col>55</xdr:col>
      <xdr:colOff>50800</xdr:colOff>
      <xdr:row>36</xdr:row>
      <xdr:rowOff>139217</xdr:rowOff>
    </xdr:to>
    <xdr:sp macro="" textlink="">
      <xdr:nvSpPr>
        <xdr:cNvPr id="311" name="楕円 310"/>
        <xdr:cNvSpPr/>
      </xdr:nvSpPr>
      <xdr:spPr>
        <a:xfrm>
          <a:off x="10426700" y="62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60494</xdr:rowOff>
    </xdr:from>
    <xdr:ext cx="534377" cy="259045"/>
    <xdr:sp macro="" textlink="">
      <xdr:nvSpPr>
        <xdr:cNvPr id="312" name="補助費等該当値テキスト"/>
        <xdr:cNvSpPr txBox="1"/>
      </xdr:nvSpPr>
      <xdr:spPr>
        <a:xfrm>
          <a:off x="10528300" y="606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52019</xdr:rowOff>
    </xdr:from>
    <xdr:to>
      <xdr:col>50</xdr:col>
      <xdr:colOff>165100</xdr:colOff>
      <xdr:row>36</xdr:row>
      <xdr:rowOff>153619</xdr:rowOff>
    </xdr:to>
    <xdr:sp macro="" textlink="">
      <xdr:nvSpPr>
        <xdr:cNvPr id="313" name="楕円 312"/>
        <xdr:cNvSpPr/>
      </xdr:nvSpPr>
      <xdr:spPr>
        <a:xfrm>
          <a:off x="9588500" y="62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170146</xdr:rowOff>
    </xdr:from>
    <xdr:ext cx="534377" cy="259045"/>
    <xdr:sp macro="" textlink="">
      <xdr:nvSpPr>
        <xdr:cNvPr id="314" name="テキスト ボックス 313"/>
        <xdr:cNvSpPr txBox="1"/>
      </xdr:nvSpPr>
      <xdr:spPr>
        <a:xfrm>
          <a:off x="9372111" y="59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21174</xdr:rowOff>
    </xdr:from>
    <xdr:to>
      <xdr:col>46</xdr:col>
      <xdr:colOff>38100</xdr:colOff>
      <xdr:row>36</xdr:row>
      <xdr:rowOff>122774</xdr:rowOff>
    </xdr:to>
    <xdr:sp macro="" textlink="">
      <xdr:nvSpPr>
        <xdr:cNvPr id="315" name="楕円 314"/>
        <xdr:cNvSpPr/>
      </xdr:nvSpPr>
      <xdr:spPr>
        <a:xfrm>
          <a:off x="8699500" y="619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139301</xdr:rowOff>
    </xdr:from>
    <xdr:ext cx="534377" cy="259045"/>
    <xdr:sp macro="" textlink="">
      <xdr:nvSpPr>
        <xdr:cNvPr id="316" name="テキスト ボックス 315"/>
        <xdr:cNvSpPr txBox="1"/>
      </xdr:nvSpPr>
      <xdr:spPr>
        <a:xfrm>
          <a:off x="8483111" y="5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120714</xdr:rowOff>
    </xdr:from>
    <xdr:to>
      <xdr:col>41</xdr:col>
      <xdr:colOff>101600</xdr:colOff>
      <xdr:row>37</xdr:row>
      <xdr:rowOff>50864</xdr:rowOff>
    </xdr:to>
    <xdr:sp macro="" textlink="">
      <xdr:nvSpPr>
        <xdr:cNvPr id="317" name="楕円 316"/>
        <xdr:cNvSpPr/>
      </xdr:nvSpPr>
      <xdr:spPr>
        <a:xfrm>
          <a:off x="7810500" y="62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41991</xdr:rowOff>
    </xdr:from>
    <xdr:ext cx="534377" cy="259045"/>
    <xdr:sp macro="" textlink="">
      <xdr:nvSpPr>
        <xdr:cNvPr id="318" name="テキスト ボックス 317"/>
        <xdr:cNvSpPr txBox="1"/>
      </xdr:nvSpPr>
      <xdr:spPr>
        <a:xfrm>
          <a:off x="7594111" y="638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109070</xdr:rowOff>
    </xdr:from>
    <xdr:to>
      <xdr:col>36</xdr:col>
      <xdr:colOff>165100</xdr:colOff>
      <xdr:row>37</xdr:row>
      <xdr:rowOff>39220</xdr:rowOff>
    </xdr:to>
    <xdr:sp macro="" textlink="">
      <xdr:nvSpPr>
        <xdr:cNvPr id="319" name="楕円 318"/>
        <xdr:cNvSpPr/>
      </xdr:nvSpPr>
      <xdr:spPr>
        <a:xfrm>
          <a:off x="6921500" y="62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30347</xdr:rowOff>
    </xdr:from>
    <xdr:ext cx="534377" cy="259045"/>
    <xdr:sp macro="" textlink="">
      <xdr:nvSpPr>
        <xdr:cNvPr id="320" name="テキスト ボックス 319"/>
        <xdr:cNvSpPr txBox="1"/>
      </xdr:nvSpPr>
      <xdr:spPr>
        <a:xfrm>
          <a:off x="6705111" y="637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145245</xdr:rowOff>
    </xdr:from>
    <xdr:to>
      <xdr:col>55</xdr:col>
      <xdr:colOff>0</xdr:colOff>
      <xdr:row>59</xdr:row>
      <xdr:rowOff>15004</xdr:rowOff>
    </xdr:to>
    <xdr:cxnSp macro="">
      <xdr:nvCxnSpPr>
        <xdr:cNvPr id="351" name="直線コネクタ 350"/>
        <xdr:cNvCxnSpPr/>
      </xdr:nvCxnSpPr>
      <xdr:spPr>
        <a:xfrm flipV="1">
          <a:off x="9639300" y="10089345"/>
          <a:ext cx="838200" cy="4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86157</xdr:rowOff>
    </xdr:from>
    <xdr:ext cx="534377" cy="259045"/>
    <xdr:sp macro="" textlink="">
      <xdr:nvSpPr>
        <xdr:cNvPr id="352" name="普通建設事業費平均値テキスト"/>
        <xdr:cNvSpPr txBox="1"/>
      </xdr:nvSpPr>
      <xdr:spPr>
        <a:xfrm>
          <a:off x="10528300" y="1003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168799</xdr:rowOff>
    </xdr:from>
    <xdr:to>
      <xdr:col>50</xdr:col>
      <xdr:colOff>114300</xdr:colOff>
      <xdr:row>59</xdr:row>
      <xdr:rowOff>15004</xdr:rowOff>
    </xdr:to>
    <xdr:cxnSp macro="">
      <xdr:nvCxnSpPr>
        <xdr:cNvPr id="354" name="直線コネクタ 353"/>
        <xdr:cNvCxnSpPr/>
      </xdr:nvCxnSpPr>
      <xdr:spPr>
        <a:xfrm>
          <a:off x="8750300" y="10112899"/>
          <a:ext cx="889000" cy="1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58639</xdr:rowOff>
    </xdr:from>
    <xdr:ext cx="534377" cy="259045"/>
    <xdr:sp macro="" textlink="">
      <xdr:nvSpPr>
        <xdr:cNvPr id="356" name="テキスト ボックス 355"/>
        <xdr:cNvSpPr txBox="1"/>
      </xdr:nvSpPr>
      <xdr:spPr>
        <a:xfrm>
          <a:off x="9372111" y="98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142786</xdr:rowOff>
    </xdr:from>
    <xdr:to>
      <xdr:col>45</xdr:col>
      <xdr:colOff>177800</xdr:colOff>
      <xdr:row>58</xdr:row>
      <xdr:rowOff>168799</xdr:rowOff>
    </xdr:to>
    <xdr:cxnSp macro="">
      <xdr:nvCxnSpPr>
        <xdr:cNvPr id="357" name="直線コネクタ 356"/>
        <xdr:cNvCxnSpPr/>
      </xdr:nvCxnSpPr>
      <xdr:spPr>
        <a:xfrm>
          <a:off x="7861300" y="10086886"/>
          <a:ext cx="889000" cy="2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32690</xdr:rowOff>
    </xdr:from>
    <xdr:ext cx="534377" cy="259045"/>
    <xdr:sp macro="" textlink="">
      <xdr:nvSpPr>
        <xdr:cNvPr id="359" name="テキスト ボックス 358"/>
        <xdr:cNvSpPr txBox="1"/>
      </xdr:nvSpPr>
      <xdr:spPr>
        <a:xfrm>
          <a:off x="8483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70067</xdr:rowOff>
    </xdr:from>
    <xdr:to>
      <xdr:col>41</xdr:col>
      <xdr:colOff>50800</xdr:colOff>
      <xdr:row>58</xdr:row>
      <xdr:rowOff>142786</xdr:rowOff>
    </xdr:to>
    <xdr:cxnSp macro="">
      <xdr:nvCxnSpPr>
        <xdr:cNvPr id="360" name="直線コネクタ 359"/>
        <xdr:cNvCxnSpPr/>
      </xdr:nvCxnSpPr>
      <xdr:spPr>
        <a:xfrm>
          <a:off x="6972300" y="10014167"/>
          <a:ext cx="889000" cy="7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45443</xdr:rowOff>
    </xdr:from>
    <xdr:to>
      <xdr:col>41</xdr:col>
      <xdr:colOff>101600</xdr:colOff>
      <xdr:row>58</xdr:row>
      <xdr:rowOff>147043</xdr:rowOff>
    </xdr:to>
    <xdr:sp macro="" textlink="">
      <xdr:nvSpPr>
        <xdr:cNvPr id="361" name="フローチャート: 判断 360"/>
        <xdr:cNvSpPr/>
      </xdr:nvSpPr>
      <xdr:spPr>
        <a:xfrm>
          <a:off x="7810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163570</xdr:rowOff>
    </xdr:from>
    <xdr:ext cx="599010" cy="259045"/>
    <xdr:sp macro="" textlink="">
      <xdr:nvSpPr>
        <xdr:cNvPr id="362" name="テキスト ボックス 361"/>
        <xdr:cNvSpPr txBox="1"/>
      </xdr:nvSpPr>
      <xdr:spPr>
        <a:xfrm>
          <a:off x="7561795"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71002</xdr:rowOff>
    </xdr:from>
    <xdr:to>
      <xdr:col>36</xdr:col>
      <xdr:colOff>165100</xdr:colOff>
      <xdr:row>59</xdr:row>
      <xdr:rowOff>1152</xdr:rowOff>
    </xdr:to>
    <xdr:sp macro="" textlink="">
      <xdr:nvSpPr>
        <xdr:cNvPr id="363" name="フローチャート: 判断 362"/>
        <xdr:cNvSpPr/>
      </xdr:nvSpPr>
      <xdr:spPr>
        <a:xfrm>
          <a:off x="6921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163729</xdr:rowOff>
    </xdr:from>
    <xdr:ext cx="534377" cy="259045"/>
    <xdr:sp macro="" textlink="">
      <xdr:nvSpPr>
        <xdr:cNvPr id="364" name="テキスト ボックス 363"/>
        <xdr:cNvSpPr txBox="1"/>
      </xdr:nvSpPr>
      <xdr:spPr>
        <a:xfrm>
          <a:off x="6705111" y="101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94445</xdr:rowOff>
    </xdr:from>
    <xdr:to>
      <xdr:col>55</xdr:col>
      <xdr:colOff>50800</xdr:colOff>
      <xdr:row>59</xdr:row>
      <xdr:rowOff>24595</xdr:rowOff>
    </xdr:to>
    <xdr:sp macro="" textlink="">
      <xdr:nvSpPr>
        <xdr:cNvPr id="370" name="楕円 369"/>
        <xdr:cNvSpPr/>
      </xdr:nvSpPr>
      <xdr:spPr>
        <a:xfrm>
          <a:off x="10426700" y="100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53822</xdr:rowOff>
    </xdr:from>
    <xdr:ext cx="534377" cy="259045"/>
    <xdr:sp macro="" textlink="">
      <xdr:nvSpPr>
        <xdr:cNvPr id="371" name="普通建設事業費該当値テキスト"/>
        <xdr:cNvSpPr txBox="1"/>
      </xdr:nvSpPr>
      <xdr:spPr>
        <a:xfrm>
          <a:off x="10528300" y="98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135654</xdr:rowOff>
    </xdr:from>
    <xdr:to>
      <xdr:col>50</xdr:col>
      <xdr:colOff>165100</xdr:colOff>
      <xdr:row>59</xdr:row>
      <xdr:rowOff>65804</xdr:rowOff>
    </xdr:to>
    <xdr:sp macro="" textlink="">
      <xdr:nvSpPr>
        <xdr:cNvPr id="372" name="楕円 371"/>
        <xdr:cNvSpPr/>
      </xdr:nvSpPr>
      <xdr:spPr>
        <a:xfrm>
          <a:off x="9588500" y="1007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56931</xdr:rowOff>
    </xdr:from>
    <xdr:ext cx="534377" cy="259045"/>
    <xdr:sp macro="" textlink="">
      <xdr:nvSpPr>
        <xdr:cNvPr id="373" name="テキスト ボックス 372"/>
        <xdr:cNvSpPr txBox="1"/>
      </xdr:nvSpPr>
      <xdr:spPr>
        <a:xfrm>
          <a:off x="9372111" y="1017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117999</xdr:rowOff>
    </xdr:from>
    <xdr:to>
      <xdr:col>46</xdr:col>
      <xdr:colOff>38100</xdr:colOff>
      <xdr:row>59</xdr:row>
      <xdr:rowOff>48149</xdr:rowOff>
    </xdr:to>
    <xdr:sp macro="" textlink="">
      <xdr:nvSpPr>
        <xdr:cNvPr id="374" name="楕円 373"/>
        <xdr:cNvSpPr/>
      </xdr:nvSpPr>
      <xdr:spPr>
        <a:xfrm>
          <a:off x="8699500" y="1006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39276</xdr:rowOff>
    </xdr:from>
    <xdr:ext cx="534377" cy="259045"/>
    <xdr:sp macro="" textlink="">
      <xdr:nvSpPr>
        <xdr:cNvPr id="375" name="テキスト ボックス 374"/>
        <xdr:cNvSpPr txBox="1"/>
      </xdr:nvSpPr>
      <xdr:spPr>
        <a:xfrm>
          <a:off x="8483111" y="1015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91986</xdr:rowOff>
    </xdr:from>
    <xdr:to>
      <xdr:col>41</xdr:col>
      <xdr:colOff>101600</xdr:colOff>
      <xdr:row>59</xdr:row>
      <xdr:rowOff>22136</xdr:rowOff>
    </xdr:to>
    <xdr:sp macro="" textlink="">
      <xdr:nvSpPr>
        <xdr:cNvPr id="376" name="楕円 375"/>
        <xdr:cNvSpPr/>
      </xdr:nvSpPr>
      <xdr:spPr>
        <a:xfrm>
          <a:off x="7810500" y="1003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13263</xdr:rowOff>
    </xdr:from>
    <xdr:ext cx="534377" cy="259045"/>
    <xdr:sp macro="" textlink="">
      <xdr:nvSpPr>
        <xdr:cNvPr id="377" name="テキスト ボックス 376"/>
        <xdr:cNvSpPr txBox="1"/>
      </xdr:nvSpPr>
      <xdr:spPr>
        <a:xfrm>
          <a:off x="7594111" y="1012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19267</xdr:rowOff>
    </xdr:from>
    <xdr:to>
      <xdr:col>36</xdr:col>
      <xdr:colOff>165100</xdr:colOff>
      <xdr:row>58</xdr:row>
      <xdr:rowOff>120867</xdr:rowOff>
    </xdr:to>
    <xdr:sp macro="" textlink="">
      <xdr:nvSpPr>
        <xdr:cNvPr id="378" name="楕円 377"/>
        <xdr:cNvSpPr/>
      </xdr:nvSpPr>
      <xdr:spPr>
        <a:xfrm>
          <a:off x="6921500" y="996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137394</xdr:rowOff>
    </xdr:from>
    <xdr:ext cx="599010" cy="259045"/>
    <xdr:sp macro="" textlink="">
      <xdr:nvSpPr>
        <xdr:cNvPr id="379" name="テキスト ボックス 378"/>
        <xdr:cNvSpPr txBox="1"/>
      </xdr:nvSpPr>
      <xdr:spPr>
        <a:xfrm>
          <a:off x="6672795" y="9738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170520</xdr:rowOff>
    </xdr:from>
    <xdr:to>
      <xdr:col>55</xdr:col>
      <xdr:colOff>0</xdr:colOff>
      <xdr:row>79</xdr:row>
      <xdr:rowOff>23809</xdr:rowOff>
    </xdr:to>
    <xdr:cxnSp macro="">
      <xdr:nvCxnSpPr>
        <xdr:cNvPr id="408" name="直線コネクタ 407"/>
        <xdr:cNvCxnSpPr/>
      </xdr:nvCxnSpPr>
      <xdr:spPr>
        <a:xfrm flipV="1">
          <a:off x="9639300" y="13543620"/>
          <a:ext cx="838200" cy="2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154967</xdr:rowOff>
    </xdr:from>
    <xdr:to>
      <xdr:col>50</xdr:col>
      <xdr:colOff>114300</xdr:colOff>
      <xdr:row>79</xdr:row>
      <xdr:rowOff>23809</xdr:rowOff>
    </xdr:to>
    <xdr:cxnSp macro="">
      <xdr:nvCxnSpPr>
        <xdr:cNvPr id="411" name="直線コネクタ 410"/>
        <xdr:cNvCxnSpPr/>
      </xdr:nvCxnSpPr>
      <xdr:spPr>
        <a:xfrm>
          <a:off x="8750300" y="13528067"/>
          <a:ext cx="889000" cy="4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147524</xdr:rowOff>
    </xdr:from>
    <xdr:to>
      <xdr:col>45</xdr:col>
      <xdr:colOff>177800</xdr:colOff>
      <xdr:row>78</xdr:row>
      <xdr:rowOff>154967</xdr:rowOff>
    </xdr:to>
    <xdr:cxnSp macro="">
      <xdr:nvCxnSpPr>
        <xdr:cNvPr id="414" name="直線コネクタ 413"/>
        <xdr:cNvCxnSpPr/>
      </xdr:nvCxnSpPr>
      <xdr:spPr>
        <a:xfrm>
          <a:off x="7861300" y="13520624"/>
          <a:ext cx="8890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33864</xdr:rowOff>
    </xdr:from>
    <xdr:ext cx="534377" cy="259045"/>
    <xdr:sp macro="" textlink="">
      <xdr:nvSpPr>
        <xdr:cNvPr id="416" name="テキスト ボックス 415"/>
        <xdr:cNvSpPr txBox="1"/>
      </xdr:nvSpPr>
      <xdr:spPr>
        <a:xfrm>
          <a:off x="8483111" y="132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65754</xdr:rowOff>
    </xdr:from>
    <xdr:to>
      <xdr:col>41</xdr:col>
      <xdr:colOff>101600</xdr:colOff>
      <xdr:row>78</xdr:row>
      <xdr:rowOff>167354</xdr:rowOff>
    </xdr:to>
    <xdr:sp macro="" textlink="">
      <xdr:nvSpPr>
        <xdr:cNvPr id="417" name="フローチャート: 判断 416"/>
        <xdr:cNvSpPr/>
      </xdr:nvSpPr>
      <xdr:spPr>
        <a:xfrm>
          <a:off x="7810500" y="134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12431</xdr:rowOff>
    </xdr:from>
    <xdr:ext cx="534377" cy="259045"/>
    <xdr:sp macro="" textlink="">
      <xdr:nvSpPr>
        <xdr:cNvPr id="418" name="テキスト ボックス 417"/>
        <xdr:cNvSpPr txBox="1"/>
      </xdr:nvSpPr>
      <xdr:spPr>
        <a:xfrm>
          <a:off x="7594111" y="132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119720</xdr:rowOff>
    </xdr:from>
    <xdr:to>
      <xdr:col>55</xdr:col>
      <xdr:colOff>50800</xdr:colOff>
      <xdr:row>79</xdr:row>
      <xdr:rowOff>49870</xdr:rowOff>
    </xdr:to>
    <xdr:sp macro="" textlink="">
      <xdr:nvSpPr>
        <xdr:cNvPr id="424" name="楕円 423"/>
        <xdr:cNvSpPr/>
      </xdr:nvSpPr>
      <xdr:spPr>
        <a:xfrm>
          <a:off x="10426700" y="1349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97861</xdr:rowOff>
    </xdr:from>
    <xdr:ext cx="534377" cy="259045"/>
    <xdr:sp macro="" textlink="">
      <xdr:nvSpPr>
        <xdr:cNvPr id="425" name="普通建設事業費 （ うち新規整備　）該当値テキスト"/>
        <xdr:cNvSpPr txBox="1"/>
      </xdr:nvSpPr>
      <xdr:spPr>
        <a:xfrm>
          <a:off x="10528300" y="1347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144459</xdr:rowOff>
    </xdr:from>
    <xdr:to>
      <xdr:col>50</xdr:col>
      <xdr:colOff>165100</xdr:colOff>
      <xdr:row>79</xdr:row>
      <xdr:rowOff>74609</xdr:rowOff>
    </xdr:to>
    <xdr:sp macro="" textlink="">
      <xdr:nvSpPr>
        <xdr:cNvPr id="426" name="楕円 425"/>
        <xdr:cNvSpPr/>
      </xdr:nvSpPr>
      <xdr:spPr>
        <a:xfrm>
          <a:off x="9588500" y="1351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65736</xdr:rowOff>
    </xdr:from>
    <xdr:ext cx="534377" cy="259045"/>
    <xdr:sp macro="" textlink="">
      <xdr:nvSpPr>
        <xdr:cNvPr id="427" name="テキスト ボックス 426"/>
        <xdr:cNvSpPr txBox="1"/>
      </xdr:nvSpPr>
      <xdr:spPr>
        <a:xfrm>
          <a:off x="9372111" y="1361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104167</xdr:rowOff>
    </xdr:from>
    <xdr:to>
      <xdr:col>46</xdr:col>
      <xdr:colOff>38100</xdr:colOff>
      <xdr:row>79</xdr:row>
      <xdr:rowOff>34317</xdr:rowOff>
    </xdr:to>
    <xdr:sp macro="" textlink="">
      <xdr:nvSpPr>
        <xdr:cNvPr id="428" name="楕円 427"/>
        <xdr:cNvSpPr/>
      </xdr:nvSpPr>
      <xdr:spPr>
        <a:xfrm>
          <a:off x="8699500" y="1347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25444</xdr:rowOff>
    </xdr:from>
    <xdr:ext cx="534377" cy="259045"/>
    <xdr:sp macro="" textlink="">
      <xdr:nvSpPr>
        <xdr:cNvPr id="429" name="テキスト ボックス 428"/>
        <xdr:cNvSpPr txBox="1"/>
      </xdr:nvSpPr>
      <xdr:spPr>
        <a:xfrm>
          <a:off x="8483111" y="135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96724</xdr:rowOff>
    </xdr:from>
    <xdr:to>
      <xdr:col>41</xdr:col>
      <xdr:colOff>101600</xdr:colOff>
      <xdr:row>79</xdr:row>
      <xdr:rowOff>26874</xdr:rowOff>
    </xdr:to>
    <xdr:sp macro="" textlink="">
      <xdr:nvSpPr>
        <xdr:cNvPr id="430" name="楕円 429"/>
        <xdr:cNvSpPr/>
      </xdr:nvSpPr>
      <xdr:spPr>
        <a:xfrm>
          <a:off x="7810500" y="134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18001</xdr:rowOff>
    </xdr:from>
    <xdr:ext cx="534377" cy="259045"/>
    <xdr:sp macro="" textlink="">
      <xdr:nvSpPr>
        <xdr:cNvPr id="431" name="テキスト ボックス 430"/>
        <xdr:cNvSpPr txBox="1"/>
      </xdr:nvSpPr>
      <xdr:spPr>
        <a:xfrm>
          <a:off x="7594111" y="1356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72707</xdr:rowOff>
    </xdr:from>
    <xdr:to>
      <xdr:col>55</xdr:col>
      <xdr:colOff>0</xdr:colOff>
      <xdr:row>97</xdr:row>
      <xdr:rowOff>114464</xdr:rowOff>
    </xdr:to>
    <xdr:cxnSp macro="">
      <xdr:nvCxnSpPr>
        <xdr:cNvPr id="460" name="直線コネクタ 459"/>
        <xdr:cNvCxnSpPr/>
      </xdr:nvCxnSpPr>
      <xdr:spPr>
        <a:xfrm flipV="1">
          <a:off x="9639300" y="16531907"/>
          <a:ext cx="838200" cy="21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67085</xdr:rowOff>
    </xdr:from>
    <xdr:ext cx="534377" cy="259045"/>
    <xdr:sp macro="" textlink="">
      <xdr:nvSpPr>
        <xdr:cNvPr id="461" name="普通建設事業費 （ うち更新整備　）平均値テキスト"/>
        <xdr:cNvSpPr txBox="1"/>
      </xdr:nvSpPr>
      <xdr:spPr>
        <a:xfrm>
          <a:off x="10528300" y="1652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114464</xdr:rowOff>
    </xdr:from>
    <xdr:to>
      <xdr:col>50</xdr:col>
      <xdr:colOff>114300</xdr:colOff>
      <xdr:row>98</xdr:row>
      <xdr:rowOff>47994</xdr:rowOff>
    </xdr:to>
    <xdr:cxnSp macro="">
      <xdr:nvCxnSpPr>
        <xdr:cNvPr id="463" name="直線コネクタ 462"/>
        <xdr:cNvCxnSpPr/>
      </xdr:nvCxnSpPr>
      <xdr:spPr>
        <a:xfrm flipV="1">
          <a:off x="8750300" y="16745114"/>
          <a:ext cx="889000" cy="10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35259</xdr:rowOff>
    </xdr:from>
    <xdr:ext cx="534377" cy="259045"/>
    <xdr:sp macro="" textlink="">
      <xdr:nvSpPr>
        <xdr:cNvPr id="465" name="テキスト ボックス 464"/>
        <xdr:cNvSpPr txBox="1"/>
      </xdr:nvSpPr>
      <xdr:spPr>
        <a:xfrm>
          <a:off x="9372111" y="163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98413</xdr:rowOff>
    </xdr:from>
    <xdr:to>
      <xdr:col>45</xdr:col>
      <xdr:colOff>177800</xdr:colOff>
      <xdr:row>98</xdr:row>
      <xdr:rowOff>47994</xdr:rowOff>
    </xdr:to>
    <xdr:cxnSp macro="">
      <xdr:nvCxnSpPr>
        <xdr:cNvPr id="466" name="直線コネクタ 465"/>
        <xdr:cNvCxnSpPr/>
      </xdr:nvCxnSpPr>
      <xdr:spPr>
        <a:xfrm>
          <a:off x="7861300" y="16729063"/>
          <a:ext cx="889000" cy="1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94378</xdr:rowOff>
    </xdr:from>
    <xdr:ext cx="534377" cy="259045"/>
    <xdr:sp macro="" textlink="">
      <xdr:nvSpPr>
        <xdr:cNvPr id="468" name="テキスト ボックス 467"/>
        <xdr:cNvSpPr txBox="1"/>
      </xdr:nvSpPr>
      <xdr:spPr>
        <a:xfrm>
          <a:off x="8483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48374</xdr:rowOff>
    </xdr:from>
    <xdr:to>
      <xdr:col>41</xdr:col>
      <xdr:colOff>101600</xdr:colOff>
      <xdr:row>96</xdr:row>
      <xdr:rowOff>149974</xdr:rowOff>
    </xdr:to>
    <xdr:sp macro="" textlink="">
      <xdr:nvSpPr>
        <xdr:cNvPr id="469" name="フローチャート: 判断 468"/>
        <xdr:cNvSpPr/>
      </xdr:nvSpPr>
      <xdr:spPr>
        <a:xfrm>
          <a:off x="7810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166501</xdr:rowOff>
    </xdr:from>
    <xdr:ext cx="534377" cy="259045"/>
    <xdr:sp macro="" textlink="">
      <xdr:nvSpPr>
        <xdr:cNvPr id="470" name="テキスト ボックス 469"/>
        <xdr:cNvSpPr txBox="1"/>
      </xdr:nvSpPr>
      <xdr:spPr>
        <a:xfrm>
          <a:off x="7594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21907</xdr:rowOff>
    </xdr:from>
    <xdr:to>
      <xdr:col>55</xdr:col>
      <xdr:colOff>50800</xdr:colOff>
      <xdr:row>96</xdr:row>
      <xdr:rowOff>123507</xdr:rowOff>
    </xdr:to>
    <xdr:sp macro="" textlink="">
      <xdr:nvSpPr>
        <xdr:cNvPr id="476" name="楕円 475"/>
        <xdr:cNvSpPr/>
      </xdr:nvSpPr>
      <xdr:spPr>
        <a:xfrm>
          <a:off x="10426700" y="1648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44784</xdr:rowOff>
    </xdr:from>
    <xdr:ext cx="534377" cy="259045"/>
    <xdr:sp macro="" textlink="">
      <xdr:nvSpPr>
        <xdr:cNvPr id="477" name="普通建設事業費 （ うち更新整備　）該当値テキスト"/>
        <xdr:cNvSpPr txBox="1"/>
      </xdr:nvSpPr>
      <xdr:spPr>
        <a:xfrm>
          <a:off x="10528300" y="1633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63664</xdr:rowOff>
    </xdr:from>
    <xdr:to>
      <xdr:col>50</xdr:col>
      <xdr:colOff>165100</xdr:colOff>
      <xdr:row>97</xdr:row>
      <xdr:rowOff>165264</xdr:rowOff>
    </xdr:to>
    <xdr:sp macro="" textlink="">
      <xdr:nvSpPr>
        <xdr:cNvPr id="478" name="楕円 477"/>
        <xdr:cNvSpPr/>
      </xdr:nvSpPr>
      <xdr:spPr>
        <a:xfrm>
          <a:off x="9588500" y="1669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156391</xdr:rowOff>
    </xdr:from>
    <xdr:ext cx="534377" cy="259045"/>
    <xdr:sp macro="" textlink="">
      <xdr:nvSpPr>
        <xdr:cNvPr id="479" name="テキスト ボックス 478"/>
        <xdr:cNvSpPr txBox="1"/>
      </xdr:nvSpPr>
      <xdr:spPr>
        <a:xfrm>
          <a:off x="9372111" y="1678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168644</xdr:rowOff>
    </xdr:from>
    <xdr:to>
      <xdr:col>46</xdr:col>
      <xdr:colOff>38100</xdr:colOff>
      <xdr:row>98</xdr:row>
      <xdr:rowOff>98794</xdr:rowOff>
    </xdr:to>
    <xdr:sp macro="" textlink="">
      <xdr:nvSpPr>
        <xdr:cNvPr id="480" name="楕円 479"/>
        <xdr:cNvSpPr/>
      </xdr:nvSpPr>
      <xdr:spPr>
        <a:xfrm>
          <a:off x="8699500" y="1679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89921</xdr:rowOff>
    </xdr:from>
    <xdr:ext cx="534377" cy="259045"/>
    <xdr:sp macro="" textlink="">
      <xdr:nvSpPr>
        <xdr:cNvPr id="481" name="テキスト ボックス 480"/>
        <xdr:cNvSpPr txBox="1"/>
      </xdr:nvSpPr>
      <xdr:spPr>
        <a:xfrm>
          <a:off x="8483111" y="1689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47613</xdr:rowOff>
    </xdr:from>
    <xdr:to>
      <xdr:col>41</xdr:col>
      <xdr:colOff>101600</xdr:colOff>
      <xdr:row>97</xdr:row>
      <xdr:rowOff>149213</xdr:rowOff>
    </xdr:to>
    <xdr:sp macro="" textlink="">
      <xdr:nvSpPr>
        <xdr:cNvPr id="482" name="楕円 481"/>
        <xdr:cNvSpPr/>
      </xdr:nvSpPr>
      <xdr:spPr>
        <a:xfrm>
          <a:off x="7810500" y="1667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140340</xdr:rowOff>
    </xdr:from>
    <xdr:ext cx="534377" cy="259045"/>
    <xdr:sp macro="" textlink="">
      <xdr:nvSpPr>
        <xdr:cNvPr id="483" name="テキスト ボックス 482"/>
        <xdr:cNvSpPr txBox="1"/>
      </xdr:nvSpPr>
      <xdr:spPr>
        <a:xfrm>
          <a:off x="7594111" y="1677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21286</xdr:rowOff>
    </xdr:from>
    <xdr:to>
      <xdr:col>85</xdr:col>
      <xdr:colOff>127000</xdr:colOff>
      <xdr:row>38</xdr:row>
      <xdr:rowOff>24703</xdr:rowOff>
    </xdr:to>
    <xdr:cxnSp macro="">
      <xdr:nvCxnSpPr>
        <xdr:cNvPr id="508" name="直線コネクタ 507"/>
        <xdr:cNvCxnSpPr/>
      </xdr:nvCxnSpPr>
      <xdr:spPr>
        <a:xfrm flipV="1">
          <a:off x="15481300" y="6536386"/>
          <a:ext cx="838200" cy="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24703</xdr:rowOff>
    </xdr:from>
    <xdr:to>
      <xdr:col>81</xdr:col>
      <xdr:colOff>50800</xdr:colOff>
      <xdr:row>38</xdr:row>
      <xdr:rowOff>25126</xdr:rowOff>
    </xdr:to>
    <xdr:cxnSp macro="">
      <xdr:nvCxnSpPr>
        <xdr:cNvPr id="511" name="直線コネクタ 510"/>
        <xdr:cNvCxnSpPr/>
      </xdr:nvCxnSpPr>
      <xdr:spPr>
        <a:xfrm flipV="1">
          <a:off x="14592300" y="6539803"/>
          <a:ext cx="88900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18045</xdr:rowOff>
    </xdr:from>
    <xdr:to>
      <xdr:col>76</xdr:col>
      <xdr:colOff>114300</xdr:colOff>
      <xdr:row>38</xdr:row>
      <xdr:rowOff>25126</xdr:rowOff>
    </xdr:to>
    <xdr:cxnSp macro="">
      <xdr:nvCxnSpPr>
        <xdr:cNvPr id="514" name="直線コネクタ 513"/>
        <xdr:cNvCxnSpPr/>
      </xdr:nvCxnSpPr>
      <xdr:spPr>
        <a:xfrm>
          <a:off x="13703300" y="6533145"/>
          <a:ext cx="889000" cy="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18045</xdr:rowOff>
    </xdr:from>
    <xdr:to>
      <xdr:col>71</xdr:col>
      <xdr:colOff>177800</xdr:colOff>
      <xdr:row>38</xdr:row>
      <xdr:rowOff>21840</xdr:rowOff>
    </xdr:to>
    <xdr:cxnSp macro="">
      <xdr:nvCxnSpPr>
        <xdr:cNvPr id="517" name="直線コネクタ 516"/>
        <xdr:cNvCxnSpPr/>
      </xdr:nvCxnSpPr>
      <xdr:spPr>
        <a:xfrm flipV="1">
          <a:off x="12814300" y="6533145"/>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518" name="フローチャート: 判断 517"/>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46372</xdr:rowOff>
    </xdr:from>
    <xdr:ext cx="469744" cy="259045"/>
    <xdr:sp macro="" textlink="">
      <xdr:nvSpPr>
        <xdr:cNvPr id="519" name="テキスト ボックス 518"/>
        <xdr:cNvSpPr txBox="1"/>
      </xdr:nvSpPr>
      <xdr:spPr>
        <a:xfrm>
          <a:off x="13468428"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100850</xdr:rowOff>
    </xdr:from>
    <xdr:to>
      <xdr:col>67</xdr:col>
      <xdr:colOff>101600</xdr:colOff>
      <xdr:row>38</xdr:row>
      <xdr:rowOff>31000</xdr:rowOff>
    </xdr:to>
    <xdr:sp macro="" textlink="">
      <xdr:nvSpPr>
        <xdr:cNvPr id="520" name="フローチャート: 判断 519"/>
        <xdr:cNvSpPr/>
      </xdr:nvSpPr>
      <xdr:spPr>
        <a:xfrm>
          <a:off x="12763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47527</xdr:rowOff>
    </xdr:from>
    <xdr:ext cx="469744" cy="259045"/>
    <xdr:sp macro="" textlink="">
      <xdr:nvSpPr>
        <xdr:cNvPr id="521" name="テキスト ボックス 520"/>
        <xdr:cNvSpPr txBox="1"/>
      </xdr:nvSpPr>
      <xdr:spPr>
        <a:xfrm>
          <a:off x="12579428"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141935</xdr:rowOff>
    </xdr:from>
    <xdr:to>
      <xdr:col>85</xdr:col>
      <xdr:colOff>177800</xdr:colOff>
      <xdr:row>38</xdr:row>
      <xdr:rowOff>72086</xdr:rowOff>
    </xdr:to>
    <xdr:sp macro="" textlink="">
      <xdr:nvSpPr>
        <xdr:cNvPr id="527" name="楕円 526"/>
        <xdr:cNvSpPr/>
      </xdr:nvSpPr>
      <xdr:spPr>
        <a:xfrm>
          <a:off x="16268700" y="64855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378565" cy="259045"/>
    <xdr:sp macro="" textlink="">
      <xdr:nvSpPr>
        <xdr:cNvPr id="528" name="災害復旧事業費該当値テキスト"/>
        <xdr:cNvSpPr txBox="1"/>
      </xdr:nvSpPr>
      <xdr:spPr>
        <a:xfrm>
          <a:off x="16370300" y="6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145353</xdr:rowOff>
    </xdr:from>
    <xdr:to>
      <xdr:col>81</xdr:col>
      <xdr:colOff>101600</xdr:colOff>
      <xdr:row>38</xdr:row>
      <xdr:rowOff>75502</xdr:rowOff>
    </xdr:to>
    <xdr:sp macro="" textlink="">
      <xdr:nvSpPr>
        <xdr:cNvPr id="529" name="楕円 528"/>
        <xdr:cNvSpPr/>
      </xdr:nvSpPr>
      <xdr:spPr>
        <a:xfrm>
          <a:off x="15430500" y="64890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66630</xdr:rowOff>
    </xdr:from>
    <xdr:ext cx="378565" cy="259045"/>
    <xdr:sp macro="" textlink="">
      <xdr:nvSpPr>
        <xdr:cNvPr id="530" name="テキスト ボックス 529"/>
        <xdr:cNvSpPr txBox="1"/>
      </xdr:nvSpPr>
      <xdr:spPr>
        <a:xfrm>
          <a:off x="15292017" y="6581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145776</xdr:rowOff>
    </xdr:from>
    <xdr:to>
      <xdr:col>76</xdr:col>
      <xdr:colOff>165100</xdr:colOff>
      <xdr:row>38</xdr:row>
      <xdr:rowOff>75926</xdr:rowOff>
    </xdr:to>
    <xdr:sp macro="" textlink="">
      <xdr:nvSpPr>
        <xdr:cNvPr id="531" name="楕円 530"/>
        <xdr:cNvSpPr/>
      </xdr:nvSpPr>
      <xdr:spPr>
        <a:xfrm>
          <a:off x="14541500" y="64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67053</xdr:rowOff>
    </xdr:from>
    <xdr:ext cx="313932" cy="259045"/>
    <xdr:sp macro="" textlink="">
      <xdr:nvSpPr>
        <xdr:cNvPr id="532" name="テキスト ボックス 531"/>
        <xdr:cNvSpPr txBox="1"/>
      </xdr:nvSpPr>
      <xdr:spPr>
        <a:xfrm>
          <a:off x="14435333" y="6582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138695</xdr:rowOff>
    </xdr:from>
    <xdr:to>
      <xdr:col>72</xdr:col>
      <xdr:colOff>38100</xdr:colOff>
      <xdr:row>38</xdr:row>
      <xdr:rowOff>68845</xdr:rowOff>
    </xdr:to>
    <xdr:sp macro="" textlink="">
      <xdr:nvSpPr>
        <xdr:cNvPr id="533" name="楕円 532"/>
        <xdr:cNvSpPr/>
      </xdr:nvSpPr>
      <xdr:spPr>
        <a:xfrm>
          <a:off x="13652500" y="64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59972</xdr:rowOff>
    </xdr:from>
    <xdr:ext cx="469744" cy="259045"/>
    <xdr:sp macro="" textlink="">
      <xdr:nvSpPr>
        <xdr:cNvPr id="534" name="テキスト ボックス 533"/>
        <xdr:cNvSpPr txBox="1"/>
      </xdr:nvSpPr>
      <xdr:spPr>
        <a:xfrm>
          <a:off x="13468428" y="657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142489</xdr:rowOff>
    </xdr:from>
    <xdr:to>
      <xdr:col>67</xdr:col>
      <xdr:colOff>101600</xdr:colOff>
      <xdr:row>38</xdr:row>
      <xdr:rowOff>72639</xdr:rowOff>
    </xdr:to>
    <xdr:sp macro="" textlink="">
      <xdr:nvSpPr>
        <xdr:cNvPr id="535" name="楕円 534"/>
        <xdr:cNvSpPr/>
      </xdr:nvSpPr>
      <xdr:spPr>
        <a:xfrm>
          <a:off x="12763500" y="648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63767</xdr:rowOff>
    </xdr:from>
    <xdr:ext cx="378565" cy="259045"/>
    <xdr:sp macro="" textlink="">
      <xdr:nvSpPr>
        <xdr:cNvPr id="536" name="テキスト ボックス 535"/>
        <xdr:cNvSpPr txBox="1"/>
      </xdr:nvSpPr>
      <xdr:spPr>
        <a:xfrm>
          <a:off x="12625017" y="6578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0" name="テキスト ボックス 549"/>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2" name="テキスト ボックス 551"/>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4" name="テキスト ボックス 553"/>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8" name="直線コネクタ 55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0" name="直線コネクタ 55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3" name="直線コネクタ 56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5" name="フローチャート: 判断 56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6" name="直線コネクタ 56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7" name="フローチャート: 判断 56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8" name="テキスト ボックス 567"/>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9" name="直線コネクタ 56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0" name="フローチャート: 判断 56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1" name="テキスト ボックス 57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2" name="直線コネクタ 57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5" name="フローチャート: 判断 574"/>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6" name="テキスト ボックス 575"/>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2" name="楕円 58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4" name="楕円 58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5" name="テキスト ボックス 584"/>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6" name="楕円 58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7" name="テキスト ボックス 586"/>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8" name="楕円 58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9" name="テキスト ボックス 58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0" name="楕円 58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1" name="テキスト ボックス 59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15" name="直線コネクタ 614"/>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6"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7" name="直線コネクタ 616"/>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8"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9" name="直線コネクタ 618"/>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7049</xdr:rowOff>
    </xdr:from>
    <xdr:to>
      <xdr:col>85</xdr:col>
      <xdr:colOff>127000</xdr:colOff>
      <xdr:row>76</xdr:row>
      <xdr:rowOff>20104</xdr:rowOff>
    </xdr:to>
    <xdr:cxnSp macro="">
      <xdr:nvCxnSpPr>
        <xdr:cNvPr id="620" name="直線コネクタ 619"/>
        <xdr:cNvCxnSpPr/>
      </xdr:nvCxnSpPr>
      <xdr:spPr>
        <a:xfrm flipV="1">
          <a:off x="15481300" y="13037249"/>
          <a:ext cx="838200" cy="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55618</xdr:rowOff>
    </xdr:from>
    <xdr:ext cx="534377" cy="259045"/>
    <xdr:sp macro="" textlink="">
      <xdr:nvSpPr>
        <xdr:cNvPr id="621" name="公債費平均値テキスト"/>
        <xdr:cNvSpPr txBox="1"/>
      </xdr:nvSpPr>
      <xdr:spPr>
        <a:xfrm>
          <a:off x="16370300" y="1274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22" name="フローチャート: 判断 621"/>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20104</xdr:rowOff>
    </xdr:from>
    <xdr:to>
      <xdr:col>81</xdr:col>
      <xdr:colOff>50800</xdr:colOff>
      <xdr:row>76</xdr:row>
      <xdr:rowOff>22010</xdr:rowOff>
    </xdr:to>
    <xdr:cxnSp macro="">
      <xdr:nvCxnSpPr>
        <xdr:cNvPr id="623" name="直線コネクタ 622"/>
        <xdr:cNvCxnSpPr/>
      </xdr:nvCxnSpPr>
      <xdr:spPr>
        <a:xfrm flipV="1">
          <a:off x="14592300" y="1305030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24" name="フローチャート: 判断 623"/>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25" name="テキスト ボックス 624"/>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22010</xdr:rowOff>
    </xdr:from>
    <xdr:to>
      <xdr:col>76</xdr:col>
      <xdr:colOff>114300</xdr:colOff>
      <xdr:row>76</xdr:row>
      <xdr:rowOff>70002</xdr:rowOff>
    </xdr:to>
    <xdr:cxnSp macro="">
      <xdr:nvCxnSpPr>
        <xdr:cNvPr id="626" name="直線コネクタ 625"/>
        <xdr:cNvCxnSpPr/>
      </xdr:nvCxnSpPr>
      <xdr:spPr>
        <a:xfrm flipV="1">
          <a:off x="13703300" y="13052210"/>
          <a:ext cx="889000" cy="4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7" name="フローチャート: 判断 626"/>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97667</xdr:rowOff>
    </xdr:from>
    <xdr:ext cx="534377" cy="259045"/>
    <xdr:sp macro="" textlink="">
      <xdr:nvSpPr>
        <xdr:cNvPr id="628" name="テキスト ボックス 627"/>
        <xdr:cNvSpPr txBox="1"/>
      </xdr:nvSpPr>
      <xdr:spPr>
        <a:xfrm>
          <a:off x="14325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9043</xdr:rowOff>
    </xdr:from>
    <xdr:to>
      <xdr:col>71</xdr:col>
      <xdr:colOff>177800</xdr:colOff>
      <xdr:row>76</xdr:row>
      <xdr:rowOff>70002</xdr:rowOff>
    </xdr:to>
    <xdr:cxnSp macro="">
      <xdr:nvCxnSpPr>
        <xdr:cNvPr id="629" name="直線コネクタ 628"/>
        <xdr:cNvCxnSpPr/>
      </xdr:nvCxnSpPr>
      <xdr:spPr>
        <a:xfrm>
          <a:off x="12814300" y="13039243"/>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161519</xdr:rowOff>
    </xdr:from>
    <xdr:to>
      <xdr:col>72</xdr:col>
      <xdr:colOff>38100</xdr:colOff>
      <xdr:row>74</xdr:row>
      <xdr:rowOff>91669</xdr:rowOff>
    </xdr:to>
    <xdr:sp macro="" textlink="">
      <xdr:nvSpPr>
        <xdr:cNvPr id="630" name="フローチャート: 判断 629"/>
        <xdr:cNvSpPr/>
      </xdr:nvSpPr>
      <xdr:spPr>
        <a:xfrm>
          <a:off x="13652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108196</xdr:rowOff>
    </xdr:from>
    <xdr:ext cx="534377" cy="259045"/>
    <xdr:sp macro="" textlink="">
      <xdr:nvSpPr>
        <xdr:cNvPr id="631" name="テキスト ボックス 630"/>
        <xdr:cNvSpPr txBox="1"/>
      </xdr:nvSpPr>
      <xdr:spPr>
        <a:xfrm>
          <a:off x="13436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154686</xdr:rowOff>
    </xdr:from>
    <xdr:to>
      <xdr:col>67</xdr:col>
      <xdr:colOff>101600</xdr:colOff>
      <xdr:row>74</xdr:row>
      <xdr:rowOff>84836</xdr:rowOff>
    </xdr:to>
    <xdr:sp macro="" textlink="">
      <xdr:nvSpPr>
        <xdr:cNvPr id="632" name="フローチャート: 判断 631"/>
        <xdr:cNvSpPr/>
      </xdr:nvSpPr>
      <xdr:spPr>
        <a:xfrm>
          <a:off x="12763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101363</xdr:rowOff>
    </xdr:from>
    <xdr:ext cx="534377" cy="259045"/>
    <xdr:sp macro="" textlink="">
      <xdr:nvSpPr>
        <xdr:cNvPr id="633" name="テキスト ボックス 632"/>
        <xdr:cNvSpPr txBox="1"/>
      </xdr:nvSpPr>
      <xdr:spPr>
        <a:xfrm>
          <a:off x="12547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127698</xdr:rowOff>
    </xdr:from>
    <xdr:to>
      <xdr:col>85</xdr:col>
      <xdr:colOff>177800</xdr:colOff>
      <xdr:row>76</xdr:row>
      <xdr:rowOff>57848</xdr:rowOff>
    </xdr:to>
    <xdr:sp macro="" textlink="">
      <xdr:nvSpPr>
        <xdr:cNvPr id="639" name="楕円 638"/>
        <xdr:cNvSpPr/>
      </xdr:nvSpPr>
      <xdr:spPr>
        <a:xfrm>
          <a:off x="16268700" y="1298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106125</xdr:rowOff>
    </xdr:from>
    <xdr:ext cx="534377" cy="259045"/>
    <xdr:sp macro="" textlink="">
      <xdr:nvSpPr>
        <xdr:cNvPr id="640" name="公債費該当値テキスト"/>
        <xdr:cNvSpPr txBox="1"/>
      </xdr:nvSpPr>
      <xdr:spPr>
        <a:xfrm>
          <a:off x="16370300" y="1296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140754</xdr:rowOff>
    </xdr:from>
    <xdr:to>
      <xdr:col>81</xdr:col>
      <xdr:colOff>101600</xdr:colOff>
      <xdr:row>76</xdr:row>
      <xdr:rowOff>70904</xdr:rowOff>
    </xdr:to>
    <xdr:sp macro="" textlink="">
      <xdr:nvSpPr>
        <xdr:cNvPr id="641" name="楕円 640"/>
        <xdr:cNvSpPr/>
      </xdr:nvSpPr>
      <xdr:spPr>
        <a:xfrm>
          <a:off x="15430500" y="1299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62031</xdr:rowOff>
    </xdr:from>
    <xdr:ext cx="534377" cy="259045"/>
    <xdr:sp macro="" textlink="">
      <xdr:nvSpPr>
        <xdr:cNvPr id="642" name="テキスト ボックス 641"/>
        <xdr:cNvSpPr txBox="1"/>
      </xdr:nvSpPr>
      <xdr:spPr>
        <a:xfrm>
          <a:off x="15214111" y="1309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142659</xdr:rowOff>
    </xdr:from>
    <xdr:to>
      <xdr:col>76</xdr:col>
      <xdr:colOff>165100</xdr:colOff>
      <xdr:row>76</xdr:row>
      <xdr:rowOff>72808</xdr:rowOff>
    </xdr:to>
    <xdr:sp macro="" textlink="">
      <xdr:nvSpPr>
        <xdr:cNvPr id="643" name="楕円 642"/>
        <xdr:cNvSpPr/>
      </xdr:nvSpPr>
      <xdr:spPr>
        <a:xfrm>
          <a:off x="14541500" y="130014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63937</xdr:rowOff>
    </xdr:from>
    <xdr:ext cx="534377" cy="259045"/>
    <xdr:sp macro="" textlink="">
      <xdr:nvSpPr>
        <xdr:cNvPr id="644" name="テキスト ボックス 643"/>
        <xdr:cNvSpPr txBox="1"/>
      </xdr:nvSpPr>
      <xdr:spPr>
        <a:xfrm>
          <a:off x="14325111" y="1309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19202</xdr:rowOff>
    </xdr:from>
    <xdr:to>
      <xdr:col>72</xdr:col>
      <xdr:colOff>38100</xdr:colOff>
      <xdr:row>76</xdr:row>
      <xdr:rowOff>120802</xdr:rowOff>
    </xdr:to>
    <xdr:sp macro="" textlink="">
      <xdr:nvSpPr>
        <xdr:cNvPr id="645" name="楕円 644"/>
        <xdr:cNvSpPr/>
      </xdr:nvSpPr>
      <xdr:spPr>
        <a:xfrm>
          <a:off x="13652500" y="1304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111929</xdr:rowOff>
    </xdr:from>
    <xdr:ext cx="534377" cy="259045"/>
    <xdr:sp macro="" textlink="">
      <xdr:nvSpPr>
        <xdr:cNvPr id="646" name="テキスト ボックス 645"/>
        <xdr:cNvSpPr txBox="1"/>
      </xdr:nvSpPr>
      <xdr:spPr>
        <a:xfrm>
          <a:off x="13436111" y="1314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129692</xdr:rowOff>
    </xdr:from>
    <xdr:to>
      <xdr:col>67</xdr:col>
      <xdr:colOff>101600</xdr:colOff>
      <xdr:row>76</xdr:row>
      <xdr:rowOff>59841</xdr:rowOff>
    </xdr:to>
    <xdr:sp macro="" textlink="">
      <xdr:nvSpPr>
        <xdr:cNvPr id="647" name="楕円 646"/>
        <xdr:cNvSpPr/>
      </xdr:nvSpPr>
      <xdr:spPr>
        <a:xfrm>
          <a:off x="12763500" y="129884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50970</xdr:rowOff>
    </xdr:from>
    <xdr:ext cx="534377" cy="259045"/>
    <xdr:sp macro="" textlink="">
      <xdr:nvSpPr>
        <xdr:cNvPr id="648" name="テキスト ボックス 647"/>
        <xdr:cNvSpPr txBox="1"/>
      </xdr:nvSpPr>
      <xdr:spPr>
        <a:xfrm>
          <a:off x="12547111" y="1308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72" name="直線コネクタ 671"/>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73"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74" name="直線コネクタ 673"/>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75"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6" name="直線コネクタ 675"/>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145255</xdr:rowOff>
    </xdr:from>
    <xdr:to>
      <xdr:col>85</xdr:col>
      <xdr:colOff>127000</xdr:colOff>
      <xdr:row>98</xdr:row>
      <xdr:rowOff>147968</xdr:rowOff>
    </xdr:to>
    <xdr:cxnSp macro="">
      <xdr:nvCxnSpPr>
        <xdr:cNvPr id="677" name="直線コネクタ 676"/>
        <xdr:cNvCxnSpPr/>
      </xdr:nvCxnSpPr>
      <xdr:spPr>
        <a:xfrm flipV="1">
          <a:off x="15481300" y="16947355"/>
          <a:ext cx="838200" cy="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8" name="積立金平均値テキスト"/>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9" name="フローチャート: 判断 678"/>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141049</xdr:rowOff>
    </xdr:from>
    <xdr:to>
      <xdr:col>81</xdr:col>
      <xdr:colOff>50800</xdr:colOff>
      <xdr:row>98</xdr:row>
      <xdr:rowOff>147968</xdr:rowOff>
    </xdr:to>
    <xdr:cxnSp macro="">
      <xdr:nvCxnSpPr>
        <xdr:cNvPr id="680" name="直線コネクタ 679"/>
        <xdr:cNvCxnSpPr/>
      </xdr:nvCxnSpPr>
      <xdr:spPr>
        <a:xfrm>
          <a:off x="14592300" y="16943149"/>
          <a:ext cx="889000" cy="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81" name="フローチャート: 判断 680"/>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18470</xdr:rowOff>
    </xdr:from>
    <xdr:ext cx="534377" cy="259045"/>
    <xdr:sp macro="" textlink="">
      <xdr:nvSpPr>
        <xdr:cNvPr id="682" name="テキスト ボックス 681"/>
        <xdr:cNvSpPr txBox="1"/>
      </xdr:nvSpPr>
      <xdr:spPr>
        <a:xfrm>
          <a:off x="15214111" y="166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141049</xdr:rowOff>
    </xdr:from>
    <xdr:to>
      <xdr:col>76</xdr:col>
      <xdr:colOff>114300</xdr:colOff>
      <xdr:row>98</xdr:row>
      <xdr:rowOff>151847</xdr:rowOff>
    </xdr:to>
    <xdr:cxnSp macro="">
      <xdr:nvCxnSpPr>
        <xdr:cNvPr id="683" name="直線コネクタ 682"/>
        <xdr:cNvCxnSpPr/>
      </xdr:nvCxnSpPr>
      <xdr:spPr>
        <a:xfrm flipV="1">
          <a:off x="13703300" y="16943149"/>
          <a:ext cx="889000" cy="1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84" name="フローチャート: 判断 683"/>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4655</xdr:rowOff>
    </xdr:from>
    <xdr:ext cx="534377" cy="259045"/>
    <xdr:sp macro="" textlink="">
      <xdr:nvSpPr>
        <xdr:cNvPr id="685" name="テキスト ボックス 684"/>
        <xdr:cNvSpPr txBox="1"/>
      </xdr:nvSpPr>
      <xdr:spPr>
        <a:xfrm>
          <a:off x="14325111" y="166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133589</xdr:rowOff>
    </xdr:from>
    <xdr:to>
      <xdr:col>71</xdr:col>
      <xdr:colOff>177800</xdr:colOff>
      <xdr:row>98</xdr:row>
      <xdr:rowOff>151847</xdr:rowOff>
    </xdr:to>
    <xdr:cxnSp macro="">
      <xdr:nvCxnSpPr>
        <xdr:cNvPr id="686" name="直線コネクタ 685"/>
        <xdr:cNvCxnSpPr/>
      </xdr:nvCxnSpPr>
      <xdr:spPr>
        <a:xfrm>
          <a:off x="12814300" y="16935689"/>
          <a:ext cx="889000" cy="1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87" name="フローチャート: 判断 686"/>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88" name="テキスト ボックス 687"/>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89" name="フローチャート: 判断 688"/>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0" name="テキスト ボックス 689"/>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94455</xdr:rowOff>
    </xdr:from>
    <xdr:to>
      <xdr:col>85</xdr:col>
      <xdr:colOff>177800</xdr:colOff>
      <xdr:row>99</xdr:row>
      <xdr:rowOff>24605</xdr:rowOff>
    </xdr:to>
    <xdr:sp macro="" textlink="">
      <xdr:nvSpPr>
        <xdr:cNvPr id="696" name="楕円 695"/>
        <xdr:cNvSpPr/>
      </xdr:nvSpPr>
      <xdr:spPr>
        <a:xfrm>
          <a:off x="16268700" y="1689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40207</xdr:rowOff>
    </xdr:from>
    <xdr:ext cx="469744" cy="259045"/>
    <xdr:sp macro="" textlink="">
      <xdr:nvSpPr>
        <xdr:cNvPr id="697" name="積立金該当値テキスト"/>
        <xdr:cNvSpPr txBox="1"/>
      </xdr:nvSpPr>
      <xdr:spPr>
        <a:xfrm>
          <a:off x="16370300" y="1684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97168</xdr:rowOff>
    </xdr:from>
    <xdr:to>
      <xdr:col>81</xdr:col>
      <xdr:colOff>101600</xdr:colOff>
      <xdr:row>99</xdr:row>
      <xdr:rowOff>27318</xdr:rowOff>
    </xdr:to>
    <xdr:sp macro="" textlink="">
      <xdr:nvSpPr>
        <xdr:cNvPr id="698" name="楕円 697"/>
        <xdr:cNvSpPr/>
      </xdr:nvSpPr>
      <xdr:spPr>
        <a:xfrm>
          <a:off x="15430500" y="1689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18445</xdr:rowOff>
    </xdr:from>
    <xdr:ext cx="469744" cy="259045"/>
    <xdr:sp macro="" textlink="">
      <xdr:nvSpPr>
        <xdr:cNvPr id="699" name="テキスト ボックス 698"/>
        <xdr:cNvSpPr txBox="1"/>
      </xdr:nvSpPr>
      <xdr:spPr>
        <a:xfrm>
          <a:off x="15246428" y="1699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90249</xdr:rowOff>
    </xdr:from>
    <xdr:to>
      <xdr:col>76</xdr:col>
      <xdr:colOff>165100</xdr:colOff>
      <xdr:row>99</xdr:row>
      <xdr:rowOff>20399</xdr:rowOff>
    </xdr:to>
    <xdr:sp macro="" textlink="">
      <xdr:nvSpPr>
        <xdr:cNvPr id="700" name="楕円 699"/>
        <xdr:cNvSpPr/>
      </xdr:nvSpPr>
      <xdr:spPr>
        <a:xfrm>
          <a:off x="14541500" y="1689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11526</xdr:rowOff>
    </xdr:from>
    <xdr:ext cx="469744" cy="259045"/>
    <xdr:sp macro="" textlink="">
      <xdr:nvSpPr>
        <xdr:cNvPr id="701" name="テキスト ボックス 700"/>
        <xdr:cNvSpPr txBox="1"/>
      </xdr:nvSpPr>
      <xdr:spPr>
        <a:xfrm>
          <a:off x="14357428" y="1698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101047</xdr:rowOff>
    </xdr:from>
    <xdr:to>
      <xdr:col>72</xdr:col>
      <xdr:colOff>38100</xdr:colOff>
      <xdr:row>99</xdr:row>
      <xdr:rowOff>31197</xdr:rowOff>
    </xdr:to>
    <xdr:sp macro="" textlink="">
      <xdr:nvSpPr>
        <xdr:cNvPr id="702" name="楕円 701"/>
        <xdr:cNvSpPr/>
      </xdr:nvSpPr>
      <xdr:spPr>
        <a:xfrm>
          <a:off x="13652500" y="169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22324</xdr:rowOff>
    </xdr:from>
    <xdr:ext cx="469744" cy="259045"/>
    <xdr:sp macro="" textlink="">
      <xdr:nvSpPr>
        <xdr:cNvPr id="703" name="テキスト ボックス 702"/>
        <xdr:cNvSpPr txBox="1"/>
      </xdr:nvSpPr>
      <xdr:spPr>
        <a:xfrm>
          <a:off x="13468428" y="1699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82789</xdr:rowOff>
    </xdr:from>
    <xdr:to>
      <xdr:col>67</xdr:col>
      <xdr:colOff>101600</xdr:colOff>
      <xdr:row>99</xdr:row>
      <xdr:rowOff>12939</xdr:rowOff>
    </xdr:to>
    <xdr:sp macro="" textlink="">
      <xdr:nvSpPr>
        <xdr:cNvPr id="704" name="楕円 703"/>
        <xdr:cNvSpPr/>
      </xdr:nvSpPr>
      <xdr:spPr>
        <a:xfrm>
          <a:off x="12763500" y="1688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4066</xdr:rowOff>
    </xdr:from>
    <xdr:ext cx="534377" cy="259045"/>
    <xdr:sp macro="" textlink="">
      <xdr:nvSpPr>
        <xdr:cNvPr id="705" name="テキスト ボックス 704"/>
        <xdr:cNvSpPr txBox="1"/>
      </xdr:nvSpPr>
      <xdr:spPr>
        <a:xfrm>
          <a:off x="12547111" y="1697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31" name="直線コネクタ 730"/>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34"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35" name="直線コネクタ 734"/>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77880</xdr:rowOff>
    </xdr:from>
    <xdr:to>
      <xdr:col>116</xdr:col>
      <xdr:colOff>63500</xdr:colOff>
      <xdr:row>39</xdr:row>
      <xdr:rowOff>80884</xdr:rowOff>
    </xdr:to>
    <xdr:cxnSp macro="">
      <xdr:nvCxnSpPr>
        <xdr:cNvPr id="736" name="直線コネクタ 735"/>
        <xdr:cNvCxnSpPr/>
      </xdr:nvCxnSpPr>
      <xdr:spPr>
        <a:xfrm flipV="1">
          <a:off x="21323300" y="6764430"/>
          <a:ext cx="8382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7"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8" name="フローチャート: 判断 737"/>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80884</xdr:rowOff>
    </xdr:from>
    <xdr:to>
      <xdr:col>111</xdr:col>
      <xdr:colOff>177800</xdr:colOff>
      <xdr:row>39</xdr:row>
      <xdr:rowOff>83301</xdr:rowOff>
    </xdr:to>
    <xdr:cxnSp macro="">
      <xdr:nvCxnSpPr>
        <xdr:cNvPr id="739" name="直線コネクタ 738"/>
        <xdr:cNvCxnSpPr/>
      </xdr:nvCxnSpPr>
      <xdr:spPr>
        <a:xfrm flipV="1">
          <a:off x="20434300" y="6767434"/>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40" name="フローチャート: 判断 739"/>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41" name="テキスト ボックス 740"/>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58286</xdr:rowOff>
    </xdr:from>
    <xdr:to>
      <xdr:col>107</xdr:col>
      <xdr:colOff>50800</xdr:colOff>
      <xdr:row>39</xdr:row>
      <xdr:rowOff>83301</xdr:rowOff>
    </xdr:to>
    <xdr:cxnSp macro="">
      <xdr:nvCxnSpPr>
        <xdr:cNvPr id="742" name="直線コネクタ 741"/>
        <xdr:cNvCxnSpPr/>
      </xdr:nvCxnSpPr>
      <xdr:spPr>
        <a:xfrm>
          <a:off x="19545300" y="6744836"/>
          <a:ext cx="889000" cy="2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43" name="フローチャート: 判断 742"/>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95830</xdr:rowOff>
    </xdr:from>
    <xdr:ext cx="469744" cy="259045"/>
    <xdr:sp macro="" textlink="">
      <xdr:nvSpPr>
        <xdr:cNvPr id="744" name="テキスト ボックス 743"/>
        <xdr:cNvSpPr txBox="1"/>
      </xdr:nvSpPr>
      <xdr:spPr>
        <a:xfrm>
          <a:off x="20199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46529</xdr:rowOff>
    </xdr:from>
    <xdr:to>
      <xdr:col>102</xdr:col>
      <xdr:colOff>114300</xdr:colOff>
      <xdr:row>39</xdr:row>
      <xdr:rowOff>58286</xdr:rowOff>
    </xdr:to>
    <xdr:cxnSp macro="">
      <xdr:nvCxnSpPr>
        <xdr:cNvPr id="745" name="直線コネクタ 744"/>
        <xdr:cNvCxnSpPr/>
      </xdr:nvCxnSpPr>
      <xdr:spPr>
        <a:xfrm>
          <a:off x="18656300" y="6733079"/>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162182</xdr:rowOff>
    </xdr:from>
    <xdr:to>
      <xdr:col>102</xdr:col>
      <xdr:colOff>165100</xdr:colOff>
      <xdr:row>39</xdr:row>
      <xdr:rowOff>92332</xdr:rowOff>
    </xdr:to>
    <xdr:sp macro="" textlink="">
      <xdr:nvSpPr>
        <xdr:cNvPr id="746" name="フローチャート: 判断 745"/>
        <xdr:cNvSpPr/>
      </xdr:nvSpPr>
      <xdr:spPr>
        <a:xfrm>
          <a:off x="19494500" y="667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108860</xdr:rowOff>
    </xdr:from>
    <xdr:ext cx="469744" cy="259045"/>
    <xdr:sp macro="" textlink="">
      <xdr:nvSpPr>
        <xdr:cNvPr id="747" name="テキスト ボックス 746"/>
        <xdr:cNvSpPr txBox="1"/>
      </xdr:nvSpPr>
      <xdr:spPr>
        <a:xfrm>
          <a:off x="19310428" y="645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168420</xdr:rowOff>
    </xdr:from>
    <xdr:to>
      <xdr:col>98</xdr:col>
      <xdr:colOff>38100</xdr:colOff>
      <xdr:row>39</xdr:row>
      <xdr:rowOff>98570</xdr:rowOff>
    </xdr:to>
    <xdr:sp macro="" textlink="">
      <xdr:nvSpPr>
        <xdr:cNvPr id="748" name="フローチャート: 判断 747"/>
        <xdr:cNvSpPr/>
      </xdr:nvSpPr>
      <xdr:spPr>
        <a:xfrm>
          <a:off x="18605500" y="66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89697</xdr:rowOff>
    </xdr:from>
    <xdr:ext cx="469744" cy="259045"/>
    <xdr:sp macro="" textlink="">
      <xdr:nvSpPr>
        <xdr:cNvPr id="749" name="テキスト ボックス 748"/>
        <xdr:cNvSpPr txBox="1"/>
      </xdr:nvSpPr>
      <xdr:spPr>
        <a:xfrm>
          <a:off x="18421428" y="67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27080</xdr:rowOff>
    </xdr:from>
    <xdr:to>
      <xdr:col>116</xdr:col>
      <xdr:colOff>114300</xdr:colOff>
      <xdr:row>39</xdr:row>
      <xdr:rowOff>128680</xdr:rowOff>
    </xdr:to>
    <xdr:sp macro="" textlink="">
      <xdr:nvSpPr>
        <xdr:cNvPr id="755" name="楕円 754"/>
        <xdr:cNvSpPr/>
      </xdr:nvSpPr>
      <xdr:spPr>
        <a:xfrm>
          <a:off x="22110700" y="671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118370</xdr:rowOff>
    </xdr:from>
    <xdr:ext cx="378565" cy="259045"/>
    <xdr:sp macro="" textlink="">
      <xdr:nvSpPr>
        <xdr:cNvPr id="756" name="投資及び出資金該当値テキスト"/>
        <xdr:cNvSpPr txBox="1"/>
      </xdr:nvSpPr>
      <xdr:spPr>
        <a:xfrm>
          <a:off x="22212300" y="6633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30084</xdr:rowOff>
    </xdr:from>
    <xdr:to>
      <xdr:col>112</xdr:col>
      <xdr:colOff>38100</xdr:colOff>
      <xdr:row>39</xdr:row>
      <xdr:rowOff>131684</xdr:rowOff>
    </xdr:to>
    <xdr:sp macro="" textlink="">
      <xdr:nvSpPr>
        <xdr:cNvPr id="757" name="楕円 756"/>
        <xdr:cNvSpPr/>
      </xdr:nvSpPr>
      <xdr:spPr>
        <a:xfrm>
          <a:off x="21272500" y="671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122811</xdr:rowOff>
    </xdr:from>
    <xdr:ext cx="378565" cy="259045"/>
    <xdr:sp macro="" textlink="">
      <xdr:nvSpPr>
        <xdr:cNvPr id="758" name="テキスト ボックス 757"/>
        <xdr:cNvSpPr txBox="1"/>
      </xdr:nvSpPr>
      <xdr:spPr>
        <a:xfrm>
          <a:off x="21134017" y="6809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32501</xdr:rowOff>
    </xdr:from>
    <xdr:to>
      <xdr:col>107</xdr:col>
      <xdr:colOff>101600</xdr:colOff>
      <xdr:row>39</xdr:row>
      <xdr:rowOff>134101</xdr:rowOff>
    </xdr:to>
    <xdr:sp macro="" textlink="">
      <xdr:nvSpPr>
        <xdr:cNvPr id="759" name="楕円 758"/>
        <xdr:cNvSpPr/>
      </xdr:nvSpPr>
      <xdr:spPr>
        <a:xfrm>
          <a:off x="20383500" y="671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125228</xdr:rowOff>
    </xdr:from>
    <xdr:ext cx="378565" cy="259045"/>
    <xdr:sp macro="" textlink="">
      <xdr:nvSpPr>
        <xdr:cNvPr id="760" name="テキスト ボックス 759"/>
        <xdr:cNvSpPr txBox="1"/>
      </xdr:nvSpPr>
      <xdr:spPr>
        <a:xfrm>
          <a:off x="20245017" y="6811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7486</xdr:rowOff>
    </xdr:from>
    <xdr:to>
      <xdr:col>102</xdr:col>
      <xdr:colOff>165100</xdr:colOff>
      <xdr:row>39</xdr:row>
      <xdr:rowOff>109086</xdr:rowOff>
    </xdr:to>
    <xdr:sp macro="" textlink="">
      <xdr:nvSpPr>
        <xdr:cNvPr id="761" name="楕円 760"/>
        <xdr:cNvSpPr/>
      </xdr:nvSpPr>
      <xdr:spPr>
        <a:xfrm>
          <a:off x="19494500" y="66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100213</xdr:rowOff>
    </xdr:from>
    <xdr:ext cx="469744" cy="259045"/>
    <xdr:sp macro="" textlink="">
      <xdr:nvSpPr>
        <xdr:cNvPr id="762" name="テキスト ボックス 761"/>
        <xdr:cNvSpPr txBox="1"/>
      </xdr:nvSpPr>
      <xdr:spPr>
        <a:xfrm>
          <a:off x="19310428" y="678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167179</xdr:rowOff>
    </xdr:from>
    <xdr:to>
      <xdr:col>98</xdr:col>
      <xdr:colOff>38100</xdr:colOff>
      <xdr:row>39</xdr:row>
      <xdr:rowOff>97329</xdr:rowOff>
    </xdr:to>
    <xdr:sp macro="" textlink="">
      <xdr:nvSpPr>
        <xdr:cNvPr id="763" name="楕円 762"/>
        <xdr:cNvSpPr/>
      </xdr:nvSpPr>
      <xdr:spPr>
        <a:xfrm>
          <a:off x="18605500" y="668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113856</xdr:rowOff>
    </xdr:from>
    <xdr:ext cx="469744" cy="259045"/>
    <xdr:sp macro="" textlink="">
      <xdr:nvSpPr>
        <xdr:cNvPr id="764" name="テキスト ボックス 763"/>
        <xdr:cNvSpPr txBox="1"/>
      </xdr:nvSpPr>
      <xdr:spPr>
        <a:xfrm>
          <a:off x="18421428" y="645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6" name="直線コネクタ 785"/>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9"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90" name="直線コネクタ 789"/>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169510</xdr:rowOff>
    </xdr:from>
    <xdr:to>
      <xdr:col>116</xdr:col>
      <xdr:colOff>63500</xdr:colOff>
      <xdr:row>54</xdr:row>
      <xdr:rowOff>28601</xdr:rowOff>
    </xdr:to>
    <xdr:cxnSp macro="">
      <xdr:nvCxnSpPr>
        <xdr:cNvPr id="791" name="直線コネクタ 790"/>
        <xdr:cNvCxnSpPr/>
      </xdr:nvCxnSpPr>
      <xdr:spPr>
        <a:xfrm>
          <a:off x="21323300" y="9084910"/>
          <a:ext cx="838200" cy="20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158264</xdr:rowOff>
    </xdr:from>
    <xdr:ext cx="469744" cy="259045"/>
    <xdr:sp macro="" textlink="">
      <xdr:nvSpPr>
        <xdr:cNvPr id="792" name="貸付金平均値テキスト"/>
        <xdr:cNvSpPr txBox="1"/>
      </xdr:nvSpPr>
      <xdr:spPr>
        <a:xfrm>
          <a:off x="22212300" y="9759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93" name="フローチャート: 判断 792"/>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169510</xdr:rowOff>
    </xdr:from>
    <xdr:to>
      <xdr:col>111</xdr:col>
      <xdr:colOff>177800</xdr:colOff>
      <xdr:row>53</xdr:row>
      <xdr:rowOff>60056</xdr:rowOff>
    </xdr:to>
    <xdr:cxnSp macro="">
      <xdr:nvCxnSpPr>
        <xdr:cNvPr id="794" name="直線コネクタ 793"/>
        <xdr:cNvCxnSpPr/>
      </xdr:nvCxnSpPr>
      <xdr:spPr>
        <a:xfrm flipV="1">
          <a:off x="20434300" y="9084910"/>
          <a:ext cx="889000" cy="6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95" name="フローチャート: 判断 794"/>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45016</xdr:rowOff>
    </xdr:from>
    <xdr:ext cx="469744" cy="259045"/>
    <xdr:sp macro="" textlink="">
      <xdr:nvSpPr>
        <xdr:cNvPr id="796" name="テキスト ボックス 795"/>
        <xdr:cNvSpPr txBox="1"/>
      </xdr:nvSpPr>
      <xdr:spPr>
        <a:xfrm>
          <a:off x="21088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60056</xdr:rowOff>
    </xdr:from>
    <xdr:to>
      <xdr:col>107</xdr:col>
      <xdr:colOff>50800</xdr:colOff>
      <xdr:row>53</xdr:row>
      <xdr:rowOff>69794</xdr:rowOff>
    </xdr:to>
    <xdr:cxnSp macro="">
      <xdr:nvCxnSpPr>
        <xdr:cNvPr id="797" name="直線コネクタ 796"/>
        <xdr:cNvCxnSpPr/>
      </xdr:nvCxnSpPr>
      <xdr:spPr>
        <a:xfrm flipV="1">
          <a:off x="19545300" y="9146906"/>
          <a:ext cx="8890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8" name="フローチャート: 判断 797"/>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35551</xdr:rowOff>
    </xdr:from>
    <xdr:ext cx="469744" cy="259045"/>
    <xdr:sp macro="" textlink="">
      <xdr:nvSpPr>
        <xdr:cNvPr id="799" name="テキスト ボックス 798"/>
        <xdr:cNvSpPr txBox="1"/>
      </xdr:nvSpPr>
      <xdr:spPr>
        <a:xfrm>
          <a:off x="20199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69794</xdr:rowOff>
    </xdr:from>
    <xdr:to>
      <xdr:col>102</xdr:col>
      <xdr:colOff>114300</xdr:colOff>
      <xdr:row>53</xdr:row>
      <xdr:rowOff>83831</xdr:rowOff>
    </xdr:to>
    <xdr:cxnSp macro="">
      <xdr:nvCxnSpPr>
        <xdr:cNvPr id="800" name="直線コネクタ 799"/>
        <xdr:cNvCxnSpPr/>
      </xdr:nvCxnSpPr>
      <xdr:spPr>
        <a:xfrm flipV="1">
          <a:off x="18656300" y="9156644"/>
          <a:ext cx="889000" cy="1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116606</xdr:rowOff>
    </xdr:from>
    <xdr:to>
      <xdr:col>102</xdr:col>
      <xdr:colOff>165100</xdr:colOff>
      <xdr:row>57</xdr:row>
      <xdr:rowOff>46756</xdr:rowOff>
    </xdr:to>
    <xdr:sp macro="" textlink="">
      <xdr:nvSpPr>
        <xdr:cNvPr id="801" name="フローチャート: 判断 800"/>
        <xdr:cNvSpPr/>
      </xdr:nvSpPr>
      <xdr:spPr>
        <a:xfrm>
          <a:off x="19494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37883</xdr:rowOff>
    </xdr:from>
    <xdr:ext cx="469744" cy="259045"/>
    <xdr:sp macro="" textlink="">
      <xdr:nvSpPr>
        <xdr:cNvPr id="802" name="テキスト ボックス 801"/>
        <xdr:cNvSpPr txBox="1"/>
      </xdr:nvSpPr>
      <xdr:spPr>
        <a:xfrm>
          <a:off x="19310428" y="981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101839</xdr:rowOff>
    </xdr:from>
    <xdr:to>
      <xdr:col>98</xdr:col>
      <xdr:colOff>38100</xdr:colOff>
      <xdr:row>57</xdr:row>
      <xdr:rowOff>31989</xdr:rowOff>
    </xdr:to>
    <xdr:sp macro="" textlink="">
      <xdr:nvSpPr>
        <xdr:cNvPr id="803" name="フローチャート: 判断 802"/>
        <xdr:cNvSpPr/>
      </xdr:nvSpPr>
      <xdr:spPr>
        <a:xfrm>
          <a:off x="18605500" y="97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23116</xdr:rowOff>
    </xdr:from>
    <xdr:ext cx="469744" cy="259045"/>
    <xdr:sp macro="" textlink="">
      <xdr:nvSpPr>
        <xdr:cNvPr id="804" name="テキスト ボックス 803"/>
        <xdr:cNvSpPr txBox="1"/>
      </xdr:nvSpPr>
      <xdr:spPr>
        <a:xfrm>
          <a:off x="18421428" y="979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149251</xdr:rowOff>
    </xdr:from>
    <xdr:to>
      <xdr:col>116</xdr:col>
      <xdr:colOff>114300</xdr:colOff>
      <xdr:row>54</xdr:row>
      <xdr:rowOff>79401</xdr:rowOff>
    </xdr:to>
    <xdr:sp macro="" textlink="">
      <xdr:nvSpPr>
        <xdr:cNvPr id="810" name="楕円 809"/>
        <xdr:cNvSpPr/>
      </xdr:nvSpPr>
      <xdr:spPr>
        <a:xfrm>
          <a:off x="22110700" y="923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678</xdr:rowOff>
    </xdr:from>
    <xdr:ext cx="534377" cy="259045"/>
    <xdr:sp macro="" textlink="">
      <xdr:nvSpPr>
        <xdr:cNvPr id="811" name="貸付金該当値テキスト"/>
        <xdr:cNvSpPr txBox="1"/>
      </xdr:nvSpPr>
      <xdr:spPr>
        <a:xfrm>
          <a:off x="22212300" y="908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118710</xdr:rowOff>
    </xdr:from>
    <xdr:to>
      <xdr:col>112</xdr:col>
      <xdr:colOff>38100</xdr:colOff>
      <xdr:row>53</xdr:row>
      <xdr:rowOff>48860</xdr:rowOff>
    </xdr:to>
    <xdr:sp macro="" textlink="">
      <xdr:nvSpPr>
        <xdr:cNvPr id="812" name="楕円 811"/>
        <xdr:cNvSpPr/>
      </xdr:nvSpPr>
      <xdr:spPr>
        <a:xfrm>
          <a:off x="21272500" y="903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65387</xdr:rowOff>
    </xdr:from>
    <xdr:ext cx="534377" cy="259045"/>
    <xdr:sp macro="" textlink="">
      <xdr:nvSpPr>
        <xdr:cNvPr id="813" name="テキスト ボックス 812"/>
        <xdr:cNvSpPr txBox="1"/>
      </xdr:nvSpPr>
      <xdr:spPr>
        <a:xfrm>
          <a:off x="21056111" y="88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9256</xdr:rowOff>
    </xdr:from>
    <xdr:to>
      <xdr:col>107</xdr:col>
      <xdr:colOff>101600</xdr:colOff>
      <xdr:row>53</xdr:row>
      <xdr:rowOff>110856</xdr:rowOff>
    </xdr:to>
    <xdr:sp macro="" textlink="">
      <xdr:nvSpPr>
        <xdr:cNvPr id="814" name="楕円 813"/>
        <xdr:cNvSpPr/>
      </xdr:nvSpPr>
      <xdr:spPr>
        <a:xfrm>
          <a:off x="20383500" y="909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127383</xdr:rowOff>
    </xdr:from>
    <xdr:ext cx="534377" cy="259045"/>
    <xdr:sp macro="" textlink="">
      <xdr:nvSpPr>
        <xdr:cNvPr id="815" name="テキスト ボックス 814"/>
        <xdr:cNvSpPr txBox="1"/>
      </xdr:nvSpPr>
      <xdr:spPr>
        <a:xfrm>
          <a:off x="20167111" y="887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18994</xdr:rowOff>
    </xdr:from>
    <xdr:to>
      <xdr:col>102</xdr:col>
      <xdr:colOff>165100</xdr:colOff>
      <xdr:row>53</xdr:row>
      <xdr:rowOff>120594</xdr:rowOff>
    </xdr:to>
    <xdr:sp macro="" textlink="">
      <xdr:nvSpPr>
        <xdr:cNvPr id="816" name="楕円 815"/>
        <xdr:cNvSpPr/>
      </xdr:nvSpPr>
      <xdr:spPr>
        <a:xfrm>
          <a:off x="19494500" y="910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137121</xdr:rowOff>
    </xdr:from>
    <xdr:ext cx="534377" cy="259045"/>
    <xdr:sp macro="" textlink="">
      <xdr:nvSpPr>
        <xdr:cNvPr id="817" name="テキスト ボックス 816"/>
        <xdr:cNvSpPr txBox="1"/>
      </xdr:nvSpPr>
      <xdr:spPr>
        <a:xfrm>
          <a:off x="19278111" y="888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33031</xdr:rowOff>
    </xdr:from>
    <xdr:to>
      <xdr:col>98</xdr:col>
      <xdr:colOff>38100</xdr:colOff>
      <xdr:row>53</xdr:row>
      <xdr:rowOff>134631</xdr:rowOff>
    </xdr:to>
    <xdr:sp macro="" textlink="">
      <xdr:nvSpPr>
        <xdr:cNvPr id="818" name="楕円 817"/>
        <xdr:cNvSpPr/>
      </xdr:nvSpPr>
      <xdr:spPr>
        <a:xfrm>
          <a:off x="18605500" y="91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151158</xdr:rowOff>
    </xdr:from>
    <xdr:ext cx="534377" cy="259045"/>
    <xdr:sp macro="" textlink="">
      <xdr:nvSpPr>
        <xdr:cNvPr id="819" name="テキスト ボックス 818"/>
        <xdr:cNvSpPr txBox="1"/>
      </xdr:nvSpPr>
      <xdr:spPr>
        <a:xfrm>
          <a:off x="18389111" y="889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44" name="直線コネクタ 843"/>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45"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6" name="直線コネクタ 845"/>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7"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8" name="直線コネクタ 847"/>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1435</xdr:rowOff>
    </xdr:from>
    <xdr:to>
      <xdr:col>116</xdr:col>
      <xdr:colOff>63500</xdr:colOff>
      <xdr:row>74</xdr:row>
      <xdr:rowOff>15456</xdr:rowOff>
    </xdr:to>
    <xdr:cxnSp macro="">
      <xdr:nvCxnSpPr>
        <xdr:cNvPr id="849" name="直線コネクタ 848"/>
        <xdr:cNvCxnSpPr/>
      </xdr:nvCxnSpPr>
      <xdr:spPr>
        <a:xfrm>
          <a:off x="21323300" y="12688735"/>
          <a:ext cx="8382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44810</xdr:rowOff>
    </xdr:from>
    <xdr:ext cx="534377" cy="259045"/>
    <xdr:sp macro="" textlink="">
      <xdr:nvSpPr>
        <xdr:cNvPr id="850" name="繰出金平均値テキスト"/>
        <xdr:cNvSpPr txBox="1"/>
      </xdr:nvSpPr>
      <xdr:spPr>
        <a:xfrm>
          <a:off x="22212300" y="1290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51" name="フローチャート: 判断 850"/>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1435</xdr:rowOff>
    </xdr:from>
    <xdr:to>
      <xdr:col>111</xdr:col>
      <xdr:colOff>177800</xdr:colOff>
      <xdr:row>74</xdr:row>
      <xdr:rowOff>19818</xdr:rowOff>
    </xdr:to>
    <xdr:cxnSp macro="">
      <xdr:nvCxnSpPr>
        <xdr:cNvPr id="852" name="直線コネクタ 851"/>
        <xdr:cNvCxnSpPr/>
      </xdr:nvCxnSpPr>
      <xdr:spPr>
        <a:xfrm flipV="1">
          <a:off x="20434300" y="12688735"/>
          <a:ext cx="889000" cy="1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53" name="フローチャート: 判断 852"/>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135469</xdr:rowOff>
    </xdr:from>
    <xdr:ext cx="534377" cy="259045"/>
    <xdr:sp macro="" textlink="">
      <xdr:nvSpPr>
        <xdr:cNvPr id="854" name="テキスト ボックス 853"/>
        <xdr:cNvSpPr txBox="1"/>
      </xdr:nvSpPr>
      <xdr:spPr>
        <a:xfrm>
          <a:off x="21056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19818</xdr:rowOff>
    </xdr:from>
    <xdr:to>
      <xdr:col>107</xdr:col>
      <xdr:colOff>50800</xdr:colOff>
      <xdr:row>74</xdr:row>
      <xdr:rowOff>116649</xdr:rowOff>
    </xdr:to>
    <xdr:cxnSp macro="">
      <xdr:nvCxnSpPr>
        <xdr:cNvPr id="855" name="直線コネクタ 854"/>
        <xdr:cNvCxnSpPr/>
      </xdr:nvCxnSpPr>
      <xdr:spPr>
        <a:xfrm flipV="1">
          <a:off x="19545300" y="12707118"/>
          <a:ext cx="889000" cy="9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6" name="フローチャート: 判断 855"/>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137831</xdr:rowOff>
    </xdr:from>
    <xdr:ext cx="534377" cy="259045"/>
    <xdr:sp macro="" textlink="">
      <xdr:nvSpPr>
        <xdr:cNvPr id="857" name="テキスト ボックス 856"/>
        <xdr:cNvSpPr txBox="1"/>
      </xdr:nvSpPr>
      <xdr:spPr>
        <a:xfrm>
          <a:off x="20167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116649</xdr:rowOff>
    </xdr:from>
    <xdr:to>
      <xdr:col>102</xdr:col>
      <xdr:colOff>114300</xdr:colOff>
      <xdr:row>74</xdr:row>
      <xdr:rowOff>167513</xdr:rowOff>
    </xdr:to>
    <xdr:cxnSp macro="">
      <xdr:nvCxnSpPr>
        <xdr:cNvPr id="858" name="直線コネクタ 857"/>
        <xdr:cNvCxnSpPr/>
      </xdr:nvCxnSpPr>
      <xdr:spPr>
        <a:xfrm flipV="1">
          <a:off x="18656300" y="12803949"/>
          <a:ext cx="8890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112617</xdr:rowOff>
    </xdr:from>
    <xdr:to>
      <xdr:col>102</xdr:col>
      <xdr:colOff>165100</xdr:colOff>
      <xdr:row>75</xdr:row>
      <xdr:rowOff>42767</xdr:rowOff>
    </xdr:to>
    <xdr:sp macro="" textlink="">
      <xdr:nvSpPr>
        <xdr:cNvPr id="859" name="フローチャート: 判断 858"/>
        <xdr:cNvSpPr/>
      </xdr:nvSpPr>
      <xdr:spPr>
        <a:xfrm>
          <a:off x="19494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33894</xdr:rowOff>
    </xdr:from>
    <xdr:ext cx="534377" cy="259045"/>
    <xdr:sp macro="" textlink="">
      <xdr:nvSpPr>
        <xdr:cNvPr id="860" name="テキスト ボックス 859"/>
        <xdr:cNvSpPr txBox="1"/>
      </xdr:nvSpPr>
      <xdr:spPr>
        <a:xfrm>
          <a:off x="19278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127095</xdr:rowOff>
    </xdr:from>
    <xdr:to>
      <xdr:col>98</xdr:col>
      <xdr:colOff>38100</xdr:colOff>
      <xdr:row>75</xdr:row>
      <xdr:rowOff>57245</xdr:rowOff>
    </xdr:to>
    <xdr:sp macro="" textlink="">
      <xdr:nvSpPr>
        <xdr:cNvPr id="861" name="フローチャート: 判断 860"/>
        <xdr:cNvSpPr/>
      </xdr:nvSpPr>
      <xdr:spPr>
        <a:xfrm>
          <a:off x="18605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48372</xdr:rowOff>
    </xdr:from>
    <xdr:ext cx="534377" cy="259045"/>
    <xdr:sp macro="" textlink="">
      <xdr:nvSpPr>
        <xdr:cNvPr id="862" name="テキスト ボックス 861"/>
        <xdr:cNvSpPr txBox="1"/>
      </xdr:nvSpPr>
      <xdr:spPr>
        <a:xfrm>
          <a:off x="18389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136106</xdr:rowOff>
    </xdr:from>
    <xdr:to>
      <xdr:col>116</xdr:col>
      <xdr:colOff>114300</xdr:colOff>
      <xdr:row>74</xdr:row>
      <xdr:rowOff>66256</xdr:rowOff>
    </xdr:to>
    <xdr:sp macro="" textlink="">
      <xdr:nvSpPr>
        <xdr:cNvPr id="868" name="楕円 867"/>
        <xdr:cNvSpPr/>
      </xdr:nvSpPr>
      <xdr:spPr>
        <a:xfrm>
          <a:off x="22110700" y="126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158983</xdr:rowOff>
    </xdr:from>
    <xdr:ext cx="534377" cy="259045"/>
    <xdr:sp macro="" textlink="">
      <xdr:nvSpPr>
        <xdr:cNvPr id="869" name="繰出金該当値テキスト"/>
        <xdr:cNvSpPr txBox="1"/>
      </xdr:nvSpPr>
      <xdr:spPr>
        <a:xfrm>
          <a:off x="22212300" y="125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122085</xdr:rowOff>
    </xdr:from>
    <xdr:to>
      <xdr:col>112</xdr:col>
      <xdr:colOff>38100</xdr:colOff>
      <xdr:row>74</xdr:row>
      <xdr:rowOff>52235</xdr:rowOff>
    </xdr:to>
    <xdr:sp macro="" textlink="">
      <xdr:nvSpPr>
        <xdr:cNvPr id="870" name="楕円 869"/>
        <xdr:cNvSpPr/>
      </xdr:nvSpPr>
      <xdr:spPr>
        <a:xfrm>
          <a:off x="21272500" y="126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68762</xdr:rowOff>
    </xdr:from>
    <xdr:ext cx="534377" cy="259045"/>
    <xdr:sp macro="" textlink="">
      <xdr:nvSpPr>
        <xdr:cNvPr id="871" name="テキスト ボックス 870"/>
        <xdr:cNvSpPr txBox="1"/>
      </xdr:nvSpPr>
      <xdr:spPr>
        <a:xfrm>
          <a:off x="21056111" y="1241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140468</xdr:rowOff>
    </xdr:from>
    <xdr:to>
      <xdr:col>107</xdr:col>
      <xdr:colOff>101600</xdr:colOff>
      <xdr:row>74</xdr:row>
      <xdr:rowOff>70618</xdr:rowOff>
    </xdr:to>
    <xdr:sp macro="" textlink="">
      <xdr:nvSpPr>
        <xdr:cNvPr id="872" name="楕円 871"/>
        <xdr:cNvSpPr/>
      </xdr:nvSpPr>
      <xdr:spPr>
        <a:xfrm>
          <a:off x="20383500" y="1265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87145</xdr:rowOff>
    </xdr:from>
    <xdr:ext cx="534377" cy="259045"/>
    <xdr:sp macro="" textlink="">
      <xdr:nvSpPr>
        <xdr:cNvPr id="873" name="テキスト ボックス 872"/>
        <xdr:cNvSpPr txBox="1"/>
      </xdr:nvSpPr>
      <xdr:spPr>
        <a:xfrm>
          <a:off x="20167111" y="124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65849</xdr:rowOff>
    </xdr:from>
    <xdr:to>
      <xdr:col>102</xdr:col>
      <xdr:colOff>165100</xdr:colOff>
      <xdr:row>74</xdr:row>
      <xdr:rowOff>167449</xdr:rowOff>
    </xdr:to>
    <xdr:sp macro="" textlink="">
      <xdr:nvSpPr>
        <xdr:cNvPr id="874" name="楕円 873"/>
        <xdr:cNvSpPr/>
      </xdr:nvSpPr>
      <xdr:spPr>
        <a:xfrm>
          <a:off x="19494500" y="127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12526</xdr:rowOff>
    </xdr:from>
    <xdr:ext cx="534377" cy="259045"/>
    <xdr:sp macro="" textlink="">
      <xdr:nvSpPr>
        <xdr:cNvPr id="875" name="テキスト ボックス 874"/>
        <xdr:cNvSpPr txBox="1"/>
      </xdr:nvSpPr>
      <xdr:spPr>
        <a:xfrm>
          <a:off x="19278111" y="1252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116713</xdr:rowOff>
    </xdr:from>
    <xdr:to>
      <xdr:col>98</xdr:col>
      <xdr:colOff>38100</xdr:colOff>
      <xdr:row>75</xdr:row>
      <xdr:rowOff>46863</xdr:rowOff>
    </xdr:to>
    <xdr:sp macro="" textlink="">
      <xdr:nvSpPr>
        <xdr:cNvPr id="876" name="楕円 875"/>
        <xdr:cNvSpPr/>
      </xdr:nvSpPr>
      <xdr:spPr>
        <a:xfrm>
          <a:off x="18605500" y="1280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63390</xdr:rowOff>
    </xdr:from>
    <xdr:ext cx="534377" cy="259045"/>
    <xdr:sp macro="" textlink="">
      <xdr:nvSpPr>
        <xdr:cNvPr id="877" name="テキスト ボックス 876"/>
        <xdr:cNvSpPr txBox="1"/>
      </xdr:nvSpPr>
      <xdr:spPr>
        <a:xfrm>
          <a:off x="18389111" y="125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8" name="直線コネクタ 887"/>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9" name="テキスト ボックス 888"/>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91" name="テキスト ボックス 890"/>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2" name="直線コネクタ 891"/>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93" name="テキスト ボックス 892"/>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5" name="テキスト ボックス 89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7" name="直線コネクタ 896"/>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8"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9" name="直線コネクタ 89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900"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901" name="直線コネクタ 900"/>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2" name="直線コネクタ 901"/>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903"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904" name="フローチャート: 判断 903"/>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5" name="直線コネクタ 904"/>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6" name="フローチャート: 判断 905"/>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7" name="テキスト ボックス 906"/>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8" name="直線コネクタ 907"/>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9" name="フローチャート: 判断 908"/>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0" name="テキスト ボックス 909"/>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1" name="直線コネクタ 910"/>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128905</xdr:rowOff>
    </xdr:from>
    <xdr:to>
      <xdr:col>102</xdr:col>
      <xdr:colOff>165100</xdr:colOff>
      <xdr:row>97</xdr:row>
      <xdr:rowOff>59055</xdr:rowOff>
    </xdr:to>
    <xdr:sp macro="" textlink="">
      <xdr:nvSpPr>
        <xdr:cNvPr id="912" name="フローチャート: 判断 911"/>
        <xdr:cNvSpPr/>
      </xdr:nvSpPr>
      <xdr:spPr>
        <a:xfrm>
          <a:off x="19494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95</xdr:row>
      <xdr:rowOff>75582</xdr:rowOff>
    </xdr:from>
    <xdr:ext cx="313932" cy="259045"/>
    <xdr:sp macro="" textlink="">
      <xdr:nvSpPr>
        <xdr:cNvPr id="913" name="テキスト ボックス 912"/>
        <xdr:cNvSpPr txBox="1"/>
      </xdr:nvSpPr>
      <xdr:spPr>
        <a:xfrm>
          <a:off x="19388333" y="1636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168911</xdr:rowOff>
    </xdr:from>
    <xdr:to>
      <xdr:col>98</xdr:col>
      <xdr:colOff>38100</xdr:colOff>
      <xdr:row>97</xdr:row>
      <xdr:rowOff>99061</xdr:rowOff>
    </xdr:to>
    <xdr:sp macro="" textlink="">
      <xdr:nvSpPr>
        <xdr:cNvPr id="914" name="フローチャート: 判断 913"/>
        <xdr:cNvSpPr/>
      </xdr:nvSpPr>
      <xdr:spPr>
        <a:xfrm>
          <a:off x="18605500" y="1662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95</xdr:row>
      <xdr:rowOff>115588</xdr:rowOff>
    </xdr:from>
    <xdr:ext cx="313932" cy="259045"/>
    <xdr:sp macro="" textlink="">
      <xdr:nvSpPr>
        <xdr:cNvPr id="915" name="テキスト ボックス 914"/>
        <xdr:cNvSpPr txBox="1"/>
      </xdr:nvSpPr>
      <xdr:spPr>
        <a:xfrm>
          <a:off x="18499333" y="16403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1" name="楕円 920"/>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22"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3" name="楕円 922"/>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4" name="テキスト ボックス 92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5" name="楕円 924"/>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6" name="テキスト ボックス 925"/>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7" name="楕円 926"/>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8" name="テキスト ボックス 927"/>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9" name="楕円 928"/>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0" name="テキスト ボックス 929"/>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普通建設事業全体で、平成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年度に比べて一人当たり</a:t>
          </a:r>
          <a:r>
            <a:rPr kumimoji="1" lang="en-US" altLang="ja-JP" sz="1300">
              <a:latin typeface="ＭＳ Ｐゴシック" panose="020B0600070205080204" pitchFamily="50" charset="-128"/>
              <a:ea typeface="ＭＳ Ｐゴシック" panose="020B0600070205080204" pitchFamily="50" charset="-128"/>
            </a:rPr>
            <a:t>25,237</a:t>
          </a:r>
          <a:r>
            <a:rPr kumimoji="1" lang="ja-JP" altLang="en-US" sz="1300">
              <a:latin typeface="ＭＳ Ｐゴシック" panose="020B0600070205080204" pitchFamily="50" charset="-128"/>
              <a:ea typeface="ＭＳ Ｐゴシック" panose="020B0600070205080204" pitchFamily="50" charset="-128"/>
            </a:rPr>
            <a:t>円増加した。その内訳は、新規整備で</a:t>
          </a:r>
          <a:r>
            <a:rPr kumimoji="1" lang="en-US" altLang="ja-JP" sz="1300">
              <a:latin typeface="ＭＳ Ｐゴシック" panose="020B0600070205080204" pitchFamily="50" charset="-128"/>
              <a:ea typeface="ＭＳ Ｐゴシック" panose="020B0600070205080204" pitchFamily="50" charset="-128"/>
            </a:rPr>
            <a:t>12,987</a:t>
          </a:r>
          <a:r>
            <a:rPr kumimoji="1" lang="ja-JP" altLang="en-US" sz="1300">
              <a:latin typeface="ＭＳ Ｐゴシック" panose="020B0600070205080204" pitchFamily="50" charset="-128"/>
              <a:ea typeface="ＭＳ Ｐゴシック" panose="020B0600070205080204" pitchFamily="50" charset="-128"/>
            </a:rPr>
            <a:t>円の増、更新整備で</a:t>
          </a:r>
          <a:r>
            <a:rPr kumimoji="1" lang="en-US" altLang="ja-JP" sz="1300">
              <a:latin typeface="ＭＳ Ｐゴシック" panose="020B0600070205080204" pitchFamily="50" charset="-128"/>
              <a:ea typeface="ＭＳ Ｐゴシック" panose="020B0600070205080204" pitchFamily="50" charset="-128"/>
            </a:rPr>
            <a:t>16,788</a:t>
          </a:r>
          <a:r>
            <a:rPr kumimoji="1" lang="ja-JP" altLang="en-US" sz="1300">
              <a:latin typeface="ＭＳ Ｐゴシック" panose="020B0600070205080204" pitchFamily="50" charset="-128"/>
              <a:ea typeface="ＭＳ Ｐゴシック" panose="020B0600070205080204" pitchFamily="50" charset="-128"/>
            </a:rPr>
            <a:t>円の増となっており、更新整備の増が新規整備の増を上回っている。これは、市民体育館耐震補強事業や地方創生関連補助金による既存施設のリニューアル工事（サイクリングターミナル、クロスランドおやべのふれあいハウス、稲葉山山頂休憩所）等が実施されたことによる。また、新規整備は石動駅周辺整備事業、統合こども園２箇所の整備事業といった大型事業による増である。今後も施設の集約化等により普通建設事業費は類似団体を上回る傾向が予想される。しかしながら、大型事業の完了後に廃止する既存の保育所や社会教育施設等の除却や譲渡を進めることにより、維持補修費の縮減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また、一人当たり維持補修費が平成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a:t>
          </a:r>
          <a:r>
            <a:rPr kumimoji="1" lang="en-US" altLang="ja-JP" sz="1300">
              <a:latin typeface="ＭＳ Ｐゴシック" panose="020B0600070205080204" pitchFamily="50" charset="-128"/>
              <a:ea typeface="ＭＳ Ｐゴシック" panose="020B0600070205080204" pitchFamily="50" charset="-128"/>
            </a:rPr>
            <a:t>5,387</a:t>
          </a:r>
          <a:r>
            <a:rPr kumimoji="1" lang="ja-JP" altLang="en-US" sz="1300">
              <a:latin typeface="ＭＳ Ｐゴシック" panose="020B0600070205080204" pitchFamily="50" charset="-128"/>
              <a:ea typeface="ＭＳ Ｐゴシック" panose="020B0600070205080204" pitchFamily="50" charset="-128"/>
            </a:rPr>
            <a:t>円増加したのは、平成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年度に大雪被害があり、その除雪費用が大きく増加したためである。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一方、貸付金は平成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4,418</a:t>
          </a:r>
          <a:r>
            <a:rPr kumimoji="1" lang="ja-JP" altLang="en-US" sz="1300">
              <a:latin typeface="ＭＳ Ｐゴシック" panose="020B0600070205080204" pitchFamily="50" charset="-128"/>
              <a:ea typeface="ＭＳ Ｐゴシック" panose="020B0600070205080204" pitchFamily="50" charset="-128"/>
            </a:rPr>
            <a:t>円の減となった。その要因は、平成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年度は宿泊施設と介護施設の整備のために貸し付けた地域総合整備資金貸付金について、平成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年度は申請者がおらず、皆減となったことである。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30,453
30,040
134.07
15,202,017
14,948,768
215,202
8,330,500
14,313,445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23114</xdr:rowOff>
    </xdr:from>
    <xdr:to>
      <xdr:col>24</xdr:col>
      <xdr:colOff>63500</xdr:colOff>
      <xdr:row>34</xdr:row>
      <xdr:rowOff>47280</xdr:rowOff>
    </xdr:to>
    <xdr:cxnSp macro="">
      <xdr:nvCxnSpPr>
        <xdr:cNvPr id="63" name="直線コネクタ 62"/>
        <xdr:cNvCxnSpPr/>
      </xdr:nvCxnSpPr>
      <xdr:spPr>
        <a:xfrm flipV="1">
          <a:off x="3797300" y="5852414"/>
          <a:ext cx="8382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157787</xdr:rowOff>
    </xdr:from>
    <xdr:ext cx="469744" cy="259045"/>
    <xdr:sp macro="" textlink="">
      <xdr:nvSpPr>
        <xdr:cNvPr id="64" name="議会費平均値テキスト"/>
        <xdr:cNvSpPr txBox="1"/>
      </xdr:nvSpPr>
      <xdr:spPr>
        <a:xfrm>
          <a:off x="4686300" y="615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13317</xdr:rowOff>
    </xdr:from>
    <xdr:to>
      <xdr:col>19</xdr:col>
      <xdr:colOff>177800</xdr:colOff>
      <xdr:row>34</xdr:row>
      <xdr:rowOff>47280</xdr:rowOff>
    </xdr:to>
    <xdr:cxnSp macro="">
      <xdr:nvCxnSpPr>
        <xdr:cNvPr id="66" name="直線コネクタ 65"/>
        <xdr:cNvCxnSpPr/>
      </xdr:nvCxnSpPr>
      <xdr:spPr>
        <a:xfrm>
          <a:off x="2908300" y="5671167"/>
          <a:ext cx="889000" cy="20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88228</xdr:rowOff>
    </xdr:from>
    <xdr:ext cx="469744" cy="259045"/>
    <xdr:sp macro="" textlink="">
      <xdr:nvSpPr>
        <xdr:cNvPr id="68" name="テキスト ボックス 67"/>
        <xdr:cNvSpPr txBox="1"/>
      </xdr:nvSpPr>
      <xdr:spPr>
        <a:xfrm>
          <a:off x="3562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13317</xdr:rowOff>
    </xdr:from>
    <xdr:to>
      <xdr:col>15</xdr:col>
      <xdr:colOff>50800</xdr:colOff>
      <xdr:row>34</xdr:row>
      <xdr:rowOff>85816</xdr:rowOff>
    </xdr:to>
    <xdr:cxnSp macro="">
      <xdr:nvCxnSpPr>
        <xdr:cNvPr id="69" name="直線コネクタ 68"/>
        <xdr:cNvCxnSpPr/>
      </xdr:nvCxnSpPr>
      <xdr:spPr>
        <a:xfrm flipV="1">
          <a:off x="2019300" y="5671167"/>
          <a:ext cx="889000" cy="24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146684</xdr:rowOff>
    </xdr:from>
    <xdr:ext cx="469744" cy="259045"/>
    <xdr:sp macro="" textlink="">
      <xdr:nvSpPr>
        <xdr:cNvPr id="71" name="テキスト ボックス 70"/>
        <xdr:cNvSpPr txBox="1"/>
      </xdr:nvSpPr>
      <xdr:spPr>
        <a:xfrm>
          <a:off x="2673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85816</xdr:rowOff>
    </xdr:from>
    <xdr:to>
      <xdr:col>10</xdr:col>
      <xdr:colOff>114300</xdr:colOff>
      <xdr:row>34</xdr:row>
      <xdr:rowOff>126637</xdr:rowOff>
    </xdr:to>
    <xdr:cxnSp macro="">
      <xdr:nvCxnSpPr>
        <xdr:cNvPr id="72" name="直線コネクタ 71"/>
        <xdr:cNvCxnSpPr/>
      </xdr:nvCxnSpPr>
      <xdr:spPr>
        <a:xfrm flipV="1">
          <a:off x="1130300" y="591511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156174</xdr:rowOff>
    </xdr:from>
    <xdr:to>
      <xdr:col>10</xdr:col>
      <xdr:colOff>165100</xdr:colOff>
      <xdr:row>35</xdr:row>
      <xdr:rowOff>86324</xdr:rowOff>
    </xdr:to>
    <xdr:sp macro="" textlink="">
      <xdr:nvSpPr>
        <xdr:cNvPr id="73" name="フローチャート: 判断 72"/>
        <xdr:cNvSpPr/>
      </xdr:nvSpPr>
      <xdr:spPr>
        <a:xfrm>
          <a:off x="1968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77451</xdr:rowOff>
    </xdr:from>
    <xdr:ext cx="469744" cy="259045"/>
    <xdr:sp macro="" textlink="">
      <xdr:nvSpPr>
        <xdr:cNvPr id="74" name="テキスト ボックス 73"/>
        <xdr:cNvSpPr txBox="1"/>
      </xdr:nvSpPr>
      <xdr:spPr>
        <a:xfrm>
          <a:off x="1784428"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8237</xdr:rowOff>
    </xdr:from>
    <xdr:to>
      <xdr:col>6</xdr:col>
      <xdr:colOff>38100</xdr:colOff>
      <xdr:row>35</xdr:row>
      <xdr:rowOff>109837</xdr:rowOff>
    </xdr:to>
    <xdr:sp macro="" textlink="">
      <xdr:nvSpPr>
        <xdr:cNvPr id="75" name="フローチャート: 判断 74"/>
        <xdr:cNvSpPr/>
      </xdr:nvSpPr>
      <xdr:spPr>
        <a:xfrm>
          <a:off x="1079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100964</xdr:rowOff>
    </xdr:from>
    <xdr:ext cx="469744" cy="259045"/>
    <xdr:sp macro="" textlink="">
      <xdr:nvSpPr>
        <xdr:cNvPr id="76" name="テキスト ボックス 75"/>
        <xdr:cNvSpPr txBox="1"/>
      </xdr:nvSpPr>
      <xdr:spPr>
        <a:xfrm>
          <a:off x="895428"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143764</xdr:rowOff>
    </xdr:from>
    <xdr:to>
      <xdr:col>24</xdr:col>
      <xdr:colOff>114300</xdr:colOff>
      <xdr:row>34</xdr:row>
      <xdr:rowOff>73914</xdr:rowOff>
    </xdr:to>
    <xdr:sp macro="" textlink="">
      <xdr:nvSpPr>
        <xdr:cNvPr id="82" name="楕円 81"/>
        <xdr:cNvSpPr/>
      </xdr:nvSpPr>
      <xdr:spPr>
        <a:xfrm>
          <a:off x="4584700" y="58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166641</xdr:rowOff>
    </xdr:from>
    <xdr:ext cx="469744" cy="259045"/>
    <xdr:sp macro="" textlink="">
      <xdr:nvSpPr>
        <xdr:cNvPr id="83" name="議会費該当値テキスト"/>
        <xdr:cNvSpPr txBox="1"/>
      </xdr:nvSpPr>
      <xdr:spPr>
        <a:xfrm>
          <a:off x="4686300" y="565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167930</xdr:rowOff>
    </xdr:from>
    <xdr:to>
      <xdr:col>20</xdr:col>
      <xdr:colOff>38100</xdr:colOff>
      <xdr:row>34</xdr:row>
      <xdr:rowOff>98080</xdr:rowOff>
    </xdr:to>
    <xdr:sp macro="" textlink="">
      <xdr:nvSpPr>
        <xdr:cNvPr id="84" name="楕円 83"/>
        <xdr:cNvSpPr/>
      </xdr:nvSpPr>
      <xdr:spPr>
        <a:xfrm>
          <a:off x="3746500" y="58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114607</xdr:rowOff>
    </xdr:from>
    <xdr:ext cx="469744" cy="259045"/>
    <xdr:sp macro="" textlink="">
      <xdr:nvSpPr>
        <xdr:cNvPr id="85" name="テキスト ボックス 84"/>
        <xdr:cNvSpPr txBox="1"/>
      </xdr:nvSpPr>
      <xdr:spPr>
        <a:xfrm>
          <a:off x="3562428" y="560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133967</xdr:rowOff>
    </xdr:from>
    <xdr:to>
      <xdr:col>15</xdr:col>
      <xdr:colOff>101600</xdr:colOff>
      <xdr:row>33</xdr:row>
      <xdr:rowOff>64117</xdr:rowOff>
    </xdr:to>
    <xdr:sp macro="" textlink="">
      <xdr:nvSpPr>
        <xdr:cNvPr id="86" name="楕円 85"/>
        <xdr:cNvSpPr/>
      </xdr:nvSpPr>
      <xdr:spPr>
        <a:xfrm>
          <a:off x="2857500" y="56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80644</xdr:rowOff>
    </xdr:from>
    <xdr:ext cx="469744" cy="259045"/>
    <xdr:sp macro="" textlink="">
      <xdr:nvSpPr>
        <xdr:cNvPr id="87" name="テキスト ボックス 86"/>
        <xdr:cNvSpPr txBox="1"/>
      </xdr:nvSpPr>
      <xdr:spPr>
        <a:xfrm>
          <a:off x="2673428" y="539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35016</xdr:rowOff>
    </xdr:from>
    <xdr:to>
      <xdr:col>10</xdr:col>
      <xdr:colOff>165100</xdr:colOff>
      <xdr:row>34</xdr:row>
      <xdr:rowOff>136616</xdr:rowOff>
    </xdr:to>
    <xdr:sp macro="" textlink="">
      <xdr:nvSpPr>
        <xdr:cNvPr id="88" name="楕円 87"/>
        <xdr:cNvSpPr/>
      </xdr:nvSpPr>
      <xdr:spPr>
        <a:xfrm>
          <a:off x="1968500" y="586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153143</xdr:rowOff>
    </xdr:from>
    <xdr:ext cx="469744" cy="259045"/>
    <xdr:sp macro="" textlink="">
      <xdr:nvSpPr>
        <xdr:cNvPr id="89" name="テキスト ボックス 88"/>
        <xdr:cNvSpPr txBox="1"/>
      </xdr:nvSpPr>
      <xdr:spPr>
        <a:xfrm>
          <a:off x="1784428" y="563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75837</xdr:rowOff>
    </xdr:from>
    <xdr:to>
      <xdr:col>6</xdr:col>
      <xdr:colOff>38100</xdr:colOff>
      <xdr:row>35</xdr:row>
      <xdr:rowOff>5987</xdr:rowOff>
    </xdr:to>
    <xdr:sp macro="" textlink="">
      <xdr:nvSpPr>
        <xdr:cNvPr id="90" name="楕円 89"/>
        <xdr:cNvSpPr/>
      </xdr:nvSpPr>
      <xdr:spPr>
        <a:xfrm>
          <a:off x="1079500" y="590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22514</xdr:rowOff>
    </xdr:from>
    <xdr:ext cx="469744" cy="259045"/>
    <xdr:sp macro="" textlink="">
      <xdr:nvSpPr>
        <xdr:cNvPr id="91" name="テキスト ボックス 90"/>
        <xdr:cNvSpPr txBox="1"/>
      </xdr:nvSpPr>
      <xdr:spPr>
        <a:xfrm>
          <a:off x="895428" y="568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46779</xdr:rowOff>
    </xdr:from>
    <xdr:to>
      <xdr:col>24</xdr:col>
      <xdr:colOff>63500</xdr:colOff>
      <xdr:row>57</xdr:row>
      <xdr:rowOff>49805</xdr:rowOff>
    </xdr:to>
    <xdr:cxnSp macro="">
      <xdr:nvCxnSpPr>
        <xdr:cNvPr id="118" name="直線コネクタ 117"/>
        <xdr:cNvCxnSpPr/>
      </xdr:nvCxnSpPr>
      <xdr:spPr>
        <a:xfrm>
          <a:off x="3797300" y="9819429"/>
          <a:ext cx="838200" cy="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161786</xdr:rowOff>
    </xdr:from>
    <xdr:ext cx="534377" cy="259045"/>
    <xdr:sp macro="" textlink="">
      <xdr:nvSpPr>
        <xdr:cNvPr id="119" name="総務費平均値テキスト"/>
        <xdr:cNvSpPr txBox="1"/>
      </xdr:nvSpPr>
      <xdr:spPr>
        <a:xfrm>
          <a:off x="4686300" y="959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46779</xdr:rowOff>
    </xdr:from>
    <xdr:to>
      <xdr:col>19</xdr:col>
      <xdr:colOff>177800</xdr:colOff>
      <xdr:row>57</xdr:row>
      <xdr:rowOff>48502</xdr:rowOff>
    </xdr:to>
    <xdr:cxnSp macro="">
      <xdr:nvCxnSpPr>
        <xdr:cNvPr id="121" name="直線コネクタ 120"/>
        <xdr:cNvCxnSpPr/>
      </xdr:nvCxnSpPr>
      <xdr:spPr>
        <a:xfrm flipV="1">
          <a:off x="2908300" y="9819429"/>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77118</xdr:rowOff>
    </xdr:from>
    <xdr:ext cx="534377" cy="259045"/>
    <xdr:sp macro="" textlink="">
      <xdr:nvSpPr>
        <xdr:cNvPr id="123" name="テキスト ボックス 122"/>
        <xdr:cNvSpPr txBox="1"/>
      </xdr:nvSpPr>
      <xdr:spPr>
        <a:xfrm>
          <a:off x="3530111" y="95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48502</xdr:rowOff>
    </xdr:from>
    <xdr:to>
      <xdr:col>15</xdr:col>
      <xdr:colOff>50800</xdr:colOff>
      <xdr:row>57</xdr:row>
      <xdr:rowOff>75326</xdr:rowOff>
    </xdr:to>
    <xdr:cxnSp macro="">
      <xdr:nvCxnSpPr>
        <xdr:cNvPr id="124" name="直線コネクタ 123"/>
        <xdr:cNvCxnSpPr/>
      </xdr:nvCxnSpPr>
      <xdr:spPr>
        <a:xfrm flipV="1">
          <a:off x="2019300" y="9821152"/>
          <a:ext cx="889000" cy="2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72697</xdr:rowOff>
    </xdr:from>
    <xdr:ext cx="534377" cy="259045"/>
    <xdr:sp macro="" textlink="">
      <xdr:nvSpPr>
        <xdr:cNvPr id="126" name="テキスト ボックス 125"/>
        <xdr:cNvSpPr txBox="1"/>
      </xdr:nvSpPr>
      <xdr:spPr>
        <a:xfrm>
          <a:off x="2641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75326</xdr:rowOff>
    </xdr:from>
    <xdr:to>
      <xdr:col>10</xdr:col>
      <xdr:colOff>114300</xdr:colOff>
      <xdr:row>57</xdr:row>
      <xdr:rowOff>90825</xdr:rowOff>
    </xdr:to>
    <xdr:cxnSp macro="">
      <xdr:nvCxnSpPr>
        <xdr:cNvPr id="127" name="直線コネクタ 126"/>
        <xdr:cNvCxnSpPr/>
      </xdr:nvCxnSpPr>
      <xdr:spPr>
        <a:xfrm flipV="1">
          <a:off x="1130300" y="9847976"/>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8" name="フローチャート: 判断 127"/>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9" name="テキスト ボックス 128"/>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30" name="フローチャート: 判断 129"/>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31" name="テキスト ボックス 130"/>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170455</xdr:rowOff>
    </xdr:from>
    <xdr:to>
      <xdr:col>24</xdr:col>
      <xdr:colOff>114300</xdr:colOff>
      <xdr:row>57</xdr:row>
      <xdr:rowOff>100605</xdr:rowOff>
    </xdr:to>
    <xdr:sp macro="" textlink="">
      <xdr:nvSpPr>
        <xdr:cNvPr id="137" name="楕円 136"/>
        <xdr:cNvSpPr/>
      </xdr:nvSpPr>
      <xdr:spPr>
        <a:xfrm>
          <a:off x="4584700" y="977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117335</xdr:rowOff>
    </xdr:from>
    <xdr:ext cx="534377" cy="259045"/>
    <xdr:sp macro="" textlink="">
      <xdr:nvSpPr>
        <xdr:cNvPr id="138" name="総務費該当値テキスト"/>
        <xdr:cNvSpPr txBox="1"/>
      </xdr:nvSpPr>
      <xdr:spPr>
        <a:xfrm>
          <a:off x="4686300" y="971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167429</xdr:rowOff>
    </xdr:from>
    <xdr:to>
      <xdr:col>20</xdr:col>
      <xdr:colOff>38100</xdr:colOff>
      <xdr:row>57</xdr:row>
      <xdr:rowOff>97579</xdr:rowOff>
    </xdr:to>
    <xdr:sp macro="" textlink="">
      <xdr:nvSpPr>
        <xdr:cNvPr id="139" name="楕円 138"/>
        <xdr:cNvSpPr/>
      </xdr:nvSpPr>
      <xdr:spPr>
        <a:xfrm>
          <a:off x="3746500" y="976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88706</xdr:rowOff>
    </xdr:from>
    <xdr:ext cx="534377" cy="259045"/>
    <xdr:sp macro="" textlink="">
      <xdr:nvSpPr>
        <xdr:cNvPr id="140" name="テキスト ボックス 139"/>
        <xdr:cNvSpPr txBox="1"/>
      </xdr:nvSpPr>
      <xdr:spPr>
        <a:xfrm>
          <a:off x="3530111" y="986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169152</xdr:rowOff>
    </xdr:from>
    <xdr:to>
      <xdr:col>15</xdr:col>
      <xdr:colOff>101600</xdr:colOff>
      <xdr:row>57</xdr:row>
      <xdr:rowOff>99302</xdr:rowOff>
    </xdr:to>
    <xdr:sp macro="" textlink="">
      <xdr:nvSpPr>
        <xdr:cNvPr id="141" name="楕円 140"/>
        <xdr:cNvSpPr/>
      </xdr:nvSpPr>
      <xdr:spPr>
        <a:xfrm>
          <a:off x="2857500" y="97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90429</xdr:rowOff>
    </xdr:from>
    <xdr:ext cx="534377" cy="259045"/>
    <xdr:sp macro="" textlink="">
      <xdr:nvSpPr>
        <xdr:cNvPr id="142" name="テキスト ボックス 141"/>
        <xdr:cNvSpPr txBox="1"/>
      </xdr:nvSpPr>
      <xdr:spPr>
        <a:xfrm>
          <a:off x="2641111" y="986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24526</xdr:rowOff>
    </xdr:from>
    <xdr:to>
      <xdr:col>10</xdr:col>
      <xdr:colOff>165100</xdr:colOff>
      <xdr:row>57</xdr:row>
      <xdr:rowOff>126126</xdr:rowOff>
    </xdr:to>
    <xdr:sp macro="" textlink="">
      <xdr:nvSpPr>
        <xdr:cNvPr id="143" name="楕円 142"/>
        <xdr:cNvSpPr/>
      </xdr:nvSpPr>
      <xdr:spPr>
        <a:xfrm>
          <a:off x="1968500" y="979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117253</xdr:rowOff>
    </xdr:from>
    <xdr:ext cx="534377" cy="259045"/>
    <xdr:sp macro="" textlink="">
      <xdr:nvSpPr>
        <xdr:cNvPr id="144" name="テキスト ボックス 143"/>
        <xdr:cNvSpPr txBox="1"/>
      </xdr:nvSpPr>
      <xdr:spPr>
        <a:xfrm>
          <a:off x="1752111" y="988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40025</xdr:rowOff>
    </xdr:from>
    <xdr:to>
      <xdr:col>6</xdr:col>
      <xdr:colOff>38100</xdr:colOff>
      <xdr:row>57</xdr:row>
      <xdr:rowOff>141625</xdr:rowOff>
    </xdr:to>
    <xdr:sp macro="" textlink="">
      <xdr:nvSpPr>
        <xdr:cNvPr id="145" name="楕円 144"/>
        <xdr:cNvSpPr/>
      </xdr:nvSpPr>
      <xdr:spPr>
        <a:xfrm>
          <a:off x="1079500" y="981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132752</xdr:rowOff>
    </xdr:from>
    <xdr:ext cx="534377" cy="259045"/>
    <xdr:sp macro="" textlink="">
      <xdr:nvSpPr>
        <xdr:cNvPr id="146" name="テキスト ボックス 145"/>
        <xdr:cNvSpPr txBox="1"/>
      </xdr:nvSpPr>
      <xdr:spPr>
        <a:xfrm>
          <a:off x="863111" y="990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41970</xdr:rowOff>
    </xdr:from>
    <xdr:to>
      <xdr:col>24</xdr:col>
      <xdr:colOff>63500</xdr:colOff>
      <xdr:row>78</xdr:row>
      <xdr:rowOff>70484</xdr:rowOff>
    </xdr:to>
    <xdr:cxnSp macro="">
      <xdr:nvCxnSpPr>
        <xdr:cNvPr id="176" name="直線コネクタ 175"/>
        <xdr:cNvCxnSpPr/>
      </xdr:nvCxnSpPr>
      <xdr:spPr>
        <a:xfrm flipV="1">
          <a:off x="3797300" y="13415070"/>
          <a:ext cx="838200" cy="2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1027</xdr:rowOff>
    </xdr:from>
    <xdr:ext cx="599010" cy="259045"/>
    <xdr:sp macro="" textlink="">
      <xdr:nvSpPr>
        <xdr:cNvPr id="177" name="民生費平均値テキスト"/>
        <xdr:cNvSpPr txBox="1"/>
      </xdr:nvSpPr>
      <xdr:spPr>
        <a:xfrm>
          <a:off x="4686300" y="13202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70484</xdr:rowOff>
    </xdr:from>
    <xdr:to>
      <xdr:col>19</xdr:col>
      <xdr:colOff>177800</xdr:colOff>
      <xdr:row>78</xdr:row>
      <xdr:rowOff>92311</xdr:rowOff>
    </xdr:to>
    <xdr:cxnSp macro="">
      <xdr:nvCxnSpPr>
        <xdr:cNvPr id="179" name="直線コネクタ 178"/>
        <xdr:cNvCxnSpPr/>
      </xdr:nvCxnSpPr>
      <xdr:spPr>
        <a:xfrm flipV="1">
          <a:off x="2908300" y="13443584"/>
          <a:ext cx="889000" cy="2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97040</xdr:rowOff>
    </xdr:from>
    <xdr:ext cx="599010" cy="259045"/>
    <xdr:sp macro="" textlink="">
      <xdr:nvSpPr>
        <xdr:cNvPr id="181" name="テキスト ボックス 180"/>
        <xdr:cNvSpPr txBox="1"/>
      </xdr:nvSpPr>
      <xdr:spPr>
        <a:xfrm>
          <a:off x="3497795" y="131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92311</xdr:rowOff>
    </xdr:from>
    <xdr:to>
      <xdr:col>15</xdr:col>
      <xdr:colOff>50800</xdr:colOff>
      <xdr:row>78</xdr:row>
      <xdr:rowOff>98000</xdr:rowOff>
    </xdr:to>
    <xdr:cxnSp macro="">
      <xdr:nvCxnSpPr>
        <xdr:cNvPr id="182" name="直線コネクタ 181"/>
        <xdr:cNvCxnSpPr/>
      </xdr:nvCxnSpPr>
      <xdr:spPr>
        <a:xfrm flipV="1">
          <a:off x="2019300" y="13465411"/>
          <a:ext cx="889000"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112192</xdr:rowOff>
    </xdr:from>
    <xdr:ext cx="599010" cy="259045"/>
    <xdr:sp macro="" textlink="">
      <xdr:nvSpPr>
        <xdr:cNvPr id="184" name="テキスト ボックス 183"/>
        <xdr:cNvSpPr txBox="1"/>
      </xdr:nvSpPr>
      <xdr:spPr>
        <a:xfrm>
          <a:off x="2608795"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98000</xdr:rowOff>
    </xdr:from>
    <xdr:to>
      <xdr:col>10</xdr:col>
      <xdr:colOff>114300</xdr:colOff>
      <xdr:row>78</xdr:row>
      <xdr:rowOff>127882</xdr:rowOff>
    </xdr:to>
    <xdr:cxnSp macro="">
      <xdr:nvCxnSpPr>
        <xdr:cNvPr id="185" name="直線コネクタ 184"/>
        <xdr:cNvCxnSpPr/>
      </xdr:nvCxnSpPr>
      <xdr:spPr>
        <a:xfrm flipV="1">
          <a:off x="1130300" y="13471100"/>
          <a:ext cx="889000" cy="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104270</xdr:rowOff>
    </xdr:from>
    <xdr:to>
      <xdr:col>10</xdr:col>
      <xdr:colOff>165100</xdr:colOff>
      <xdr:row>78</xdr:row>
      <xdr:rowOff>34420</xdr:rowOff>
    </xdr:to>
    <xdr:sp macro="" textlink="">
      <xdr:nvSpPr>
        <xdr:cNvPr id="186" name="フローチャート: 判断 185"/>
        <xdr:cNvSpPr/>
      </xdr:nvSpPr>
      <xdr:spPr>
        <a:xfrm>
          <a:off x="1968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50947</xdr:rowOff>
    </xdr:from>
    <xdr:ext cx="599010" cy="259045"/>
    <xdr:sp macro="" textlink="">
      <xdr:nvSpPr>
        <xdr:cNvPr id="187" name="テキスト ボックス 186"/>
        <xdr:cNvSpPr txBox="1"/>
      </xdr:nvSpPr>
      <xdr:spPr>
        <a:xfrm>
          <a:off x="1719795"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117822</xdr:rowOff>
    </xdr:from>
    <xdr:to>
      <xdr:col>6</xdr:col>
      <xdr:colOff>38100</xdr:colOff>
      <xdr:row>78</xdr:row>
      <xdr:rowOff>47972</xdr:rowOff>
    </xdr:to>
    <xdr:sp macro="" textlink="">
      <xdr:nvSpPr>
        <xdr:cNvPr id="188" name="フローチャート: 判断 187"/>
        <xdr:cNvSpPr/>
      </xdr:nvSpPr>
      <xdr:spPr>
        <a:xfrm>
          <a:off x="1079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64499</xdr:rowOff>
    </xdr:from>
    <xdr:ext cx="599010" cy="259045"/>
    <xdr:sp macro="" textlink="">
      <xdr:nvSpPr>
        <xdr:cNvPr id="189" name="テキスト ボックス 188"/>
        <xdr:cNvSpPr txBox="1"/>
      </xdr:nvSpPr>
      <xdr:spPr>
        <a:xfrm>
          <a:off x="830795"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162620</xdr:rowOff>
    </xdr:from>
    <xdr:to>
      <xdr:col>24</xdr:col>
      <xdr:colOff>114300</xdr:colOff>
      <xdr:row>78</xdr:row>
      <xdr:rowOff>92770</xdr:rowOff>
    </xdr:to>
    <xdr:sp macro="" textlink="">
      <xdr:nvSpPr>
        <xdr:cNvPr id="195" name="楕円 194"/>
        <xdr:cNvSpPr/>
      </xdr:nvSpPr>
      <xdr:spPr>
        <a:xfrm>
          <a:off x="4584700" y="1336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128028</xdr:rowOff>
    </xdr:from>
    <xdr:ext cx="599010" cy="259045"/>
    <xdr:sp macro="" textlink="">
      <xdr:nvSpPr>
        <xdr:cNvPr id="196" name="民生費該当値テキスト"/>
        <xdr:cNvSpPr txBox="1"/>
      </xdr:nvSpPr>
      <xdr:spPr>
        <a:xfrm>
          <a:off x="4686300" y="1332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19684</xdr:rowOff>
    </xdr:from>
    <xdr:to>
      <xdr:col>20</xdr:col>
      <xdr:colOff>38100</xdr:colOff>
      <xdr:row>78</xdr:row>
      <xdr:rowOff>121284</xdr:rowOff>
    </xdr:to>
    <xdr:sp macro="" textlink="">
      <xdr:nvSpPr>
        <xdr:cNvPr id="197" name="楕円 196"/>
        <xdr:cNvSpPr/>
      </xdr:nvSpPr>
      <xdr:spPr>
        <a:xfrm>
          <a:off x="3746500" y="1339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112411</xdr:rowOff>
    </xdr:from>
    <xdr:ext cx="599010" cy="259045"/>
    <xdr:sp macro="" textlink="">
      <xdr:nvSpPr>
        <xdr:cNvPr id="198" name="テキスト ボックス 197"/>
        <xdr:cNvSpPr txBox="1"/>
      </xdr:nvSpPr>
      <xdr:spPr>
        <a:xfrm>
          <a:off x="3497795" y="13485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41511</xdr:rowOff>
    </xdr:from>
    <xdr:to>
      <xdr:col>15</xdr:col>
      <xdr:colOff>101600</xdr:colOff>
      <xdr:row>78</xdr:row>
      <xdr:rowOff>143111</xdr:rowOff>
    </xdr:to>
    <xdr:sp macro="" textlink="">
      <xdr:nvSpPr>
        <xdr:cNvPr id="199" name="楕円 198"/>
        <xdr:cNvSpPr/>
      </xdr:nvSpPr>
      <xdr:spPr>
        <a:xfrm>
          <a:off x="2857500" y="134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134238</xdr:rowOff>
    </xdr:from>
    <xdr:ext cx="599010" cy="259045"/>
    <xdr:sp macro="" textlink="">
      <xdr:nvSpPr>
        <xdr:cNvPr id="200" name="テキスト ボックス 199"/>
        <xdr:cNvSpPr txBox="1"/>
      </xdr:nvSpPr>
      <xdr:spPr>
        <a:xfrm>
          <a:off x="2608795" y="1350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47200</xdr:rowOff>
    </xdr:from>
    <xdr:to>
      <xdr:col>10</xdr:col>
      <xdr:colOff>165100</xdr:colOff>
      <xdr:row>78</xdr:row>
      <xdr:rowOff>148800</xdr:rowOff>
    </xdr:to>
    <xdr:sp macro="" textlink="">
      <xdr:nvSpPr>
        <xdr:cNvPr id="201" name="楕円 200"/>
        <xdr:cNvSpPr/>
      </xdr:nvSpPr>
      <xdr:spPr>
        <a:xfrm>
          <a:off x="1968500" y="134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139927</xdr:rowOff>
    </xdr:from>
    <xdr:ext cx="599010" cy="259045"/>
    <xdr:sp macro="" textlink="">
      <xdr:nvSpPr>
        <xdr:cNvPr id="202" name="テキスト ボックス 201"/>
        <xdr:cNvSpPr txBox="1"/>
      </xdr:nvSpPr>
      <xdr:spPr>
        <a:xfrm>
          <a:off x="1719795" y="1351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77082</xdr:rowOff>
    </xdr:from>
    <xdr:to>
      <xdr:col>6</xdr:col>
      <xdr:colOff>38100</xdr:colOff>
      <xdr:row>79</xdr:row>
      <xdr:rowOff>7232</xdr:rowOff>
    </xdr:to>
    <xdr:sp macro="" textlink="">
      <xdr:nvSpPr>
        <xdr:cNvPr id="203" name="楕円 202"/>
        <xdr:cNvSpPr/>
      </xdr:nvSpPr>
      <xdr:spPr>
        <a:xfrm>
          <a:off x="1079500" y="134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169809</xdr:rowOff>
    </xdr:from>
    <xdr:ext cx="599010" cy="259045"/>
    <xdr:sp macro="" textlink="">
      <xdr:nvSpPr>
        <xdr:cNvPr id="204" name="テキスト ボックス 203"/>
        <xdr:cNvSpPr txBox="1"/>
      </xdr:nvSpPr>
      <xdr:spPr>
        <a:xfrm>
          <a:off x="830795" y="1354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144387</xdr:rowOff>
    </xdr:from>
    <xdr:to>
      <xdr:col>24</xdr:col>
      <xdr:colOff>63500</xdr:colOff>
      <xdr:row>99</xdr:row>
      <xdr:rowOff>25433</xdr:rowOff>
    </xdr:to>
    <xdr:cxnSp macro="">
      <xdr:nvCxnSpPr>
        <xdr:cNvPr id="236" name="直線コネクタ 235"/>
        <xdr:cNvCxnSpPr/>
      </xdr:nvCxnSpPr>
      <xdr:spPr>
        <a:xfrm flipV="1">
          <a:off x="3797300" y="16946487"/>
          <a:ext cx="838200" cy="5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84541</xdr:rowOff>
    </xdr:from>
    <xdr:ext cx="534377" cy="259045"/>
    <xdr:sp macro="" textlink="">
      <xdr:nvSpPr>
        <xdr:cNvPr id="237" name="衛生費平均値テキスト"/>
        <xdr:cNvSpPr txBox="1"/>
      </xdr:nvSpPr>
      <xdr:spPr>
        <a:xfrm>
          <a:off x="4686300" y="16543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14624</xdr:rowOff>
    </xdr:from>
    <xdr:to>
      <xdr:col>19</xdr:col>
      <xdr:colOff>177800</xdr:colOff>
      <xdr:row>99</xdr:row>
      <xdr:rowOff>25433</xdr:rowOff>
    </xdr:to>
    <xdr:cxnSp macro="">
      <xdr:nvCxnSpPr>
        <xdr:cNvPr id="239" name="直線コネクタ 238"/>
        <xdr:cNvCxnSpPr/>
      </xdr:nvCxnSpPr>
      <xdr:spPr>
        <a:xfrm>
          <a:off x="2908300" y="16988174"/>
          <a:ext cx="8890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157449</xdr:rowOff>
    </xdr:from>
    <xdr:to>
      <xdr:col>15</xdr:col>
      <xdr:colOff>50800</xdr:colOff>
      <xdr:row>99</xdr:row>
      <xdr:rowOff>14624</xdr:rowOff>
    </xdr:to>
    <xdr:cxnSp macro="">
      <xdr:nvCxnSpPr>
        <xdr:cNvPr id="242" name="直線コネクタ 241"/>
        <xdr:cNvCxnSpPr/>
      </xdr:nvCxnSpPr>
      <xdr:spPr>
        <a:xfrm>
          <a:off x="2019300" y="16959549"/>
          <a:ext cx="889000" cy="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111701</xdr:rowOff>
    </xdr:from>
    <xdr:ext cx="534377" cy="259045"/>
    <xdr:sp macro="" textlink="">
      <xdr:nvSpPr>
        <xdr:cNvPr id="244" name="テキスト ボックス 243"/>
        <xdr:cNvSpPr txBox="1"/>
      </xdr:nvSpPr>
      <xdr:spPr>
        <a:xfrm>
          <a:off x="2641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64229</xdr:rowOff>
    </xdr:from>
    <xdr:to>
      <xdr:col>10</xdr:col>
      <xdr:colOff>114300</xdr:colOff>
      <xdr:row>98</xdr:row>
      <xdr:rowOff>157449</xdr:rowOff>
    </xdr:to>
    <xdr:cxnSp macro="">
      <xdr:nvCxnSpPr>
        <xdr:cNvPr id="245" name="直線コネクタ 244"/>
        <xdr:cNvCxnSpPr/>
      </xdr:nvCxnSpPr>
      <xdr:spPr>
        <a:xfrm>
          <a:off x="1130300" y="16866329"/>
          <a:ext cx="889000" cy="9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70203</xdr:rowOff>
    </xdr:from>
    <xdr:to>
      <xdr:col>10</xdr:col>
      <xdr:colOff>165100</xdr:colOff>
      <xdr:row>97</xdr:row>
      <xdr:rowOff>353</xdr:rowOff>
    </xdr:to>
    <xdr:sp macro="" textlink="">
      <xdr:nvSpPr>
        <xdr:cNvPr id="246" name="フローチャート: 判断 245"/>
        <xdr:cNvSpPr/>
      </xdr:nvSpPr>
      <xdr:spPr>
        <a:xfrm>
          <a:off x="1968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16880</xdr:rowOff>
    </xdr:from>
    <xdr:ext cx="534377" cy="259045"/>
    <xdr:sp macro="" textlink="">
      <xdr:nvSpPr>
        <xdr:cNvPr id="247" name="テキスト ボックス 246"/>
        <xdr:cNvSpPr txBox="1"/>
      </xdr:nvSpPr>
      <xdr:spPr>
        <a:xfrm>
          <a:off x="1752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125509</xdr:rowOff>
    </xdr:from>
    <xdr:to>
      <xdr:col>6</xdr:col>
      <xdr:colOff>38100</xdr:colOff>
      <xdr:row>97</xdr:row>
      <xdr:rowOff>55659</xdr:rowOff>
    </xdr:to>
    <xdr:sp macro="" textlink="">
      <xdr:nvSpPr>
        <xdr:cNvPr id="248" name="フローチャート: 判断 247"/>
        <xdr:cNvSpPr/>
      </xdr:nvSpPr>
      <xdr:spPr>
        <a:xfrm>
          <a:off x="1079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72186</xdr:rowOff>
    </xdr:from>
    <xdr:ext cx="534377" cy="259045"/>
    <xdr:sp macro="" textlink="">
      <xdr:nvSpPr>
        <xdr:cNvPr id="249" name="テキスト ボックス 248"/>
        <xdr:cNvSpPr txBox="1"/>
      </xdr:nvSpPr>
      <xdr:spPr>
        <a:xfrm>
          <a:off x="863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93587</xdr:rowOff>
    </xdr:from>
    <xdr:to>
      <xdr:col>24</xdr:col>
      <xdr:colOff>114300</xdr:colOff>
      <xdr:row>99</xdr:row>
      <xdr:rowOff>23737</xdr:rowOff>
    </xdr:to>
    <xdr:sp macro="" textlink="">
      <xdr:nvSpPr>
        <xdr:cNvPr id="255" name="楕円 254"/>
        <xdr:cNvSpPr/>
      </xdr:nvSpPr>
      <xdr:spPr>
        <a:xfrm>
          <a:off x="4584700" y="1689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8514</xdr:rowOff>
    </xdr:from>
    <xdr:ext cx="534377" cy="259045"/>
    <xdr:sp macro="" textlink="">
      <xdr:nvSpPr>
        <xdr:cNvPr id="256" name="衛生費該当値テキスト"/>
        <xdr:cNvSpPr txBox="1"/>
      </xdr:nvSpPr>
      <xdr:spPr>
        <a:xfrm>
          <a:off x="4686300" y="168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146083</xdr:rowOff>
    </xdr:from>
    <xdr:to>
      <xdr:col>20</xdr:col>
      <xdr:colOff>38100</xdr:colOff>
      <xdr:row>99</xdr:row>
      <xdr:rowOff>76233</xdr:rowOff>
    </xdr:to>
    <xdr:sp macro="" textlink="">
      <xdr:nvSpPr>
        <xdr:cNvPr id="257" name="楕円 256"/>
        <xdr:cNvSpPr/>
      </xdr:nvSpPr>
      <xdr:spPr>
        <a:xfrm>
          <a:off x="3746500" y="1694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67360</xdr:rowOff>
    </xdr:from>
    <xdr:ext cx="534377" cy="259045"/>
    <xdr:sp macro="" textlink="">
      <xdr:nvSpPr>
        <xdr:cNvPr id="258" name="テキスト ボックス 257"/>
        <xdr:cNvSpPr txBox="1"/>
      </xdr:nvSpPr>
      <xdr:spPr>
        <a:xfrm>
          <a:off x="3530111" y="1704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135274</xdr:rowOff>
    </xdr:from>
    <xdr:to>
      <xdr:col>15</xdr:col>
      <xdr:colOff>101600</xdr:colOff>
      <xdr:row>99</xdr:row>
      <xdr:rowOff>65424</xdr:rowOff>
    </xdr:to>
    <xdr:sp macro="" textlink="">
      <xdr:nvSpPr>
        <xdr:cNvPr id="259" name="楕円 258"/>
        <xdr:cNvSpPr/>
      </xdr:nvSpPr>
      <xdr:spPr>
        <a:xfrm>
          <a:off x="2857500" y="1693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56551</xdr:rowOff>
    </xdr:from>
    <xdr:ext cx="534377" cy="259045"/>
    <xdr:sp macro="" textlink="">
      <xdr:nvSpPr>
        <xdr:cNvPr id="260" name="テキスト ボックス 259"/>
        <xdr:cNvSpPr txBox="1"/>
      </xdr:nvSpPr>
      <xdr:spPr>
        <a:xfrm>
          <a:off x="2641111" y="1703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106649</xdr:rowOff>
    </xdr:from>
    <xdr:to>
      <xdr:col>10</xdr:col>
      <xdr:colOff>165100</xdr:colOff>
      <xdr:row>99</xdr:row>
      <xdr:rowOff>36799</xdr:rowOff>
    </xdr:to>
    <xdr:sp macro="" textlink="">
      <xdr:nvSpPr>
        <xdr:cNvPr id="261" name="楕円 260"/>
        <xdr:cNvSpPr/>
      </xdr:nvSpPr>
      <xdr:spPr>
        <a:xfrm>
          <a:off x="1968500" y="169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27926</xdr:rowOff>
    </xdr:from>
    <xdr:ext cx="534377" cy="259045"/>
    <xdr:sp macro="" textlink="">
      <xdr:nvSpPr>
        <xdr:cNvPr id="262" name="テキスト ボックス 261"/>
        <xdr:cNvSpPr txBox="1"/>
      </xdr:nvSpPr>
      <xdr:spPr>
        <a:xfrm>
          <a:off x="1752111" y="1700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13429</xdr:rowOff>
    </xdr:from>
    <xdr:to>
      <xdr:col>6</xdr:col>
      <xdr:colOff>38100</xdr:colOff>
      <xdr:row>98</xdr:row>
      <xdr:rowOff>115029</xdr:rowOff>
    </xdr:to>
    <xdr:sp macro="" textlink="">
      <xdr:nvSpPr>
        <xdr:cNvPr id="263" name="楕円 262"/>
        <xdr:cNvSpPr/>
      </xdr:nvSpPr>
      <xdr:spPr>
        <a:xfrm>
          <a:off x="1079500" y="1681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106156</xdr:rowOff>
    </xdr:from>
    <xdr:ext cx="534377" cy="259045"/>
    <xdr:sp macro="" textlink="">
      <xdr:nvSpPr>
        <xdr:cNvPr id="264" name="テキスト ボックス 263"/>
        <xdr:cNvSpPr txBox="1"/>
      </xdr:nvSpPr>
      <xdr:spPr>
        <a:xfrm>
          <a:off x="863111" y="1690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98323</xdr:rowOff>
    </xdr:from>
    <xdr:to>
      <xdr:col>55</xdr:col>
      <xdr:colOff>0</xdr:colOff>
      <xdr:row>37</xdr:row>
      <xdr:rowOff>110896</xdr:rowOff>
    </xdr:to>
    <xdr:cxnSp macro="">
      <xdr:nvCxnSpPr>
        <xdr:cNvPr id="291" name="直線コネクタ 290"/>
        <xdr:cNvCxnSpPr/>
      </xdr:nvCxnSpPr>
      <xdr:spPr>
        <a:xfrm flipV="1">
          <a:off x="9639300" y="6441973"/>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92" name="労働費平均値テキスト"/>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109068</xdr:rowOff>
    </xdr:from>
    <xdr:to>
      <xdr:col>50</xdr:col>
      <xdr:colOff>114300</xdr:colOff>
      <xdr:row>37</xdr:row>
      <xdr:rowOff>110896</xdr:rowOff>
    </xdr:to>
    <xdr:cxnSp macro="">
      <xdr:nvCxnSpPr>
        <xdr:cNvPr id="294" name="直線コネクタ 293"/>
        <xdr:cNvCxnSpPr/>
      </xdr:nvCxnSpPr>
      <xdr:spPr>
        <a:xfrm>
          <a:off x="8750300" y="6452718"/>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61976</xdr:rowOff>
    </xdr:from>
    <xdr:to>
      <xdr:col>45</xdr:col>
      <xdr:colOff>177800</xdr:colOff>
      <xdr:row>37</xdr:row>
      <xdr:rowOff>109068</xdr:rowOff>
    </xdr:to>
    <xdr:cxnSp macro="">
      <xdr:nvCxnSpPr>
        <xdr:cNvPr id="297" name="直線コネクタ 296"/>
        <xdr:cNvCxnSpPr/>
      </xdr:nvCxnSpPr>
      <xdr:spPr>
        <a:xfrm>
          <a:off x="7861300" y="6405626"/>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60723</xdr:rowOff>
    </xdr:from>
    <xdr:ext cx="469744" cy="259045"/>
    <xdr:sp macro="" textlink="">
      <xdr:nvSpPr>
        <xdr:cNvPr id="299" name="テキスト ボックス 298"/>
        <xdr:cNvSpPr txBox="1"/>
      </xdr:nvSpPr>
      <xdr:spPr>
        <a:xfrm>
          <a:off x="8515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50317</xdr:rowOff>
    </xdr:from>
    <xdr:to>
      <xdr:col>41</xdr:col>
      <xdr:colOff>50800</xdr:colOff>
      <xdr:row>37</xdr:row>
      <xdr:rowOff>61976</xdr:rowOff>
    </xdr:to>
    <xdr:cxnSp macro="">
      <xdr:nvCxnSpPr>
        <xdr:cNvPr id="300" name="直線コネクタ 299"/>
        <xdr:cNvCxnSpPr/>
      </xdr:nvCxnSpPr>
      <xdr:spPr>
        <a:xfrm>
          <a:off x="6972300" y="6222517"/>
          <a:ext cx="889000" cy="18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301" name="フローチャート: 判断 300"/>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302" name="テキスト ボックス 301"/>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303" name="フローチャート: 判断 302"/>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304" name="テキスト ボックス 303"/>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47523</xdr:rowOff>
    </xdr:from>
    <xdr:to>
      <xdr:col>55</xdr:col>
      <xdr:colOff>50800</xdr:colOff>
      <xdr:row>37</xdr:row>
      <xdr:rowOff>149123</xdr:rowOff>
    </xdr:to>
    <xdr:sp macro="" textlink="">
      <xdr:nvSpPr>
        <xdr:cNvPr id="310" name="楕円 309"/>
        <xdr:cNvSpPr/>
      </xdr:nvSpPr>
      <xdr:spPr>
        <a:xfrm>
          <a:off x="10426700" y="63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25950</xdr:rowOff>
    </xdr:from>
    <xdr:ext cx="378565" cy="259045"/>
    <xdr:sp macro="" textlink="">
      <xdr:nvSpPr>
        <xdr:cNvPr id="311" name="労働費該当値テキスト"/>
        <xdr:cNvSpPr txBox="1"/>
      </xdr:nvSpPr>
      <xdr:spPr>
        <a:xfrm>
          <a:off x="10528300" y="6369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60096</xdr:rowOff>
    </xdr:from>
    <xdr:to>
      <xdr:col>50</xdr:col>
      <xdr:colOff>165100</xdr:colOff>
      <xdr:row>37</xdr:row>
      <xdr:rowOff>161696</xdr:rowOff>
    </xdr:to>
    <xdr:sp macro="" textlink="">
      <xdr:nvSpPr>
        <xdr:cNvPr id="312" name="楕円 311"/>
        <xdr:cNvSpPr/>
      </xdr:nvSpPr>
      <xdr:spPr>
        <a:xfrm>
          <a:off x="9588500" y="640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152823</xdr:rowOff>
    </xdr:from>
    <xdr:ext cx="378565" cy="259045"/>
    <xdr:sp macro="" textlink="">
      <xdr:nvSpPr>
        <xdr:cNvPr id="313" name="テキスト ボックス 312"/>
        <xdr:cNvSpPr txBox="1"/>
      </xdr:nvSpPr>
      <xdr:spPr>
        <a:xfrm>
          <a:off x="9450017" y="6496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58268</xdr:rowOff>
    </xdr:from>
    <xdr:to>
      <xdr:col>46</xdr:col>
      <xdr:colOff>38100</xdr:colOff>
      <xdr:row>37</xdr:row>
      <xdr:rowOff>159868</xdr:rowOff>
    </xdr:to>
    <xdr:sp macro="" textlink="">
      <xdr:nvSpPr>
        <xdr:cNvPr id="314" name="楕円 313"/>
        <xdr:cNvSpPr/>
      </xdr:nvSpPr>
      <xdr:spPr>
        <a:xfrm>
          <a:off x="8699500" y="64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150995</xdr:rowOff>
    </xdr:from>
    <xdr:ext cx="378565" cy="259045"/>
    <xdr:sp macro="" textlink="">
      <xdr:nvSpPr>
        <xdr:cNvPr id="315" name="テキスト ボックス 314"/>
        <xdr:cNvSpPr txBox="1"/>
      </xdr:nvSpPr>
      <xdr:spPr>
        <a:xfrm>
          <a:off x="8561017" y="649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11176</xdr:rowOff>
    </xdr:from>
    <xdr:to>
      <xdr:col>41</xdr:col>
      <xdr:colOff>101600</xdr:colOff>
      <xdr:row>37</xdr:row>
      <xdr:rowOff>112776</xdr:rowOff>
    </xdr:to>
    <xdr:sp macro="" textlink="">
      <xdr:nvSpPr>
        <xdr:cNvPr id="316" name="楕円 315"/>
        <xdr:cNvSpPr/>
      </xdr:nvSpPr>
      <xdr:spPr>
        <a:xfrm>
          <a:off x="7810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103903</xdr:rowOff>
    </xdr:from>
    <xdr:ext cx="469744" cy="259045"/>
    <xdr:sp macro="" textlink="">
      <xdr:nvSpPr>
        <xdr:cNvPr id="317" name="テキスト ボックス 316"/>
        <xdr:cNvSpPr txBox="1"/>
      </xdr:nvSpPr>
      <xdr:spPr>
        <a:xfrm>
          <a:off x="7626428"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170967</xdr:rowOff>
    </xdr:from>
    <xdr:to>
      <xdr:col>36</xdr:col>
      <xdr:colOff>165100</xdr:colOff>
      <xdr:row>36</xdr:row>
      <xdr:rowOff>101117</xdr:rowOff>
    </xdr:to>
    <xdr:sp macro="" textlink="">
      <xdr:nvSpPr>
        <xdr:cNvPr id="318" name="楕円 317"/>
        <xdr:cNvSpPr/>
      </xdr:nvSpPr>
      <xdr:spPr>
        <a:xfrm>
          <a:off x="6921500" y="617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92244</xdr:rowOff>
    </xdr:from>
    <xdr:ext cx="469744" cy="259045"/>
    <xdr:sp macro="" textlink="">
      <xdr:nvSpPr>
        <xdr:cNvPr id="319" name="テキスト ボックス 318"/>
        <xdr:cNvSpPr txBox="1"/>
      </xdr:nvSpPr>
      <xdr:spPr>
        <a:xfrm>
          <a:off x="6737428" y="626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99295</xdr:rowOff>
    </xdr:from>
    <xdr:to>
      <xdr:col>55</xdr:col>
      <xdr:colOff>0</xdr:colOff>
      <xdr:row>55</xdr:row>
      <xdr:rowOff>127832</xdr:rowOff>
    </xdr:to>
    <xdr:cxnSp macro="">
      <xdr:nvCxnSpPr>
        <xdr:cNvPr id="348" name="直線コネクタ 347"/>
        <xdr:cNvCxnSpPr/>
      </xdr:nvCxnSpPr>
      <xdr:spPr>
        <a:xfrm flipV="1">
          <a:off x="9639300" y="9529045"/>
          <a:ext cx="8382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103770</xdr:rowOff>
    </xdr:from>
    <xdr:ext cx="534377" cy="259045"/>
    <xdr:sp macro="" textlink="">
      <xdr:nvSpPr>
        <xdr:cNvPr id="349" name="農林水産業費平均値テキスト"/>
        <xdr:cNvSpPr txBox="1"/>
      </xdr:nvSpPr>
      <xdr:spPr>
        <a:xfrm>
          <a:off x="10528300" y="970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158293</xdr:rowOff>
    </xdr:from>
    <xdr:to>
      <xdr:col>50</xdr:col>
      <xdr:colOff>114300</xdr:colOff>
      <xdr:row>55</xdr:row>
      <xdr:rowOff>127832</xdr:rowOff>
    </xdr:to>
    <xdr:cxnSp macro="">
      <xdr:nvCxnSpPr>
        <xdr:cNvPr id="351" name="直線コネクタ 350"/>
        <xdr:cNvCxnSpPr/>
      </xdr:nvCxnSpPr>
      <xdr:spPr>
        <a:xfrm>
          <a:off x="8750300" y="9416593"/>
          <a:ext cx="889000" cy="14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52430</xdr:rowOff>
    </xdr:from>
    <xdr:ext cx="534377" cy="259045"/>
    <xdr:sp macro="" textlink="">
      <xdr:nvSpPr>
        <xdr:cNvPr id="353" name="テキスト ボックス 352"/>
        <xdr:cNvSpPr txBox="1"/>
      </xdr:nvSpPr>
      <xdr:spPr>
        <a:xfrm>
          <a:off x="9372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158293</xdr:rowOff>
    </xdr:from>
    <xdr:to>
      <xdr:col>45</xdr:col>
      <xdr:colOff>177800</xdr:colOff>
      <xdr:row>56</xdr:row>
      <xdr:rowOff>119983</xdr:rowOff>
    </xdr:to>
    <xdr:cxnSp macro="">
      <xdr:nvCxnSpPr>
        <xdr:cNvPr id="354" name="直線コネクタ 353"/>
        <xdr:cNvCxnSpPr/>
      </xdr:nvCxnSpPr>
      <xdr:spPr>
        <a:xfrm flipV="1">
          <a:off x="7861300" y="9416593"/>
          <a:ext cx="889000" cy="30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36809</xdr:rowOff>
    </xdr:from>
    <xdr:ext cx="534377" cy="259045"/>
    <xdr:sp macro="" textlink="">
      <xdr:nvSpPr>
        <xdr:cNvPr id="356" name="テキスト ボックス 355"/>
        <xdr:cNvSpPr txBox="1"/>
      </xdr:nvSpPr>
      <xdr:spPr>
        <a:xfrm>
          <a:off x="8483111" y="98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109601</xdr:rowOff>
    </xdr:from>
    <xdr:to>
      <xdr:col>41</xdr:col>
      <xdr:colOff>50800</xdr:colOff>
      <xdr:row>56</xdr:row>
      <xdr:rowOff>119983</xdr:rowOff>
    </xdr:to>
    <xdr:cxnSp macro="">
      <xdr:nvCxnSpPr>
        <xdr:cNvPr id="357" name="直線コネクタ 356"/>
        <xdr:cNvCxnSpPr/>
      </xdr:nvCxnSpPr>
      <xdr:spPr>
        <a:xfrm>
          <a:off x="6972300" y="9710801"/>
          <a:ext cx="889000" cy="1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124066</xdr:rowOff>
    </xdr:from>
    <xdr:to>
      <xdr:col>41</xdr:col>
      <xdr:colOff>101600</xdr:colOff>
      <xdr:row>56</xdr:row>
      <xdr:rowOff>54216</xdr:rowOff>
    </xdr:to>
    <xdr:sp macro="" textlink="">
      <xdr:nvSpPr>
        <xdr:cNvPr id="358" name="フローチャート: 判断 357"/>
        <xdr:cNvSpPr/>
      </xdr:nvSpPr>
      <xdr:spPr>
        <a:xfrm>
          <a:off x="7810500" y="95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70743</xdr:rowOff>
    </xdr:from>
    <xdr:ext cx="534377" cy="259045"/>
    <xdr:sp macro="" textlink="">
      <xdr:nvSpPr>
        <xdr:cNvPr id="359" name="テキスト ボックス 358"/>
        <xdr:cNvSpPr txBox="1"/>
      </xdr:nvSpPr>
      <xdr:spPr>
        <a:xfrm>
          <a:off x="7594111" y="93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127838</xdr:rowOff>
    </xdr:from>
    <xdr:to>
      <xdr:col>36</xdr:col>
      <xdr:colOff>165100</xdr:colOff>
      <xdr:row>56</xdr:row>
      <xdr:rowOff>57988</xdr:rowOff>
    </xdr:to>
    <xdr:sp macro="" textlink="">
      <xdr:nvSpPr>
        <xdr:cNvPr id="360" name="フローチャート: 判断 359"/>
        <xdr:cNvSpPr/>
      </xdr:nvSpPr>
      <xdr:spPr>
        <a:xfrm>
          <a:off x="6921500" y="95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74515</xdr:rowOff>
    </xdr:from>
    <xdr:ext cx="534377" cy="259045"/>
    <xdr:sp macro="" textlink="">
      <xdr:nvSpPr>
        <xdr:cNvPr id="361" name="テキスト ボックス 360"/>
        <xdr:cNvSpPr txBox="1"/>
      </xdr:nvSpPr>
      <xdr:spPr>
        <a:xfrm>
          <a:off x="6705111" y="93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48495</xdr:rowOff>
    </xdr:from>
    <xdr:to>
      <xdr:col>55</xdr:col>
      <xdr:colOff>50800</xdr:colOff>
      <xdr:row>55</xdr:row>
      <xdr:rowOff>150095</xdr:rowOff>
    </xdr:to>
    <xdr:sp macro="" textlink="">
      <xdr:nvSpPr>
        <xdr:cNvPr id="367" name="楕円 366"/>
        <xdr:cNvSpPr/>
      </xdr:nvSpPr>
      <xdr:spPr>
        <a:xfrm>
          <a:off x="10426700" y="94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71372</xdr:rowOff>
    </xdr:from>
    <xdr:ext cx="534377" cy="259045"/>
    <xdr:sp macro="" textlink="">
      <xdr:nvSpPr>
        <xdr:cNvPr id="368" name="農林水産業費該当値テキスト"/>
        <xdr:cNvSpPr txBox="1"/>
      </xdr:nvSpPr>
      <xdr:spPr>
        <a:xfrm>
          <a:off x="10528300" y="932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77032</xdr:rowOff>
    </xdr:from>
    <xdr:to>
      <xdr:col>50</xdr:col>
      <xdr:colOff>165100</xdr:colOff>
      <xdr:row>56</xdr:row>
      <xdr:rowOff>7182</xdr:rowOff>
    </xdr:to>
    <xdr:sp macro="" textlink="">
      <xdr:nvSpPr>
        <xdr:cNvPr id="369" name="楕円 368"/>
        <xdr:cNvSpPr/>
      </xdr:nvSpPr>
      <xdr:spPr>
        <a:xfrm>
          <a:off x="9588500" y="950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23709</xdr:rowOff>
    </xdr:from>
    <xdr:ext cx="534377" cy="259045"/>
    <xdr:sp macro="" textlink="">
      <xdr:nvSpPr>
        <xdr:cNvPr id="370" name="テキスト ボックス 369"/>
        <xdr:cNvSpPr txBox="1"/>
      </xdr:nvSpPr>
      <xdr:spPr>
        <a:xfrm>
          <a:off x="9372111" y="92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107493</xdr:rowOff>
    </xdr:from>
    <xdr:to>
      <xdr:col>46</xdr:col>
      <xdr:colOff>38100</xdr:colOff>
      <xdr:row>55</xdr:row>
      <xdr:rowOff>37643</xdr:rowOff>
    </xdr:to>
    <xdr:sp macro="" textlink="">
      <xdr:nvSpPr>
        <xdr:cNvPr id="371" name="楕円 370"/>
        <xdr:cNvSpPr/>
      </xdr:nvSpPr>
      <xdr:spPr>
        <a:xfrm>
          <a:off x="8699500" y="936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54170</xdr:rowOff>
    </xdr:from>
    <xdr:ext cx="534377" cy="259045"/>
    <xdr:sp macro="" textlink="">
      <xdr:nvSpPr>
        <xdr:cNvPr id="372" name="テキスト ボックス 371"/>
        <xdr:cNvSpPr txBox="1"/>
      </xdr:nvSpPr>
      <xdr:spPr>
        <a:xfrm>
          <a:off x="8483111" y="914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69183</xdr:rowOff>
    </xdr:from>
    <xdr:to>
      <xdr:col>41</xdr:col>
      <xdr:colOff>101600</xdr:colOff>
      <xdr:row>56</xdr:row>
      <xdr:rowOff>170783</xdr:rowOff>
    </xdr:to>
    <xdr:sp macro="" textlink="">
      <xdr:nvSpPr>
        <xdr:cNvPr id="373" name="楕円 372"/>
        <xdr:cNvSpPr/>
      </xdr:nvSpPr>
      <xdr:spPr>
        <a:xfrm>
          <a:off x="7810500" y="967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161910</xdr:rowOff>
    </xdr:from>
    <xdr:ext cx="534377" cy="259045"/>
    <xdr:sp macro="" textlink="">
      <xdr:nvSpPr>
        <xdr:cNvPr id="374" name="テキスト ボックス 373"/>
        <xdr:cNvSpPr txBox="1"/>
      </xdr:nvSpPr>
      <xdr:spPr>
        <a:xfrm>
          <a:off x="7594111" y="976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58801</xdr:rowOff>
    </xdr:from>
    <xdr:to>
      <xdr:col>36</xdr:col>
      <xdr:colOff>165100</xdr:colOff>
      <xdr:row>56</xdr:row>
      <xdr:rowOff>160401</xdr:rowOff>
    </xdr:to>
    <xdr:sp macro="" textlink="">
      <xdr:nvSpPr>
        <xdr:cNvPr id="375" name="楕円 374"/>
        <xdr:cNvSpPr/>
      </xdr:nvSpPr>
      <xdr:spPr>
        <a:xfrm>
          <a:off x="6921500" y="966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151528</xdr:rowOff>
    </xdr:from>
    <xdr:ext cx="534377" cy="259045"/>
    <xdr:sp macro="" textlink="">
      <xdr:nvSpPr>
        <xdr:cNvPr id="376" name="テキスト ボックス 375"/>
        <xdr:cNvSpPr txBox="1"/>
      </xdr:nvSpPr>
      <xdr:spPr>
        <a:xfrm>
          <a:off x="6705111" y="975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32846</xdr:rowOff>
    </xdr:from>
    <xdr:to>
      <xdr:col>55</xdr:col>
      <xdr:colOff>0</xdr:colOff>
      <xdr:row>77</xdr:row>
      <xdr:rowOff>34496</xdr:rowOff>
    </xdr:to>
    <xdr:cxnSp macro="">
      <xdr:nvCxnSpPr>
        <xdr:cNvPr id="407" name="直線コネクタ 406"/>
        <xdr:cNvCxnSpPr/>
      </xdr:nvCxnSpPr>
      <xdr:spPr>
        <a:xfrm flipV="1">
          <a:off x="9639300" y="13234496"/>
          <a:ext cx="838200" cy="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113634</xdr:rowOff>
    </xdr:from>
    <xdr:ext cx="534377" cy="259045"/>
    <xdr:sp macro="" textlink="">
      <xdr:nvSpPr>
        <xdr:cNvPr id="408" name="商工費平均値テキスト"/>
        <xdr:cNvSpPr txBox="1"/>
      </xdr:nvSpPr>
      <xdr:spPr>
        <a:xfrm>
          <a:off x="10528300" y="1331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52245</xdr:rowOff>
    </xdr:from>
    <xdr:to>
      <xdr:col>50</xdr:col>
      <xdr:colOff>114300</xdr:colOff>
      <xdr:row>77</xdr:row>
      <xdr:rowOff>34496</xdr:rowOff>
    </xdr:to>
    <xdr:cxnSp macro="">
      <xdr:nvCxnSpPr>
        <xdr:cNvPr id="410" name="直線コネクタ 409"/>
        <xdr:cNvCxnSpPr/>
      </xdr:nvCxnSpPr>
      <xdr:spPr>
        <a:xfrm>
          <a:off x="8750300" y="13082445"/>
          <a:ext cx="889000" cy="15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65270</xdr:rowOff>
    </xdr:from>
    <xdr:ext cx="534377" cy="259045"/>
    <xdr:sp macro="" textlink="">
      <xdr:nvSpPr>
        <xdr:cNvPr id="412" name="テキスト ボックス 411"/>
        <xdr:cNvSpPr txBox="1"/>
      </xdr:nvSpPr>
      <xdr:spPr>
        <a:xfrm>
          <a:off x="9372111" y="134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52245</xdr:rowOff>
    </xdr:from>
    <xdr:to>
      <xdr:col>45</xdr:col>
      <xdr:colOff>177800</xdr:colOff>
      <xdr:row>76</xdr:row>
      <xdr:rowOff>135830</xdr:rowOff>
    </xdr:to>
    <xdr:cxnSp macro="">
      <xdr:nvCxnSpPr>
        <xdr:cNvPr id="413" name="直線コネクタ 412"/>
        <xdr:cNvCxnSpPr/>
      </xdr:nvCxnSpPr>
      <xdr:spPr>
        <a:xfrm flipV="1">
          <a:off x="7861300" y="13082445"/>
          <a:ext cx="889000" cy="8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15" name="テキスト ボックス 414"/>
        <xdr:cNvSpPr txBox="1"/>
      </xdr:nvSpPr>
      <xdr:spPr>
        <a:xfrm>
          <a:off x="8483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135830</xdr:rowOff>
    </xdr:from>
    <xdr:to>
      <xdr:col>41</xdr:col>
      <xdr:colOff>50800</xdr:colOff>
      <xdr:row>76</xdr:row>
      <xdr:rowOff>149628</xdr:rowOff>
    </xdr:to>
    <xdr:cxnSp macro="">
      <xdr:nvCxnSpPr>
        <xdr:cNvPr id="416" name="直線コネクタ 415"/>
        <xdr:cNvCxnSpPr/>
      </xdr:nvCxnSpPr>
      <xdr:spPr>
        <a:xfrm flipV="1">
          <a:off x="6972300" y="13166030"/>
          <a:ext cx="889000" cy="1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135747</xdr:rowOff>
    </xdr:from>
    <xdr:to>
      <xdr:col>41</xdr:col>
      <xdr:colOff>101600</xdr:colOff>
      <xdr:row>78</xdr:row>
      <xdr:rowOff>65897</xdr:rowOff>
    </xdr:to>
    <xdr:sp macro="" textlink="">
      <xdr:nvSpPr>
        <xdr:cNvPr id="417" name="フローチャート: 判断 416"/>
        <xdr:cNvSpPr/>
      </xdr:nvSpPr>
      <xdr:spPr>
        <a:xfrm>
          <a:off x="7810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57024</xdr:rowOff>
    </xdr:from>
    <xdr:ext cx="534377" cy="259045"/>
    <xdr:sp macro="" textlink="">
      <xdr:nvSpPr>
        <xdr:cNvPr id="418" name="テキスト ボックス 417"/>
        <xdr:cNvSpPr txBox="1"/>
      </xdr:nvSpPr>
      <xdr:spPr>
        <a:xfrm>
          <a:off x="7594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154786</xdr:rowOff>
    </xdr:from>
    <xdr:to>
      <xdr:col>36</xdr:col>
      <xdr:colOff>165100</xdr:colOff>
      <xdr:row>78</xdr:row>
      <xdr:rowOff>84936</xdr:rowOff>
    </xdr:to>
    <xdr:sp macro="" textlink="">
      <xdr:nvSpPr>
        <xdr:cNvPr id="419" name="フローチャート: 判断 418"/>
        <xdr:cNvSpPr/>
      </xdr:nvSpPr>
      <xdr:spPr>
        <a:xfrm>
          <a:off x="6921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76063</xdr:rowOff>
    </xdr:from>
    <xdr:ext cx="534377" cy="259045"/>
    <xdr:sp macro="" textlink="">
      <xdr:nvSpPr>
        <xdr:cNvPr id="420" name="テキスト ボックス 419"/>
        <xdr:cNvSpPr txBox="1"/>
      </xdr:nvSpPr>
      <xdr:spPr>
        <a:xfrm>
          <a:off x="6705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153496</xdr:rowOff>
    </xdr:from>
    <xdr:to>
      <xdr:col>55</xdr:col>
      <xdr:colOff>50800</xdr:colOff>
      <xdr:row>77</xdr:row>
      <xdr:rowOff>83646</xdr:rowOff>
    </xdr:to>
    <xdr:sp macro="" textlink="">
      <xdr:nvSpPr>
        <xdr:cNvPr id="426" name="楕円 425"/>
        <xdr:cNvSpPr/>
      </xdr:nvSpPr>
      <xdr:spPr>
        <a:xfrm>
          <a:off x="10426700" y="131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4923</xdr:rowOff>
    </xdr:from>
    <xdr:ext cx="534377" cy="259045"/>
    <xdr:sp macro="" textlink="">
      <xdr:nvSpPr>
        <xdr:cNvPr id="427" name="商工費該当値テキスト"/>
        <xdr:cNvSpPr txBox="1"/>
      </xdr:nvSpPr>
      <xdr:spPr>
        <a:xfrm>
          <a:off x="10528300" y="130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155146</xdr:rowOff>
    </xdr:from>
    <xdr:to>
      <xdr:col>50</xdr:col>
      <xdr:colOff>165100</xdr:colOff>
      <xdr:row>77</xdr:row>
      <xdr:rowOff>85296</xdr:rowOff>
    </xdr:to>
    <xdr:sp macro="" textlink="">
      <xdr:nvSpPr>
        <xdr:cNvPr id="428" name="楕円 427"/>
        <xdr:cNvSpPr/>
      </xdr:nvSpPr>
      <xdr:spPr>
        <a:xfrm>
          <a:off x="9588500" y="131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101822</xdr:rowOff>
    </xdr:from>
    <xdr:ext cx="534377" cy="259045"/>
    <xdr:sp macro="" textlink="">
      <xdr:nvSpPr>
        <xdr:cNvPr id="429" name="テキスト ボックス 428"/>
        <xdr:cNvSpPr txBox="1"/>
      </xdr:nvSpPr>
      <xdr:spPr>
        <a:xfrm>
          <a:off x="9372111" y="1296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1445</xdr:rowOff>
    </xdr:from>
    <xdr:to>
      <xdr:col>46</xdr:col>
      <xdr:colOff>38100</xdr:colOff>
      <xdr:row>76</xdr:row>
      <xdr:rowOff>103045</xdr:rowOff>
    </xdr:to>
    <xdr:sp macro="" textlink="">
      <xdr:nvSpPr>
        <xdr:cNvPr id="430" name="楕円 429"/>
        <xdr:cNvSpPr/>
      </xdr:nvSpPr>
      <xdr:spPr>
        <a:xfrm>
          <a:off x="8699500" y="1303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119571</xdr:rowOff>
    </xdr:from>
    <xdr:ext cx="534377" cy="259045"/>
    <xdr:sp macro="" textlink="">
      <xdr:nvSpPr>
        <xdr:cNvPr id="431" name="テキスト ボックス 430"/>
        <xdr:cNvSpPr txBox="1"/>
      </xdr:nvSpPr>
      <xdr:spPr>
        <a:xfrm>
          <a:off x="8483111" y="1280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85030</xdr:rowOff>
    </xdr:from>
    <xdr:to>
      <xdr:col>41</xdr:col>
      <xdr:colOff>101600</xdr:colOff>
      <xdr:row>77</xdr:row>
      <xdr:rowOff>15180</xdr:rowOff>
    </xdr:to>
    <xdr:sp macro="" textlink="">
      <xdr:nvSpPr>
        <xdr:cNvPr id="432" name="楕円 431"/>
        <xdr:cNvSpPr/>
      </xdr:nvSpPr>
      <xdr:spPr>
        <a:xfrm>
          <a:off x="7810500" y="131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31707</xdr:rowOff>
    </xdr:from>
    <xdr:ext cx="534377" cy="259045"/>
    <xdr:sp macro="" textlink="">
      <xdr:nvSpPr>
        <xdr:cNvPr id="433" name="テキスト ボックス 432"/>
        <xdr:cNvSpPr txBox="1"/>
      </xdr:nvSpPr>
      <xdr:spPr>
        <a:xfrm>
          <a:off x="7594111" y="1289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98828</xdr:rowOff>
    </xdr:from>
    <xdr:to>
      <xdr:col>36</xdr:col>
      <xdr:colOff>165100</xdr:colOff>
      <xdr:row>77</xdr:row>
      <xdr:rowOff>28978</xdr:rowOff>
    </xdr:to>
    <xdr:sp macro="" textlink="">
      <xdr:nvSpPr>
        <xdr:cNvPr id="434" name="楕円 433"/>
        <xdr:cNvSpPr/>
      </xdr:nvSpPr>
      <xdr:spPr>
        <a:xfrm>
          <a:off x="6921500" y="131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45505</xdr:rowOff>
    </xdr:from>
    <xdr:ext cx="534377" cy="259045"/>
    <xdr:sp macro="" textlink="">
      <xdr:nvSpPr>
        <xdr:cNvPr id="435" name="テキスト ボックス 434"/>
        <xdr:cNvSpPr txBox="1"/>
      </xdr:nvSpPr>
      <xdr:spPr>
        <a:xfrm>
          <a:off x="6705111" y="1290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71633</xdr:rowOff>
    </xdr:from>
    <xdr:to>
      <xdr:col>55</xdr:col>
      <xdr:colOff>0</xdr:colOff>
      <xdr:row>98</xdr:row>
      <xdr:rowOff>98647</xdr:rowOff>
    </xdr:to>
    <xdr:cxnSp macro="">
      <xdr:nvCxnSpPr>
        <xdr:cNvPr id="464" name="直線コネクタ 463"/>
        <xdr:cNvCxnSpPr/>
      </xdr:nvCxnSpPr>
      <xdr:spPr>
        <a:xfrm flipV="1">
          <a:off x="9639300" y="16873733"/>
          <a:ext cx="838200" cy="2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34120</xdr:rowOff>
    </xdr:from>
    <xdr:ext cx="534377" cy="259045"/>
    <xdr:sp macro="" textlink="">
      <xdr:nvSpPr>
        <xdr:cNvPr id="465" name="土木費平均値テキスト"/>
        <xdr:cNvSpPr txBox="1"/>
      </xdr:nvSpPr>
      <xdr:spPr>
        <a:xfrm>
          <a:off x="10528300" y="16836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98647</xdr:rowOff>
    </xdr:from>
    <xdr:to>
      <xdr:col>50</xdr:col>
      <xdr:colOff>114300</xdr:colOff>
      <xdr:row>98</xdr:row>
      <xdr:rowOff>102876</xdr:rowOff>
    </xdr:to>
    <xdr:cxnSp macro="">
      <xdr:nvCxnSpPr>
        <xdr:cNvPr id="467" name="直線コネクタ 466"/>
        <xdr:cNvCxnSpPr/>
      </xdr:nvCxnSpPr>
      <xdr:spPr>
        <a:xfrm flipV="1">
          <a:off x="8750300" y="16900747"/>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160222</xdr:rowOff>
    </xdr:from>
    <xdr:ext cx="534377" cy="259045"/>
    <xdr:sp macro="" textlink="">
      <xdr:nvSpPr>
        <xdr:cNvPr id="469" name="テキスト ボックス 468"/>
        <xdr:cNvSpPr txBox="1"/>
      </xdr:nvSpPr>
      <xdr:spPr>
        <a:xfrm>
          <a:off x="9372111" y="169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102876</xdr:rowOff>
    </xdr:from>
    <xdr:to>
      <xdr:col>45</xdr:col>
      <xdr:colOff>177800</xdr:colOff>
      <xdr:row>98</xdr:row>
      <xdr:rowOff>112068</xdr:rowOff>
    </xdr:to>
    <xdr:cxnSp macro="">
      <xdr:nvCxnSpPr>
        <xdr:cNvPr id="470" name="直線コネクタ 469"/>
        <xdr:cNvCxnSpPr/>
      </xdr:nvCxnSpPr>
      <xdr:spPr>
        <a:xfrm flipV="1">
          <a:off x="7861300" y="16904976"/>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169629</xdr:rowOff>
    </xdr:from>
    <xdr:ext cx="534377" cy="259045"/>
    <xdr:sp macro="" textlink="">
      <xdr:nvSpPr>
        <xdr:cNvPr id="472" name="テキスト ボックス 471"/>
        <xdr:cNvSpPr txBox="1"/>
      </xdr:nvSpPr>
      <xdr:spPr>
        <a:xfrm>
          <a:off x="8483111" y="16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108993</xdr:rowOff>
    </xdr:from>
    <xdr:to>
      <xdr:col>41</xdr:col>
      <xdr:colOff>50800</xdr:colOff>
      <xdr:row>98</xdr:row>
      <xdr:rowOff>112068</xdr:rowOff>
    </xdr:to>
    <xdr:cxnSp macro="">
      <xdr:nvCxnSpPr>
        <xdr:cNvPr id="473" name="直線コネクタ 472"/>
        <xdr:cNvCxnSpPr/>
      </xdr:nvCxnSpPr>
      <xdr:spPr>
        <a:xfrm>
          <a:off x="6972300" y="16911093"/>
          <a:ext cx="889000" cy="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29580</xdr:rowOff>
    </xdr:from>
    <xdr:to>
      <xdr:col>41</xdr:col>
      <xdr:colOff>101600</xdr:colOff>
      <xdr:row>98</xdr:row>
      <xdr:rowOff>131180</xdr:rowOff>
    </xdr:to>
    <xdr:sp macro="" textlink="">
      <xdr:nvSpPr>
        <xdr:cNvPr id="474" name="フローチャート: 判断 473"/>
        <xdr:cNvSpPr/>
      </xdr:nvSpPr>
      <xdr:spPr>
        <a:xfrm>
          <a:off x="7810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147707</xdr:rowOff>
    </xdr:from>
    <xdr:ext cx="534377" cy="259045"/>
    <xdr:sp macro="" textlink="">
      <xdr:nvSpPr>
        <xdr:cNvPr id="475" name="テキスト ボックス 474"/>
        <xdr:cNvSpPr txBox="1"/>
      </xdr:nvSpPr>
      <xdr:spPr>
        <a:xfrm>
          <a:off x="7594111" y="166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49735</xdr:rowOff>
    </xdr:from>
    <xdr:to>
      <xdr:col>36</xdr:col>
      <xdr:colOff>165100</xdr:colOff>
      <xdr:row>98</xdr:row>
      <xdr:rowOff>151335</xdr:rowOff>
    </xdr:to>
    <xdr:sp macro="" textlink="">
      <xdr:nvSpPr>
        <xdr:cNvPr id="476" name="フローチャート: 判断 475"/>
        <xdr:cNvSpPr/>
      </xdr:nvSpPr>
      <xdr:spPr>
        <a:xfrm>
          <a:off x="6921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167862</xdr:rowOff>
    </xdr:from>
    <xdr:ext cx="534377" cy="259045"/>
    <xdr:sp macro="" textlink="">
      <xdr:nvSpPr>
        <xdr:cNvPr id="477" name="テキスト ボックス 476"/>
        <xdr:cNvSpPr txBox="1"/>
      </xdr:nvSpPr>
      <xdr:spPr>
        <a:xfrm>
          <a:off x="6705111" y="166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20833</xdr:rowOff>
    </xdr:from>
    <xdr:to>
      <xdr:col>55</xdr:col>
      <xdr:colOff>50800</xdr:colOff>
      <xdr:row>98</xdr:row>
      <xdr:rowOff>122433</xdr:rowOff>
    </xdr:to>
    <xdr:sp macro="" textlink="">
      <xdr:nvSpPr>
        <xdr:cNvPr id="483" name="楕円 482"/>
        <xdr:cNvSpPr/>
      </xdr:nvSpPr>
      <xdr:spPr>
        <a:xfrm>
          <a:off x="10426700" y="1682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151660</xdr:rowOff>
    </xdr:from>
    <xdr:ext cx="534377" cy="259045"/>
    <xdr:sp macro="" textlink="">
      <xdr:nvSpPr>
        <xdr:cNvPr id="484" name="土木費該当値テキスト"/>
        <xdr:cNvSpPr txBox="1"/>
      </xdr:nvSpPr>
      <xdr:spPr>
        <a:xfrm>
          <a:off x="10528300" y="1661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47847</xdr:rowOff>
    </xdr:from>
    <xdr:to>
      <xdr:col>50</xdr:col>
      <xdr:colOff>165100</xdr:colOff>
      <xdr:row>98</xdr:row>
      <xdr:rowOff>149447</xdr:rowOff>
    </xdr:to>
    <xdr:sp macro="" textlink="">
      <xdr:nvSpPr>
        <xdr:cNvPr id="485" name="楕円 484"/>
        <xdr:cNvSpPr/>
      </xdr:nvSpPr>
      <xdr:spPr>
        <a:xfrm>
          <a:off x="9588500" y="1684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165974</xdr:rowOff>
    </xdr:from>
    <xdr:ext cx="534377" cy="259045"/>
    <xdr:sp macro="" textlink="">
      <xdr:nvSpPr>
        <xdr:cNvPr id="486" name="テキスト ボックス 485"/>
        <xdr:cNvSpPr txBox="1"/>
      </xdr:nvSpPr>
      <xdr:spPr>
        <a:xfrm>
          <a:off x="9372111" y="1662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52076</xdr:rowOff>
    </xdr:from>
    <xdr:to>
      <xdr:col>46</xdr:col>
      <xdr:colOff>38100</xdr:colOff>
      <xdr:row>98</xdr:row>
      <xdr:rowOff>153676</xdr:rowOff>
    </xdr:to>
    <xdr:sp macro="" textlink="">
      <xdr:nvSpPr>
        <xdr:cNvPr id="487" name="楕円 486"/>
        <xdr:cNvSpPr/>
      </xdr:nvSpPr>
      <xdr:spPr>
        <a:xfrm>
          <a:off x="8699500" y="168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144803</xdr:rowOff>
    </xdr:from>
    <xdr:ext cx="534377" cy="259045"/>
    <xdr:sp macro="" textlink="">
      <xdr:nvSpPr>
        <xdr:cNvPr id="488" name="テキスト ボックス 487"/>
        <xdr:cNvSpPr txBox="1"/>
      </xdr:nvSpPr>
      <xdr:spPr>
        <a:xfrm>
          <a:off x="8483111" y="1694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61268</xdr:rowOff>
    </xdr:from>
    <xdr:to>
      <xdr:col>41</xdr:col>
      <xdr:colOff>101600</xdr:colOff>
      <xdr:row>98</xdr:row>
      <xdr:rowOff>162868</xdr:rowOff>
    </xdr:to>
    <xdr:sp macro="" textlink="">
      <xdr:nvSpPr>
        <xdr:cNvPr id="489" name="楕円 488"/>
        <xdr:cNvSpPr/>
      </xdr:nvSpPr>
      <xdr:spPr>
        <a:xfrm>
          <a:off x="7810500" y="168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153995</xdr:rowOff>
    </xdr:from>
    <xdr:ext cx="534377" cy="259045"/>
    <xdr:sp macro="" textlink="">
      <xdr:nvSpPr>
        <xdr:cNvPr id="490" name="テキスト ボックス 489"/>
        <xdr:cNvSpPr txBox="1"/>
      </xdr:nvSpPr>
      <xdr:spPr>
        <a:xfrm>
          <a:off x="7594111" y="1695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58193</xdr:rowOff>
    </xdr:from>
    <xdr:to>
      <xdr:col>36</xdr:col>
      <xdr:colOff>165100</xdr:colOff>
      <xdr:row>98</xdr:row>
      <xdr:rowOff>159793</xdr:rowOff>
    </xdr:to>
    <xdr:sp macro="" textlink="">
      <xdr:nvSpPr>
        <xdr:cNvPr id="491" name="楕円 490"/>
        <xdr:cNvSpPr/>
      </xdr:nvSpPr>
      <xdr:spPr>
        <a:xfrm>
          <a:off x="6921500" y="168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150920</xdr:rowOff>
    </xdr:from>
    <xdr:ext cx="534377" cy="259045"/>
    <xdr:sp macro="" textlink="">
      <xdr:nvSpPr>
        <xdr:cNvPr id="492" name="テキスト ボックス 491"/>
        <xdr:cNvSpPr txBox="1"/>
      </xdr:nvSpPr>
      <xdr:spPr>
        <a:xfrm>
          <a:off x="6705111" y="1695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49631</xdr:rowOff>
    </xdr:from>
    <xdr:to>
      <xdr:col>85</xdr:col>
      <xdr:colOff>127000</xdr:colOff>
      <xdr:row>37</xdr:row>
      <xdr:rowOff>66777</xdr:rowOff>
    </xdr:to>
    <xdr:cxnSp macro="">
      <xdr:nvCxnSpPr>
        <xdr:cNvPr id="522" name="直線コネクタ 521"/>
        <xdr:cNvCxnSpPr/>
      </xdr:nvCxnSpPr>
      <xdr:spPr>
        <a:xfrm flipV="1">
          <a:off x="15481300" y="6393281"/>
          <a:ext cx="8382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3" name="消防費平均値テキスト"/>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166941</xdr:rowOff>
    </xdr:from>
    <xdr:to>
      <xdr:col>81</xdr:col>
      <xdr:colOff>50800</xdr:colOff>
      <xdr:row>37</xdr:row>
      <xdr:rowOff>66777</xdr:rowOff>
    </xdr:to>
    <xdr:cxnSp macro="">
      <xdr:nvCxnSpPr>
        <xdr:cNvPr id="525" name="直線コネクタ 524"/>
        <xdr:cNvCxnSpPr/>
      </xdr:nvCxnSpPr>
      <xdr:spPr>
        <a:xfrm>
          <a:off x="14592300" y="6339141"/>
          <a:ext cx="889000" cy="7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7" name="テキスト ボックス 526"/>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135890</xdr:rowOff>
    </xdr:from>
    <xdr:to>
      <xdr:col>76</xdr:col>
      <xdr:colOff>114300</xdr:colOff>
      <xdr:row>36</xdr:row>
      <xdr:rowOff>166941</xdr:rowOff>
    </xdr:to>
    <xdr:cxnSp macro="">
      <xdr:nvCxnSpPr>
        <xdr:cNvPr id="528" name="直線コネクタ 527"/>
        <xdr:cNvCxnSpPr/>
      </xdr:nvCxnSpPr>
      <xdr:spPr>
        <a:xfrm>
          <a:off x="13703300" y="6136640"/>
          <a:ext cx="889000" cy="20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20680</xdr:rowOff>
    </xdr:from>
    <xdr:ext cx="534377" cy="259045"/>
    <xdr:sp macro="" textlink="">
      <xdr:nvSpPr>
        <xdr:cNvPr id="530" name="テキスト ボックス 529"/>
        <xdr:cNvSpPr txBox="1"/>
      </xdr:nvSpPr>
      <xdr:spPr>
        <a:xfrm>
          <a:off x="14325111" y="60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135890</xdr:rowOff>
    </xdr:from>
    <xdr:to>
      <xdr:col>71</xdr:col>
      <xdr:colOff>177800</xdr:colOff>
      <xdr:row>36</xdr:row>
      <xdr:rowOff>29858</xdr:rowOff>
    </xdr:to>
    <xdr:cxnSp macro="">
      <xdr:nvCxnSpPr>
        <xdr:cNvPr id="531" name="直線コネクタ 530"/>
        <xdr:cNvCxnSpPr/>
      </xdr:nvCxnSpPr>
      <xdr:spPr>
        <a:xfrm flipV="1">
          <a:off x="12814300" y="6136640"/>
          <a:ext cx="889000" cy="6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110808</xdr:rowOff>
    </xdr:from>
    <xdr:to>
      <xdr:col>72</xdr:col>
      <xdr:colOff>38100</xdr:colOff>
      <xdr:row>36</xdr:row>
      <xdr:rowOff>40958</xdr:rowOff>
    </xdr:to>
    <xdr:sp macro="" textlink="">
      <xdr:nvSpPr>
        <xdr:cNvPr id="532" name="フローチャート: 判断 531"/>
        <xdr:cNvSpPr/>
      </xdr:nvSpPr>
      <xdr:spPr>
        <a:xfrm>
          <a:off x="13652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32085</xdr:rowOff>
    </xdr:from>
    <xdr:ext cx="534377" cy="259045"/>
    <xdr:sp macro="" textlink="">
      <xdr:nvSpPr>
        <xdr:cNvPr id="533" name="テキスト ボックス 532"/>
        <xdr:cNvSpPr txBox="1"/>
      </xdr:nvSpPr>
      <xdr:spPr>
        <a:xfrm>
          <a:off x="13436111" y="620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144297</xdr:rowOff>
    </xdr:from>
    <xdr:to>
      <xdr:col>67</xdr:col>
      <xdr:colOff>101600</xdr:colOff>
      <xdr:row>36</xdr:row>
      <xdr:rowOff>74447</xdr:rowOff>
    </xdr:to>
    <xdr:sp macro="" textlink="">
      <xdr:nvSpPr>
        <xdr:cNvPr id="534" name="フローチャート: 判断 533"/>
        <xdr:cNvSpPr/>
      </xdr:nvSpPr>
      <xdr:spPr>
        <a:xfrm>
          <a:off x="12763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90974</xdr:rowOff>
    </xdr:from>
    <xdr:ext cx="534377" cy="259045"/>
    <xdr:sp macro="" textlink="">
      <xdr:nvSpPr>
        <xdr:cNvPr id="535" name="テキスト ボックス 534"/>
        <xdr:cNvSpPr txBox="1"/>
      </xdr:nvSpPr>
      <xdr:spPr>
        <a:xfrm>
          <a:off x="12547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170281</xdr:rowOff>
    </xdr:from>
    <xdr:to>
      <xdr:col>85</xdr:col>
      <xdr:colOff>177800</xdr:colOff>
      <xdr:row>37</xdr:row>
      <xdr:rowOff>100431</xdr:rowOff>
    </xdr:to>
    <xdr:sp macro="" textlink="">
      <xdr:nvSpPr>
        <xdr:cNvPr id="541" name="楕円 540"/>
        <xdr:cNvSpPr/>
      </xdr:nvSpPr>
      <xdr:spPr>
        <a:xfrm>
          <a:off x="16268700" y="63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148708</xdr:rowOff>
    </xdr:from>
    <xdr:ext cx="534377" cy="259045"/>
    <xdr:sp macro="" textlink="">
      <xdr:nvSpPr>
        <xdr:cNvPr id="542" name="消防費該当値テキスト"/>
        <xdr:cNvSpPr txBox="1"/>
      </xdr:nvSpPr>
      <xdr:spPr>
        <a:xfrm>
          <a:off x="16370300" y="632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15977</xdr:rowOff>
    </xdr:from>
    <xdr:to>
      <xdr:col>81</xdr:col>
      <xdr:colOff>101600</xdr:colOff>
      <xdr:row>37</xdr:row>
      <xdr:rowOff>117577</xdr:rowOff>
    </xdr:to>
    <xdr:sp macro="" textlink="">
      <xdr:nvSpPr>
        <xdr:cNvPr id="543" name="楕円 542"/>
        <xdr:cNvSpPr/>
      </xdr:nvSpPr>
      <xdr:spPr>
        <a:xfrm>
          <a:off x="15430500" y="63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108704</xdr:rowOff>
    </xdr:from>
    <xdr:ext cx="534377" cy="259045"/>
    <xdr:sp macro="" textlink="">
      <xdr:nvSpPr>
        <xdr:cNvPr id="544" name="テキスト ボックス 543"/>
        <xdr:cNvSpPr txBox="1"/>
      </xdr:nvSpPr>
      <xdr:spPr>
        <a:xfrm>
          <a:off x="15214111" y="64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116141</xdr:rowOff>
    </xdr:from>
    <xdr:to>
      <xdr:col>76</xdr:col>
      <xdr:colOff>165100</xdr:colOff>
      <xdr:row>37</xdr:row>
      <xdr:rowOff>46291</xdr:rowOff>
    </xdr:to>
    <xdr:sp macro="" textlink="">
      <xdr:nvSpPr>
        <xdr:cNvPr id="545" name="楕円 544"/>
        <xdr:cNvSpPr/>
      </xdr:nvSpPr>
      <xdr:spPr>
        <a:xfrm>
          <a:off x="14541500" y="628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37418</xdr:rowOff>
    </xdr:from>
    <xdr:ext cx="534377" cy="259045"/>
    <xdr:sp macro="" textlink="">
      <xdr:nvSpPr>
        <xdr:cNvPr id="546" name="テキスト ボックス 545"/>
        <xdr:cNvSpPr txBox="1"/>
      </xdr:nvSpPr>
      <xdr:spPr>
        <a:xfrm>
          <a:off x="14325111" y="638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85090</xdr:rowOff>
    </xdr:from>
    <xdr:to>
      <xdr:col>72</xdr:col>
      <xdr:colOff>38100</xdr:colOff>
      <xdr:row>36</xdr:row>
      <xdr:rowOff>15240</xdr:rowOff>
    </xdr:to>
    <xdr:sp macro="" textlink="">
      <xdr:nvSpPr>
        <xdr:cNvPr id="547" name="楕円 546"/>
        <xdr:cNvSpPr/>
      </xdr:nvSpPr>
      <xdr:spPr>
        <a:xfrm>
          <a:off x="13652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31767</xdr:rowOff>
    </xdr:from>
    <xdr:ext cx="534377" cy="259045"/>
    <xdr:sp macro="" textlink="">
      <xdr:nvSpPr>
        <xdr:cNvPr id="548" name="テキスト ボックス 547"/>
        <xdr:cNvSpPr txBox="1"/>
      </xdr:nvSpPr>
      <xdr:spPr>
        <a:xfrm>
          <a:off x="13436111" y="58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150508</xdr:rowOff>
    </xdr:from>
    <xdr:to>
      <xdr:col>67</xdr:col>
      <xdr:colOff>101600</xdr:colOff>
      <xdr:row>36</xdr:row>
      <xdr:rowOff>80658</xdr:rowOff>
    </xdr:to>
    <xdr:sp macro="" textlink="">
      <xdr:nvSpPr>
        <xdr:cNvPr id="549" name="楕円 548"/>
        <xdr:cNvSpPr/>
      </xdr:nvSpPr>
      <xdr:spPr>
        <a:xfrm>
          <a:off x="12763500" y="615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71785</xdr:rowOff>
    </xdr:from>
    <xdr:ext cx="534377" cy="259045"/>
    <xdr:sp macro="" textlink="">
      <xdr:nvSpPr>
        <xdr:cNvPr id="550" name="テキスト ボックス 549"/>
        <xdr:cNvSpPr txBox="1"/>
      </xdr:nvSpPr>
      <xdr:spPr>
        <a:xfrm>
          <a:off x="12547111" y="624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14949</xdr:rowOff>
    </xdr:from>
    <xdr:to>
      <xdr:col>85</xdr:col>
      <xdr:colOff>127000</xdr:colOff>
      <xdr:row>57</xdr:row>
      <xdr:rowOff>14884</xdr:rowOff>
    </xdr:to>
    <xdr:cxnSp macro="">
      <xdr:nvCxnSpPr>
        <xdr:cNvPr id="582" name="直線コネクタ 581"/>
        <xdr:cNvCxnSpPr/>
      </xdr:nvCxnSpPr>
      <xdr:spPr>
        <a:xfrm flipV="1">
          <a:off x="15481300" y="9616149"/>
          <a:ext cx="838200" cy="17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149672</xdr:rowOff>
    </xdr:from>
    <xdr:ext cx="534377" cy="259045"/>
    <xdr:sp macro="" textlink="">
      <xdr:nvSpPr>
        <xdr:cNvPr id="583" name="教育費平均値テキスト"/>
        <xdr:cNvSpPr txBox="1"/>
      </xdr:nvSpPr>
      <xdr:spPr>
        <a:xfrm>
          <a:off x="16370300" y="957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14884</xdr:rowOff>
    </xdr:from>
    <xdr:to>
      <xdr:col>81</xdr:col>
      <xdr:colOff>50800</xdr:colOff>
      <xdr:row>57</xdr:row>
      <xdr:rowOff>17611</xdr:rowOff>
    </xdr:to>
    <xdr:cxnSp macro="">
      <xdr:nvCxnSpPr>
        <xdr:cNvPr id="585" name="直線コネクタ 584"/>
        <xdr:cNvCxnSpPr/>
      </xdr:nvCxnSpPr>
      <xdr:spPr>
        <a:xfrm flipV="1">
          <a:off x="14592300" y="9787534"/>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151037</xdr:rowOff>
    </xdr:from>
    <xdr:ext cx="534377" cy="259045"/>
    <xdr:sp macro="" textlink="">
      <xdr:nvSpPr>
        <xdr:cNvPr id="587" name="テキスト ボックス 586"/>
        <xdr:cNvSpPr txBox="1"/>
      </xdr:nvSpPr>
      <xdr:spPr>
        <a:xfrm>
          <a:off x="15214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125641</xdr:rowOff>
    </xdr:from>
    <xdr:to>
      <xdr:col>76</xdr:col>
      <xdr:colOff>114300</xdr:colOff>
      <xdr:row>57</xdr:row>
      <xdr:rowOff>17611</xdr:rowOff>
    </xdr:to>
    <xdr:cxnSp macro="">
      <xdr:nvCxnSpPr>
        <xdr:cNvPr id="588" name="直線コネクタ 587"/>
        <xdr:cNvCxnSpPr/>
      </xdr:nvCxnSpPr>
      <xdr:spPr>
        <a:xfrm>
          <a:off x="13703300" y="9555391"/>
          <a:ext cx="889000" cy="23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82260</xdr:rowOff>
    </xdr:from>
    <xdr:ext cx="534377" cy="259045"/>
    <xdr:sp macro="" textlink="">
      <xdr:nvSpPr>
        <xdr:cNvPr id="590" name="テキスト ボックス 589"/>
        <xdr:cNvSpPr txBox="1"/>
      </xdr:nvSpPr>
      <xdr:spPr>
        <a:xfrm>
          <a:off x="14325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109378</xdr:rowOff>
    </xdr:from>
    <xdr:to>
      <xdr:col>71</xdr:col>
      <xdr:colOff>177800</xdr:colOff>
      <xdr:row>55</xdr:row>
      <xdr:rowOff>125641</xdr:rowOff>
    </xdr:to>
    <xdr:cxnSp macro="">
      <xdr:nvCxnSpPr>
        <xdr:cNvPr id="591" name="直線コネクタ 590"/>
        <xdr:cNvCxnSpPr/>
      </xdr:nvCxnSpPr>
      <xdr:spPr>
        <a:xfrm>
          <a:off x="12814300" y="8853328"/>
          <a:ext cx="889000" cy="70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92" name="フローチャート: 判断 591"/>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15591</xdr:rowOff>
    </xdr:from>
    <xdr:ext cx="534377" cy="259045"/>
    <xdr:sp macro="" textlink="">
      <xdr:nvSpPr>
        <xdr:cNvPr id="593" name="テキスト ボックス 592"/>
        <xdr:cNvSpPr txBox="1"/>
      </xdr:nvSpPr>
      <xdr:spPr>
        <a:xfrm>
          <a:off x="13436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155700</xdr:rowOff>
    </xdr:from>
    <xdr:to>
      <xdr:col>67</xdr:col>
      <xdr:colOff>101600</xdr:colOff>
      <xdr:row>56</xdr:row>
      <xdr:rowOff>85850</xdr:rowOff>
    </xdr:to>
    <xdr:sp macro="" textlink="">
      <xdr:nvSpPr>
        <xdr:cNvPr id="594" name="フローチャート: 判断 593"/>
        <xdr:cNvSpPr/>
      </xdr:nvSpPr>
      <xdr:spPr>
        <a:xfrm>
          <a:off x="12763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76977</xdr:rowOff>
    </xdr:from>
    <xdr:ext cx="534377" cy="259045"/>
    <xdr:sp macro="" textlink="">
      <xdr:nvSpPr>
        <xdr:cNvPr id="595" name="テキスト ボックス 594"/>
        <xdr:cNvSpPr txBox="1"/>
      </xdr:nvSpPr>
      <xdr:spPr>
        <a:xfrm>
          <a:off x="12547111" y="96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135599</xdr:rowOff>
    </xdr:from>
    <xdr:to>
      <xdr:col>85</xdr:col>
      <xdr:colOff>177800</xdr:colOff>
      <xdr:row>56</xdr:row>
      <xdr:rowOff>65749</xdr:rowOff>
    </xdr:to>
    <xdr:sp macro="" textlink="">
      <xdr:nvSpPr>
        <xdr:cNvPr id="601" name="楕円 600"/>
        <xdr:cNvSpPr/>
      </xdr:nvSpPr>
      <xdr:spPr>
        <a:xfrm>
          <a:off x="16268700" y="95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158476</xdr:rowOff>
    </xdr:from>
    <xdr:ext cx="534377" cy="259045"/>
    <xdr:sp macro="" textlink="">
      <xdr:nvSpPr>
        <xdr:cNvPr id="602" name="教育費該当値テキスト"/>
        <xdr:cNvSpPr txBox="1"/>
      </xdr:nvSpPr>
      <xdr:spPr>
        <a:xfrm>
          <a:off x="16370300" y="941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135534</xdr:rowOff>
    </xdr:from>
    <xdr:to>
      <xdr:col>81</xdr:col>
      <xdr:colOff>101600</xdr:colOff>
      <xdr:row>57</xdr:row>
      <xdr:rowOff>65684</xdr:rowOff>
    </xdr:to>
    <xdr:sp macro="" textlink="">
      <xdr:nvSpPr>
        <xdr:cNvPr id="603" name="楕円 602"/>
        <xdr:cNvSpPr/>
      </xdr:nvSpPr>
      <xdr:spPr>
        <a:xfrm>
          <a:off x="15430500" y="97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56811</xdr:rowOff>
    </xdr:from>
    <xdr:ext cx="534377" cy="259045"/>
    <xdr:sp macro="" textlink="">
      <xdr:nvSpPr>
        <xdr:cNvPr id="604" name="テキスト ボックス 603"/>
        <xdr:cNvSpPr txBox="1"/>
      </xdr:nvSpPr>
      <xdr:spPr>
        <a:xfrm>
          <a:off x="15214111" y="982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138261</xdr:rowOff>
    </xdr:from>
    <xdr:to>
      <xdr:col>76</xdr:col>
      <xdr:colOff>165100</xdr:colOff>
      <xdr:row>57</xdr:row>
      <xdr:rowOff>68411</xdr:rowOff>
    </xdr:to>
    <xdr:sp macro="" textlink="">
      <xdr:nvSpPr>
        <xdr:cNvPr id="605" name="楕円 604"/>
        <xdr:cNvSpPr/>
      </xdr:nvSpPr>
      <xdr:spPr>
        <a:xfrm>
          <a:off x="14541500" y="973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59538</xdr:rowOff>
    </xdr:from>
    <xdr:ext cx="534377" cy="259045"/>
    <xdr:sp macro="" textlink="">
      <xdr:nvSpPr>
        <xdr:cNvPr id="606" name="テキスト ボックス 605"/>
        <xdr:cNvSpPr txBox="1"/>
      </xdr:nvSpPr>
      <xdr:spPr>
        <a:xfrm>
          <a:off x="14325111" y="983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74841</xdr:rowOff>
    </xdr:from>
    <xdr:to>
      <xdr:col>72</xdr:col>
      <xdr:colOff>38100</xdr:colOff>
      <xdr:row>56</xdr:row>
      <xdr:rowOff>4991</xdr:rowOff>
    </xdr:to>
    <xdr:sp macro="" textlink="">
      <xdr:nvSpPr>
        <xdr:cNvPr id="607" name="楕円 606"/>
        <xdr:cNvSpPr/>
      </xdr:nvSpPr>
      <xdr:spPr>
        <a:xfrm>
          <a:off x="13652500" y="950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167568</xdr:rowOff>
    </xdr:from>
    <xdr:ext cx="534377" cy="259045"/>
    <xdr:sp macro="" textlink="">
      <xdr:nvSpPr>
        <xdr:cNvPr id="608" name="テキスト ボックス 607"/>
        <xdr:cNvSpPr txBox="1"/>
      </xdr:nvSpPr>
      <xdr:spPr>
        <a:xfrm>
          <a:off x="13436111" y="959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58578</xdr:rowOff>
    </xdr:from>
    <xdr:to>
      <xdr:col>67</xdr:col>
      <xdr:colOff>101600</xdr:colOff>
      <xdr:row>51</xdr:row>
      <xdr:rowOff>160178</xdr:rowOff>
    </xdr:to>
    <xdr:sp macro="" textlink="">
      <xdr:nvSpPr>
        <xdr:cNvPr id="609" name="楕円 608"/>
        <xdr:cNvSpPr/>
      </xdr:nvSpPr>
      <xdr:spPr>
        <a:xfrm>
          <a:off x="12763500" y="880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5255</xdr:rowOff>
    </xdr:from>
    <xdr:ext cx="599010" cy="259045"/>
    <xdr:sp macro="" textlink="">
      <xdr:nvSpPr>
        <xdr:cNvPr id="610" name="テキスト ボックス 609"/>
        <xdr:cNvSpPr txBox="1"/>
      </xdr:nvSpPr>
      <xdr:spPr>
        <a:xfrm>
          <a:off x="12514795" y="857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21286</xdr:rowOff>
    </xdr:from>
    <xdr:to>
      <xdr:col>85</xdr:col>
      <xdr:colOff>127000</xdr:colOff>
      <xdr:row>78</xdr:row>
      <xdr:rowOff>24702</xdr:rowOff>
    </xdr:to>
    <xdr:cxnSp macro="">
      <xdr:nvCxnSpPr>
        <xdr:cNvPr id="635" name="直線コネクタ 634"/>
        <xdr:cNvCxnSpPr/>
      </xdr:nvCxnSpPr>
      <xdr:spPr>
        <a:xfrm flipV="1">
          <a:off x="15481300" y="13394386"/>
          <a:ext cx="8382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24702</xdr:rowOff>
    </xdr:from>
    <xdr:to>
      <xdr:col>81</xdr:col>
      <xdr:colOff>50800</xdr:colOff>
      <xdr:row>78</xdr:row>
      <xdr:rowOff>25126</xdr:rowOff>
    </xdr:to>
    <xdr:cxnSp macro="">
      <xdr:nvCxnSpPr>
        <xdr:cNvPr id="638" name="直線コネクタ 637"/>
        <xdr:cNvCxnSpPr/>
      </xdr:nvCxnSpPr>
      <xdr:spPr>
        <a:xfrm flipV="1">
          <a:off x="14592300" y="13397802"/>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18045</xdr:rowOff>
    </xdr:from>
    <xdr:to>
      <xdr:col>76</xdr:col>
      <xdr:colOff>114300</xdr:colOff>
      <xdr:row>78</xdr:row>
      <xdr:rowOff>25126</xdr:rowOff>
    </xdr:to>
    <xdr:cxnSp macro="">
      <xdr:nvCxnSpPr>
        <xdr:cNvPr id="641" name="直線コネクタ 640"/>
        <xdr:cNvCxnSpPr/>
      </xdr:nvCxnSpPr>
      <xdr:spPr>
        <a:xfrm>
          <a:off x="13703300" y="13391145"/>
          <a:ext cx="889000" cy="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3" name="テキスト ボックス 642"/>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18045</xdr:rowOff>
    </xdr:from>
    <xdr:to>
      <xdr:col>71</xdr:col>
      <xdr:colOff>177800</xdr:colOff>
      <xdr:row>78</xdr:row>
      <xdr:rowOff>21839</xdr:rowOff>
    </xdr:to>
    <xdr:cxnSp macro="">
      <xdr:nvCxnSpPr>
        <xdr:cNvPr id="644" name="直線コネクタ 643"/>
        <xdr:cNvCxnSpPr/>
      </xdr:nvCxnSpPr>
      <xdr:spPr>
        <a:xfrm flipV="1">
          <a:off x="12814300" y="13391145"/>
          <a:ext cx="8890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99696</xdr:rowOff>
    </xdr:from>
    <xdr:to>
      <xdr:col>72</xdr:col>
      <xdr:colOff>38100</xdr:colOff>
      <xdr:row>78</xdr:row>
      <xdr:rowOff>29846</xdr:rowOff>
    </xdr:to>
    <xdr:sp macro="" textlink="">
      <xdr:nvSpPr>
        <xdr:cNvPr id="645" name="フローチャート: 判断 644"/>
        <xdr:cNvSpPr/>
      </xdr:nvSpPr>
      <xdr:spPr>
        <a:xfrm>
          <a:off x="13652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46373</xdr:rowOff>
    </xdr:from>
    <xdr:ext cx="469744" cy="259045"/>
    <xdr:sp macro="" textlink="">
      <xdr:nvSpPr>
        <xdr:cNvPr id="646" name="テキスト ボックス 645"/>
        <xdr:cNvSpPr txBox="1"/>
      </xdr:nvSpPr>
      <xdr:spPr>
        <a:xfrm>
          <a:off x="13468428"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100850</xdr:rowOff>
    </xdr:from>
    <xdr:to>
      <xdr:col>67</xdr:col>
      <xdr:colOff>101600</xdr:colOff>
      <xdr:row>78</xdr:row>
      <xdr:rowOff>31000</xdr:rowOff>
    </xdr:to>
    <xdr:sp macro="" textlink="">
      <xdr:nvSpPr>
        <xdr:cNvPr id="647" name="フローチャート: 判断 646"/>
        <xdr:cNvSpPr/>
      </xdr:nvSpPr>
      <xdr:spPr>
        <a:xfrm>
          <a:off x="12763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47527</xdr:rowOff>
    </xdr:from>
    <xdr:ext cx="469744" cy="259045"/>
    <xdr:sp macro="" textlink="">
      <xdr:nvSpPr>
        <xdr:cNvPr id="648" name="テキスト ボックス 647"/>
        <xdr:cNvSpPr txBox="1"/>
      </xdr:nvSpPr>
      <xdr:spPr>
        <a:xfrm>
          <a:off x="12579428"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141936</xdr:rowOff>
    </xdr:from>
    <xdr:to>
      <xdr:col>85</xdr:col>
      <xdr:colOff>177800</xdr:colOff>
      <xdr:row>78</xdr:row>
      <xdr:rowOff>72086</xdr:rowOff>
    </xdr:to>
    <xdr:sp macro="" textlink="">
      <xdr:nvSpPr>
        <xdr:cNvPr id="654" name="楕円 653"/>
        <xdr:cNvSpPr/>
      </xdr:nvSpPr>
      <xdr:spPr>
        <a:xfrm>
          <a:off x="16268700" y="133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98429</xdr:rowOff>
    </xdr:from>
    <xdr:ext cx="378565" cy="259045"/>
    <xdr:sp macro="" textlink="">
      <xdr:nvSpPr>
        <xdr:cNvPr id="655" name="災害復旧費該当値テキスト"/>
        <xdr:cNvSpPr txBox="1"/>
      </xdr:nvSpPr>
      <xdr:spPr>
        <a:xfrm>
          <a:off x="16370300" y="13300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145352</xdr:rowOff>
    </xdr:from>
    <xdr:to>
      <xdr:col>81</xdr:col>
      <xdr:colOff>101600</xdr:colOff>
      <xdr:row>78</xdr:row>
      <xdr:rowOff>75502</xdr:rowOff>
    </xdr:to>
    <xdr:sp macro="" textlink="">
      <xdr:nvSpPr>
        <xdr:cNvPr id="656" name="楕円 655"/>
        <xdr:cNvSpPr/>
      </xdr:nvSpPr>
      <xdr:spPr>
        <a:xfrm>
          <a:off x="15430500" y="1334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66629</xdr:rowOff>
    </xdr:from>
    <xdr:ext cx="378565" cy="259045"/>
    <xdr:sp macro="" textlink="">
      <xdr:nvSpPr>
        <xdr:cNvPr id="657" name="テキスト ボックス 656"/>
        <xdr:cNvSpPr txBox="1"/>
      </xdr:nvSpPr>
      <xdr:spPr>
        <a:xfrm>
          <a:off x="15292017" y="13439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145776</xdr:rowOff>
    </xdr:from>
    <xdr:to>
      <xdr:col>76</xdr:col>
      <xdr:colOff>165100</xdr:colOff>
      <xdr:row>78</xdr:row>
      <xdr:rowOff>75926</xdr:rowOff>
    </xdr:to>
    <xdr:sp macro="" textlink="">
      <xdr:nvSpPr>
        <xdr:cNvPr id="658" name="楕円 657"/>
        <xdr:cNvSpPr/>
      </xdr:nvSpPr>
      <xdr:spPr>
        <a:xfrm>
          <a:off x="14541500" y="1334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67053</xdr:rowOff>
    </xdr:from>
    <xdr:ext cx="313932" cy="259045"/>
    <xdr:sp macro="" textlink="">
      <xdr:nvSpPr>
        <xdr:cNvPr id="659" name="テキスト ボックス 658"/>
        <xdr:cNvSpPr txBox="1"/>
      </xdr:nvSpPr>
      <xdr:spPr>
        <a:xfrm>
          <a:off x="14435333" y="13440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138695</xdr:rowOff>
    </xdr:from>
    <xdr:to>
      <xdr:col>72</xdr:col>
      <xdr:colOff>38100</xdr:colOff>
      <xdr:row>78</xdr:row>
      <xdr:rowOff>68845</xdr:rowOff>
    </xdr:to>
    <xdr:sp macro="" textlink="">
      <xdr:nvSpPr>
        <xdr:cNvPr id="660" name="楕円 659"/>
        <xdr:cNvSpPr/>
      </xdr:nvSpPr>
      <xdr:spPr>
        <a:xfrm>
          <a:off x="13652500" y="1334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59972</xdr:rowOff>
    </xdr:from>
    <xdr:ext cx="469744" cy="259045"/>
    <xdr:sp macro="" textlink="">
      <xdr:nvSpPr>
        <xdr:cNvPr id="661" name="テキスト ボックス 660"/>
        <xdr:cNvSpPr txBox="1"/>
      </xdr:nvSpPr>
      <xdr:spPr>
        <a:xfrm>
          <a:off x="13468428" y="1343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142489</xdr:rowOff>
    </xdr:from>
    <xdr:to>
      <xdr:col>67</xdr:col>
      <xdr:colOff>101600</xdr:colOff>
      <xdr:row>78</xdr:row>
      <xdr:rowOff>72639</xdr:rowOff>
    </xdr:to>
    <xdr:sp macro="" textlink="">
      <xdr:nvSpPr>
        <xdr:cNvPr id="662" name="楕円 661"/>
        <xdr:cNvSpPr/>
      </xdr:nvSpPr>
      <xdr:spPr>
        <a:xfrm>
          <a:off x="12763500" y="1334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63766</xdr:rowOff>
    </xdr:from>
    <xdr:ext cx="378565" cy="259045"/>
    <xdr:sp macro="" textlink="">
      <xdr:nvSpPr>
        <xdr:cNvPr id="663" name="テキスト ボックス 662"/>
        <xdr:cNvSpPr txBox="1"/>
      </xdr:nvSpPr>
      <xdr:spPr>
        <a:xfrm>
          <a:off x="12625017" y="13436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7049</xdr:rowOff>
    </xdr:from>
    <xdr:to>
      <xdr:col>85</xdr:col>
      <xdr:colOff>127000</xdr:colOff>
      <xdr:row>96</xdr:row>
      <xdr:rowOff>20104</xdr:rowOff>
    </xdr:to>
    <xdr:cxnSp macro="">
      <xdr:nvCxnSpPr>
        <xdr:cNvPr id="692" name="直線コネクタ 691"/>
        <xdr:cNvCxnSpPr/>
      </xdr:nvCxnSpPr>
      <xdr:spPr>
        <a:xfrm flipV="1">
          <a:off x="15481300" y="16466249"/>
          <a:ext cx="838200" cy="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55618</xdr:rowOff>
    </xdr:from>
    <xdr:ext cx="534377" cy="259045"/>
    <xdr:sp macro="" textlink="">
      <xdr:nvSpPr>
        <xdr:cNvPr id="693" name="公債費平均値テキスト"/>
        <xdr:cNvSpPr txBox="1"/>
      </xdr:nvSpPr>
      <xdr:spPr>
        <a:xfrm>
          <a:off x="16370300" y="1617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20104</xdr:rowOff>
    </xdr:from>
    <xdr:to>
      <xdr:col>81</xdr:col>
      <xdr:colOff>50800</xdr:colOff>
      <xdr:row>96</xdr:row>
      <xdr:rowOff>22010</xdr:rowOff>
    </xdr:to>
    <xdr:cxnSp macro="">
      <xdr:nvCxnSpPr>
        <xdr:cNvPr id="695" name="直線コネクタ 694"/>
        <xdr:cNvCxnSpPr/>
      </xdr:nvCxnSpPr>
      <xdr:spPr>
        <a:xfrm flipV="1">
          <a:off x="14592300" y="1647930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7" name="テキスト ボックス 696"/>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22010</xdr:rowOff>
    </xdr:from>
    <xdr:to>
      <xdr:col>76</xdr:col>
      <xdr:colOff>114300</xdr:colOff>
      <xdr:row>96</xdr:row>
      <xdr:rowOff>70002</xdr:rowOff>
    </xdr:to>
    <xdr:cxnSp macro="">
      <xdr:nvCxnSpPr>
        <xdr:cNvPr id="698" name="直線コネクタ 697"/>
        <xdr:cNvCxnSpPr/>
      </xdr:nvCxnSpPr>
      <xdr:spPr>
        <a:xfrm flipV="1">
          <a:off x="13703300" y="16481210"/>
          <a:ext cx="889000" cy="4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97299</xdr:rowOff>
    </xdr:from>
    <xdr:ext cx="534377" cy="259045"/>
    <xdr:sp macro="" textlink="">
      <xdr:nvSpPr>
        <xdr:cNvPr id="700" name="テキスト ボックス 699"/>
        <xdr:cNvSpPr txBox="1"/>
      </xdr:nvSpPr>
      <xdr:spPr>
        <a:xfrm>
          <a:off x="14325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9043</xdr:rowOff>
    </xdr:from>
    <xdr:to>
      <xdr:col>71</xdr:col>
      <xdr:colOff>177800</xdr:colOff>
      <xdr:row>96</xdr:row>
      <xdr:rowOff>70002</xdr:rowOff>
    </xdr:to>
    <xdr:cxnSp macro="">
      <xdr:nvCxnSpPr>
        <xdr:cNvPr id="701" name="直線コネクタ 700"/>
        <xdr:cNvCxnSpPr/>
      </xdr:nvCxnSpPr>
      <xdr:spPr>
        <a:xfrm>
          <a:off x="12814300" y="16468243"/>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160998</xdr:rowOff>
    </xdr:from>
    <xdr:to>
      <xdr:col>72</xdr:col>
      <xdr:colOff>38100</xdr:colOff>
      <xdr:row>94</xdr:row>
      <xdr:rowOff>91148</xdr:rowOff>
    </xdr:to>
    <xdr:sp macro="" textlink="">
      <xdr:nvSpPr>
        <xdr:cNvPr id="702" name="フローチャート: 判断 701"/>
        <xdr:cNvSpPr/>
      </xdr:nvSpPr>
      <xdr:spPr>
        <a:xfrm>
          <a:off x="13652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107675</xdr:rowOff>
    </xdr:from>
    <xdr:ext cx="534377" cy="259045"/>
    <xdr:sp macro="" textlink="">
      <xdr:nvSpPr>
        <xdr:cNvPr id="703" name="テキスト ボックス 702"/>
        <xdr:cNvSpPr txBox="1"/>
      </xdr:nvSpPr>
      <xdr:spPr>
        <a:xfrm>
          <a:off x="13436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154330</xdr:rowOff>
    </xdr:from>
    <xdr:to>
      <xdr:col>67</xdr:col>
      <xdr:colOff>101600</xdr:colOff>
      <xdr:row>94</xdr:row>
      <xdr:rowOff>84480</xdr:rowOff>
    </xdr:to>
    <xdr:sp macro="" textlink="">
      <xdr:nvSpPr>
        <xdr:cNvPr id="704" name="フローチャート: 判断 703"/>
        <xdr:cNvSpPr/>
      </xdr:nvSpPr>
      <xdr:spPr>
        <a:xfrm>
          <a:off x="12763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101007</xdr:rowOff>
    </xdr:from>
    <xdr:ext cx="534377" cy="259045"/>
    <xdr:sp macro="" textlink="">
      <xdr:nvSpPr>
        <xdr:cNvPr id="705" name="テキスト ボックス 704"/>
        <xdr:cNvSpPr txBox="1"/>
      </xdr:nvSpPr>
      <xdr:spPr>
        <a:xfrm>
          <a:off x="12547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127699</xdr:rowOff>
    </xdr:from>
    <xdr:to>
      <xdr:col>85</xdr:col>
      <xdr:colOff>177800</xdr:colOff>
      <xdr:row>96</xdr:row>
      <xdr:rowOff>57849</xdr:rowOff>
    </xdr:to>
    <xdr:sp macro="" textlink="">
      <xdr:nvSpPr>
        <xdr:cNvPr id="711" name="楕円 710"/>
        <xdr:cNvSpPr/>
      </xdr:nvSpPr>
      <xdr:spPr>
        <a:xfrm>
          <a:off x="16268700" y="1641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106126</xdr:rowOff>
    </xdr:from>
    <xdr:ext cx="534377" cy="259045"/>
    <xdr:sp macro="" textlink="">
      <xdr:nvSpPr>
        <xdr:cNvPr id="712" name="公債費該当値テキスト"/>
        <xdr:cNvSpPr txBox="1"/>
      </xdr:nvSpPr>
      <xdr:spPr>
        <a:xfrm>
          <a:off x="16370300" y="1639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140754</xdr:rowOff>
    </xdr:from>
    <xdr:to>
      <xdr:col>81</xdr:col>
      <xdr:colOff>101600</xdr:colOff>
      <xdr:row>96</xdr:row>
      <xdr:rowOff>70904</xdr:rowOff>
    </xdr:to>
    <xdr:sp macro="" textlink="">
      <xdr:nvSpPr>
        <xdr:cNvPr id="713" name="楕円 712"/>
        <xdr:cNvSpPr/>
      </xdr:nvSpPr>
      <xdr:spPr>
        <a:xfrm>
          <a:off x="15430500" y="1642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62031</xdr:rowOff>
    </xdr:from>
    <xdr:ext cx="534377" cy="259045"/>
    <xdr:sp macro="" textlink="">
      <xdr:nvSpPr>
        <xdr:cNvPr id="714" name="テキスト ボックス 713"/>
        <xdr:cNvSpPr txBox="1"/>
      </xdr:nvSpPr>
      <xdr:spPr>
        <a:xfrm>
          <a:off x="15214111" y="1652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142660</xdr:rowOff>
    </xdr:from>
    <xdr:to>
      <xdr:col>76</xdr:col>
      <xdr:colOff>165100</xdr:colOff>
      <xdr:row>96</xdr:row>
      <xdr:rowOff>72810</xdr:rowOff>
    </xdr:to>
    <xdr:sp macro="" textlink="">
      <xdr:nvSpPr>
        <xdr:cNvPr id="715" name="楕円 714"/>
        <xdr:cNvSpPr/>
      </xdr:nvSpPr>
      <xdr:spPr>
        <a:xfrm>
          <a:off x="14541500" y="164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63937</xdr:rowOff>
    </xdr:from>
    <xdr:ext cx="534377" cy="259045"/>
    <xdr:sp macro="" textlink="">
      <xdr:nvSpPr>
        <xdr:cNvPr id="716" name="テキスト ボックス 715"/>
        <xdr:cNvSpPr txBox="1"/>
      </xdr:nvSpPr>
      <xdr:spPr>
        <a:xfrm>
          <a:off x="14325111" y="1652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19202</xdr:rowOff>
    </xdr:from>
    <xdr:to>
      <xdr:col>72</xdr:col>
      <xdr:colOff>38100</xdr:colOff>
      <xdr:row>96</xdr:row>
      <xdr:rowOff>120802</xdr:rowOff>
    </xdr:to>
    <xdr:sp macro="" textlink="">
      <xdr:nvSpPr>
        <xdr:cNvPr id="717" name="楕円 716"/>
        <xdr:cNvSpPr/>
      </xdr:nvSpPr>
      <xdr:spPr>
        <a:xfrm>
          <a:off x="13652500" y="164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111929</xdr:rowOff>
    </xdr:from>
    <xdr:ext cx="534377" cy="259045"/>
    <xdr:sp macro="" textlink="">
      <xdr:nvSpPr>
        <xdr:cNvPr id="718" name="テキスト ボックス 717"/>
        <xdr:cNvSpPr txBox="1"/>
      </xdr:nvSpPr>
      <xdr:spPr>
        <a:xfrm>
          <a:off x="13436111" y="165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129693</xdr:rowOff>
    </xdr:from>
    <xdr:to>
      <xdr:col>67</xdr:col>
      <xdr:colOff>101600</xdr:colOff>
      <xdr:row>96</xdr:row>
      <xdr:rowOff>59843</xdr:rowOff>
    </xdr:to>
    <xdr:sp macro="" textlink="">
      <xdr:nvSpPr>
        <xdr:cNvPr id="719" name="楕円 718"/>
        <xdr:cNvSpPr/>
      </xdr:nvSpPr>
      <xdr:spPr>
        <a:xfrm>
          <a:off x="12763500" y="1641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50970</xdr:rowOff>
    </xdr:from>
    <xdr:ext cx="534377" cy="259045"/>
    <xdr:sp macro="" textlink="">
      <xdr:nvSpPr>
        <xdr:cNvPr id="720" name="テキスト ボックス 719"/>
        <xdr:cNvSpPr txBox="1"/>
      </xdr:nvSpPr>
      <xdr:spPr>
        <a:xfrm>
          <a:off x="12547111" y="1651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33579</xdr:rowOff>
    </xdr:from>
    <xdr:to>
      <xdr:col>102</xdr:col>
      <xdr:colOff>165100</xdr:colOff>
      <xdr:row>38</xdr:row>
      <xdr:rowOff>135179</xdr:rowOff>
    </xdr:to>
    <xdr:sp macro="" textlink="">
      <xdr:nvSpPr>
        <xdr:cNvPr id="757" name="フローチャート: 判断 756"/>
        <xdr:cNvSpPr/>
      </xdr:nvSpPr>
      <xdr:spPr>
        <a:xfrm>
          <a:off x="19494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151706</xdr:rowOff>
    </xdr:from>
    <xdr:ext cx="378565" cy="259045"/>
    <xdr:sp macro="" textlink="">
      <xdr:nvSpPr>
        <xdr:cNvPr id="758" name="テキスト ボックス 757"/>
        <xdr:cNvSpPr txBox="1"/>
      </xdr:nvSpPr>
      <xdr:spPr>
        <a:xfrm>
          <a:off x="19356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111303</xdr:rowOff>
    </xdr:from>
    <xdr:to>
      <xdr:col>98</xdr:col>
      <xdr:colOff>38100</xdr:colOff>
      <xdr:row>38</xdr:row>
      <xdr:rowOff>41453</xdr:rowOff>
    </xdr:to>
    <xdr:sp macro="" textlink="">
      <xdr:nvSpPr>
        <xdr:cNvPr id="759" name="フローチャート: 判断 758"/>
        <xdr:cNvSpPr/>
      </xdr:nvSpPr>
      <xdr:spPr>
        <a:xfrm>
          <a:off x="18605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57980</xdr:rowOff>
    </xdr:from>
    <xdr:ext cx="378565" cy="259045"/>
    <xdr:sp macro="" textlink="">
      <xdr:nvSpPr>
        <xdr:cNvPr id="760" name="テキスト ボックス 759"/>
        <xdr:cNvSpPr txBox="1"/>
      </xdr:nvSpPr>
      <xdr:spPr>
        <a:xfrm>
          <a:off x="18467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128905</xdr:rowOff>
    </xdr:from>
    <xdr:to>
      <xdr:col>102</xdr:col>
      <xdr:colOff>165100</xdr:colOff>
      <xdr:row>57</xdr:row>
      <xdr:rowOff>59055</xdr:rowOff>
    </xdr:to>
    <xdr:sp macro="" textlink="">
      <xdr:nvSpPr>
        <xdr:cNvPr id="810" name="フローチャート: 判断 809"/>
        <xdr:cNvSpPr/>
      </xdr:nvSpPr>
      <xdr:spPr>
        <a:xfrm>
          <a:off x="19494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55</xdr:row>
      <xdr:rowOff>75582</xdr:rowOff>
    </xdr:from>
    <xdr:ext cx="313932" cy="259045"/>
    <xdr:sp macro="" textlink="">
      <xdr:nvSpPr>
        <xdr:cNvPr id="811" name="テキスト ボックス 810"/>
        <xdr:cNvSpPr txBox="1"/>
      </xdr:nvSpPr>
      <xdr:spPr>
        <a:xfrm>
          <a:off x="19388333" y="9505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168910</xdr:rowOff>
    </xdr:from>
    <xdr:to>
      <xdr:col>98</xdr:col>
      <xdr:colOff>38100</xdr:colOff>
      <xdr:row>57</xdr:row>
      <xdr:rowOff>99060</xdr:rowOff>
    </xdr:to>
    <xdr:sp macro="" textlink="">
      <xdr:nvSpPr>
        <xdr:cNvPr id="812" name="フローチャート: 判断 811"/>
        <xdr:cNvSpPr/>
      </xdr:nvSpPr>
      <xdr:spPr>
        <a:xfrm>
          <a:off x="18605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55</xdr:row>
      <xdr:rowOff>115587</xdr:rowOff>
    </xdr:from>
    <xdr:ext cx="313932" cy="259045"/>
    <xdr:sp macro="" textlink="">
      <xdr:nvSpPr>
        <xdr:cNvPr id="813" name="テキスト ボックス 812"/>
        <xdr:cNvSpPr txBox="1"/>
      </xdr:nvSpPr>
      <xdr:spPr>
        <a:xfrm>
          <a:off x="18499333" y="9545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6" name="テキスト ボックス 825"/>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年度に比べて約</a:t>
          </a:r>
          <a:r>
            <a:rPr kumimoji="1" lang="en-US" altLang="ja-JP" sz="1300">
              <a:latin typeface="ＭＳ Ｐゴシック" panose="020B0600070205080204" pitchFamily="50" charset="-128"/>
              <a:ea typeface="ＭＳ Ｐゴシック" panose="020B0600070205080204" pitchFamily="50" charset="-128"/>
            </a:rPr>
            <a:t>14,000</a:t>
          </a:r>
          <a:r>
            <a:rPr kumimoji="1" lang="ja-JP" altLang="en-US" sz="1300">
              <a:latin typeface="ＭＳ Ｐゴシック" panose="020B0600070205080204" pitchFamily="50" charset="-128"/>
              <a:ea typeface="ＭＳ Ｐゴシック" panose="020B0600070205080204" pitchFamily="50" charset="-128"/>
            </a:rPr>
            <a:t>円増加し、一人当たり</a:t>
          </a:r>
          <a:r>
            <a:rPr kumimoji="1" lang="en-US" altLang="ja-JP" sz="1300">
              <a:latin typeface="ＭＳ Ｐゴシック" panose="020B0600070205080204" pitchFamily="50" charset="-128"/>
              <a:ea typeface="ＭＳ Ｐゴシック" panose="020B0600070205080204" pitchFamily="50" charset="-128"/>
            </a:rPr>
            <a:t>75,731</a:t>
          </a:r>
          <a:r>
            <a:rPr kumimoji="1" lang="ja-JP" altLang="en-US" sz="1300">
              <a:latin typeface="ＭＳ Ｐゴシック" panose="020B0600070205080204" pitchFamily="50" charset="-128"/>
              <a:ea typeface="ＭＳ Ｐゴシック" panose="020B0600070205080204" pitchFamily="50" charset="-128"/>
            </a:rPr>
            <a:t>円となった。これは石動駅周辺整備事業に係る物件移転補償費が増加したことに加え、大雪被害による除雪費用や道路維持補修費の増加によるものである。石動駅周辺整備事業は平成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年度も継続することから、来年度も一人当たり土木費は類似団体平均値を上回ることが予想される。しかし石動駅周辺整備事業の終了後は、一人当たり土木費は減少傾向となる見込である。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また、教育費も平成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年度に比べて大きく増額し、一人当たり</a:t>
          </a:r>
          <a:r>
            <a:rPr kumimoji="1" lang="en-US" altLang="ja-JP" sz="1300">
              <a:latin typeface="ＭＳ Ｐゴシック" panose="020B0600070205080204" pitchFamily="50" charset="-128"/>
              <a:ea typeface="ＭＳ Ｐゴシック" panose="020B0600070205080204" pitchFamily="50" charset="-128"/>
            </a:rPr>
            <a:t>56,640</a:t>
          </a:r>
          <a:r>
            <a:rPr kumimoji="1" lang="ja-JP" altLang="en-US" sz="1300">
              <a:latin typeface="ＭＳ Ｐゴシック" panose="020B0600070205080204" pitchFamily="50" charset="-128"/>
              <a:ea typeface="ＭＳ Ｐゴシック" panose="020B0600070205080204" pitchFamily="50" charset="-128"/>
            </a:rPr>
            <a:t>円となった。要因は、市民体育館の耐震補強事業を実施したためである。この事業は平成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年度で終了しており、今後は一人当たり教育費が減少する予定である。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年度の財政調整基金の標準財政規模比は例年を下回り、</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％未満となった。これは大雪被害による除雪費用の増等に対して、財政調整基金を取り崩して対応したためである。これにより、財政調整基金の取り崩し額が積立額を上回り、実質収支額は平成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年度よりも大幅に減少し、実質単年度収支の赤字幅が増加した。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今後は実質単年度収支がプラスになるよう、財政調整基金の取り崩しを極力少なくするように努める。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一般会計等の実質赤字及び公営企業会計の資金不足は生じておらず、連結実質赤字額は発生していない。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年度の各会計全体の黒字額は平成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年度から減少している。水道事業、国民健康保険事業で黒字額が増加した一方で、一般会計の黒字額が平成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年度を大きく下回った。主な要因は、大雪被害による除雪費用等の増である。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元利償還金は増加の一途を辿っている。平成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年度に発債した駅南土地区画整理事業等の公共事業等債、石動小学校校舎改築事業に係る全国防災事業債等の元利償還金等によるものである。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施設の集約化等の大型事業を予定していることから、元利償還金の増は続くと見込まれる。しかしながら、交付税算定率の高い起債等の有利な財源措置のある起債を優先して借入れることや、事業費の圧縮、実施時期の調整等による借入れの抑制は今後とも継続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一般会計等に係る地方債の現在高は平成</a:t>
          </a:r>
          <a:r>
            <a:rPr kumimoji="1" lang="en-US" altLang="ja-JP" sz="1400" baseline="0">
              <a:latin typeface="ＭＳ ゴシック" pitchFamily="49" charset="-128"/>
              <a:ea typeface="ＭＳ ゴシック" pitchFamily="49" charset="-128"/>
            </a:rPr>
            <a:t>28</a:t>
          </a:r>
          <a:r>
            <a:rPr kumimoji="1" lang="ja-JP" altLang="en-US" sz="1400" baseline="0">
              <a:latin typeface="ＭＳ ゴシック" pitchFamily="49" charset="-128"/>
              <a:ea typeface="ＭＳ ゴシック" pitchFamily="49" charset="-128"/>
            </a:rPr>
            <a:t>年度比</a:t>
          </a:r>
          <a:r>
            <a:rPr kumimoji="1" lang="en-US" altLang="ja-JP" sz="1400" baseline="0">
              <a:latin typeface="ＭＳ ゴシック" pitchFamily="49" charset="-128"/>
              <a:ea typeface="ＭＳ ゴシック" pitchFamily="49" charset="-128"/>
            </a:rPr>
            <a:t>261</a:t>
          </a:r>
          <a:r>
            <a:rPr kumimoji="1" lang="ja-JP" altLang="en-US" sz="1400" baseline="0">
              <a:latin typeface="ＭＳ ゴシック" pitchFamily="49" charset="-128"/>
              <a:ea typeface="ＭＳ ゴシック" pitchFamily="49" charset="-128"/>
            </a:rPr>
            <a:t>百万円の増となった。これは防災無線整備や市民体育館耐震補強事業等により、緊急防災・減債事業債の発行が増加したことが主な要因である。また、債務負担行為に基づく支出予定額は、東部産業団地整備事業及び石動駅南周辺整備事業に係る支出予定額の減により、</a:t>
          </a:r>
          <a:r>
            <a:rPr kumimoji="1" lang="en-US" altLang="ja-JP" sz="1400" baseline="0">
              <a:latin typeface="ＭＳ ゴシック" pitchFamily="49" charset="-128"/>
              <a:ea typeface="ＭＳ ゴシック" pitchFamily="49" charset="-128"/>
            </a:rPr>
            <a:t>136</a:t>
          </a:r>
          <a:r>
            <a:rPr kumimoji="1" lang="ja-JP" altLang="en-US" sz="1400" baseline="0">
              <a:latin typeface="ＭＳ ゴシック" pitchFamily="49" charset="-128"/>
              <a:ea typeface="ＭＳ ゴシック" pitchFamily="49" charset="-128"/>
            </a:rPr>
            <a:t>百万円の減となった。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一方、充当可能基金や充当可能特定歳入、基準財政需要額算入見込額といった充当可能財源等は全て</a:t>
          </a:r>
          <a:r>
            <a:rPr kumimoji="1" lang="en-US" altLang="ja-JP" sz="1400" baseline="0">
              <a:latin typeface="ＭＳ ゴシック" pitchFamily="49" charset="-128"/>
              <a:ea typeface="ＭＳ ゴシック" pitchFamily="49" charset="-128"/>
            </a:rPr>
            <a:t>H28</a:t>
          </a:r>
          <a:r>
            <a:rPr kumimoji="1" lang="ja-JP" altLang="en-US" sz="1400" baseline="0">
              <a:latin typeface="ＭＳ ゴシック" pitchFamily="49" charset="-128"/>
              <a:ea typeface="ＭＳ ゴシック" pitchFamily="49" charset="-128"/>
            </a:rPr>
            <a:t>年度を下回っている。これは大雪被害による除雪費用の増に対応するため財政調整基金を取り崩して対応したことや、東部産業団地に係る既収土地貸付収入の増に伴い将来収入見込額が減少したことなどによ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今後は地方債の発行や基金の取り崩しを極力抑えるよう努める。</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富山県小矢部市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年度は、ふるさとおやべ応援基金に前年度より多く積み立てたことなどにより、その他特定目的基金が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万円増加した。一方で、大雪被害による除雪経費、道路維持補修費等の増により、財政調整基金を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万円取り崩した。そのため、基金全体では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今後もその他特定目的基金は積立目的に応じて適正に使用していく。財政調整基金や減債基金は取り崩しを抑え、将来に備える。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地域福祉基金：地域福祉に関する事業の推進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ふるさとおやべ応援基金：ふるさとおやべ応援寄附金を寄附を行った者の意向に沿った事業の財源に充てる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社会福祉事業：福祉事業の資金に充てる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庁舎整備基金：庁舎の大規模な補修及び改修等事業の資金に充てる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スポーツ振興基金：スポーツ関係団体の活動を促進する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ふるさとおやべ応援基金：寄附金の増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庁舎整備基金：庁舎の耐震化工事に備え、平成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基金の目的に合うように取り崩し、活用を続けていく。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大雪被害による除雪経費、道路維持補修費等の増により、基金が減少した。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同様の大雪被害や災害等に備え、基金残高をなるべく減少させないようにする。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積立て、取り崩しがなかった。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年度に地方債償還のピークを迎えるため、それまでは取り崩しをしないように努める。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30,453
30,040
134.07
15,202,017
14,948,768
215,202
8,330,500
14,313,445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類似団体内平均よりも高い水準となっている。耐用年数を超過しても使用されている資産が多く、老朽化が進行している。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このことから、公共施設等総合管理計画や公共施設計画に基づき、公共施設の保有数量の縮減や個別施設の再編を着実に進める必要がある。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年度からＲ</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年においては、この計画に基づき、保育所やコミュニティ施設の統合を図るため、有形固定資産減価償却率の減少を見込んでいる。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69" name="有形固定資産減価償却率平均値テキスト"/>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2" name="フローチャート: 判断 71"/>
        <xdr:cNvSpPr/>
      </xdr:nvSpPr>
      <xdr:spPr>
        <a:xfrm>
          <a:off x="3238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79587</xdr:rowOff>
    </xdr:from>
    <xdr:to>
      <xdr:col>19</xdr:col>
      <xdr:colOff>187325</xdr:colOff>
      <xdr:row>27</xdr:row>
      <xdr:rowOff>9737</xdr:rowOff>
    </xdr:to>
    <xdr:sp macro="" textlink="">
      <xdr:nvSpPr>
        <xdr:cNvPr id="78" name="楕円 77"/>
        <xdr:cNvSpPr/>
      </xdr:nvSpPr>
      <xdr:spPr>
        <a:xfrm>
          <a:off x="4000500" y="530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75370</xdr:rowOff>
    </xdr:from>
    <xdr:ext cx="405111" cy="259045"/>
    <xdr:sp macro="" textlink="">
      <xdr:nvSpPr>
        <xdr:cNvPr id="79" name="n_1aveValue有形固定資産減価償却率"/>
        <xdr:cNvSpPr txBox="1"/>
      </xdr:nvSpPr>
      <xdr:spPr>
        <a:xfrm>
          <a:off x="3836044" y="581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40869</xdr:rowOff>
    </xdr:from>
    <xdr:ext cx="405111" cy="259045"/>
    <xdr:sp macro="" textlink="">
      <xdr:nvSpPr>
        <xdr:cNvPr id="80" name="n_2aveValue有形固定資産減価償却率"/>
        <xdr:cNvSpPr txBox="1"/>
      </xdr:nvSpPr>
      <xdr:spPr>
        <a:xfrm>
          <a:off x="30867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26264</xdr:rowOff>
    </xdr:from>
    <xdr:ext cx="405111" cy="259045"/>
    <xdr:sp macro="" textlink="">
      <xdr:nvSpPr>
        <xdr:cNvPr id="81" name="n_1mainValue有形固定資産減価償却率"/>
        <xdr:cNvSpPr txBox="1"/>
      </xdr:nvSpPr>
      <xdr:spPr>
        <a:xfrm>
          <a:off x="3836044" y="508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類似団体内平均よりも高い水準となっている。一般会計等に係る地方債の現在高が増加傾向にあり、Ｈ</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年度以降は、大型事業（（石動駅周辺整備事業、統合こども園整備事業、新図書館整備事業、（仮称）石動コミュニティプラザ整備事業）を予定しており、債務償還可能年数は高水準が続くと見込まれる。</a:t>
          </a: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7" name="テキスト ボックス 96"/>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98" name="直線コネクタ 9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9" name="テキスト ボックス 9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0" name="直線コネクタ 9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1" name="テキスト ボックス 100"/>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2" name="直線コネクタ 10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3" name="テキスト ボックス 102"/>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4" name="直線コネクタ 10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05" name="テキスト ボックス 104"/>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6" name="直線コネクタ 10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7" name="テキスト ボックス 106"/>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8" name="直線コネクタ 10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9" name="テキスト ボックス 108"/>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3" name="直線コネクタ 112"/>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14"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15" name="直線コネクタ 114"/>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16"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17" name="直線コネクタ 116"/>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166659</xdr:rowOff>
    </xdr:from>
    <xdr:ext cx="340478" cy="259045"/>
    <xdr:sp macro="" textlink="">
      <xdr:nvSpPr>
        <xdr:cNvPr id="118" name="債務償還可能年数平均値テキスト"/>
        <xdr:cNvSpPr txBox="1"/>
      </xdr:nvSpPr>
      <xdr:spPr>
        <a:xfrm>
          <a:off x="14846300" y="6253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19" name="フローチャート: 判断 118"/>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143782</xdr:rowOff>
    </xdr:from>
    <xdr:to>
      <xdr:col>76</xdr:col>
      <xdr:colOff>73025</xdr:colOff>
      <xdr:row>31</xdr:row>
      <xdr:rowOff>73932</xdr:rowOff>
    </xdr:to>
    <xdr:sp macro="" textlink="">
      <xdr:nvSpPr>
        <xdr:cNvPr id="125" name="楕円 124"/>
        <xdr:cNvSpPr/>
      </xdr:nvSpPr>
      <xdr:spPr>
        <a:xfrm>
          <a:off x="147447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166659</xdr:rowOff>
    </xdr:from>
    <xdr:ext cx="340478" cy="259045"/>
    <xdr:sp macro="" textlink="">
      <xdr:nvSpPr>
        <xdr:cNvPr id="126" name="債務償還可能年数該当値テキスト"/>
        <xdr:cNvSpPr txBox="1"/>
      </xdr:nvSpPr>
      <xdr:spPr>
        <a:xfrm>
          <a:off x="14846300" y="59102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30,453
30,040
134.07
15,202,017
14,948,768
215,202
8,330,500
14,313,445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12065</xdr:rowOff>
    </xdr:from>
    <xdr:to>
      <xdr:col>20</xdr:col>
      <xdr:colOff>38100</xdr:colOff>
      <xdr:row>34</xdr:row>
      <xdr:rowOff>113665</xdr:rowOff>
    </xdr:to>
    <xdr:sp macro="" textlink="">
      <xdr:nvSpPr>
        <xdr:cNvPr id="69" name="楕円 68"/>
        <xdr:cNvSpPr/>
      </xdr:nvSpPr>
      <xdr:spPr>
        <a:xfrm>
          <a:off x="3746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40022</xdr:rowOff>
    </xdr:from>
    <xdr:ext cx="405111" cy="259045"/>
    <xdr:sp macro="" textlink="">
      <xdr:nvSpPr>
        <xdr:cNvPr id="70" name="n_1aveValue【道路】&#10;有形固定資産減価償却率"/>
        <xdr:cNvSpPr txBox="1"/>
      </xdr:nvSpPr>
      <xdr:spPr>
        <a:xfrm>
          <a:off x="358204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130192</xdr:rowOff>
    </xdr:from>
    <xdr:ext cx="405111" cy="259045"/>
    <xdr:sp macro="" textlink="">
      <xdr:nvSpPr>
        <xdr:cNvPr id="71" name="n_2aveValue【道路】&#10;有形固定資産減価償却率"/>
        <xdr:cNvSpPr txBox="1"/>
      </xdr:nvSpPr>
      <xdr:spPr>
        <a:xfrm>
          <a:off x="2705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130192</xdr:rowOff>
    </xdr:from>
    <xdr:ext cx="405111" cy="259045"/>
    <xdr:sp macro="" textlink="">
      <xdr:nvSpPr>
        <xdr:cNvPr id="72" name="n_1mainValue【道路】&#10;有形固定資産減価償却率"/>
        <xdr:cNvSpPr txBox="1"/>
      </xdr:nvSpPr>
      <xdr:spPr>
        <a:xfrm>
          <a:off x="358204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96" name="直線コネクタ 95"/>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97"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98" name="直線コネクタ 97"/>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99"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0" name="直線コネクタ 99"/>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34536</xdr:rowOff>
    </xdr:from>
    <xdr:ext cx="534377" cy="259045"/>
    <xdr:sp macro="" textlink="">
      <xdr:nvSpPr>
        <xdr:cNvPr id="101" name="【道路】&#10;一人当たり延長平均値テキスト"/>
        <xdr:cNvSpPr txBox="1"/>
      </xdr:nvSpPr>
      <xdr:spPr>
        <a:xfrm>
          <a:off x="10515600" y="6549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2" name="フローチャート: 判断 101"/>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3" name="フローチャート: 判断 102"/>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04" name="フローチャート: 判断 103"/>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36487</xdr:rowOff>
    </xdr:from>
    <xdr:to>
      <xdr:col>50</xdr:col>
      <xdr:colOff>165100</xdr:colOff>
      <xdr:row>38</xdr:row>
      <xdr:rowOff>138087</xdr:rowOff>
    </xdr:to>
    <xdr:sp macro="" textlink="">
      <xdr:nvSpPr>
        <xdr:cNvPr id="110" name="楕円 109"/>
        <xdr:cNvSpPr/>
      </xdr:nvSpPr>
      <xdr:spPr>
        <a:xfrm>
          <a:off x="9588500" y="655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136872</xdr:rowOff>
    </xdr:from>
    <xdr:ext cx="534377" cy="259045"/>
    <xdr:sp macro="" textlink="">
      <xdr:nvSpPr>
        <xdr:cNvPr id="111" name="n_1aveValue【道路】&#10;一人当たり延長"/>
        <xdr:cNvSpPr txBox="1"/>
      </xdr:nvSpPr>
      <xdr:spPr>
        <a:xfrm>
          <a:off x="93594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158500</xdr:rowOff>
    </xdr:from>
    <xdr:ext cx="534377" cy="259045"/>
    <xdr:sp macro="" textlink="">
      <xdr:nvSpPr>
        <xdr:cNvPr id="112" name="n_2aveValue【道路】&#10;一人当たり延長"/>
        <xdr:cNvSpPr txBox="1"/>
      </xdr:nvSpPr>
      <xdr:spPr>
        <a:xfrm>
          <a:off x="8483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154614</xdr:rowOff>
    </xdr:from>
    <xdr:ext cx="534377" cy="259045"/>
    <xdr:sp macro="" textlink="">
      <xdr:nvSpPr>
        <xdr:cNvPr id="113" name="n_1mainValue【道路】&#10;一人当たり延長"/>
        <xdr:cNvSpPr txBox="1"/>
      </xdr:nvSpPr>
      <xdr:spPr>
        <a:xfrm>
          <a:off x="9359411" y="63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4" name="直線コネクタ 12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5" name="テキスト ボックス 12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6" name="直線コネクタ 12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7" name="テキスト ボックス 12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8" name="直線コネクタ 12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9" name="テキスト ボックス 12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0" name="直線コネクタ 12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1" name="テキスト ボックス 13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2" name="直線コネクタ 13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3" name="テキスト ボックス 13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4" name="直線コネクタ 13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5" name="テキスト ボックス 13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39" name="直線コネクタ 138"/>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40"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41" name="直線コネクタ 140"/>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42"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43" name="直線コネクタ 142"/>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121937</xdr:rowOff>
    </xdr:from>
    <xdr:ext cx="405111" cy="259045"/>
    <xdr:sp macro="" textlink="">
      <xdr:nvSpPr>
        <xdr:cNvPr id="144" name="【橋りょう・トンネル】&#10;有形固定資産減価償却率平均値テキスト"/>
        <xdr:cNvSpPr txBox="1"/>
      </xdr:nvSpPr>
      <xdr:spPr>
        <a:xfrm>
          <a:off x="4673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45" name="フローチャート: 判断 144"/>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46" name="フローチャート: 判断 145"/>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47" name="フローチャート: 判断 146"/>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14515</xdr:rowOff>
    </xdr:from>
    <xdr:to>
      <xdr:col>20</xdr:col>
      <xdr:colOff>38100</xdr:colOff>
      <xdr:row>59</xdr:row>
      <xdr:rowOff>116115</xdr:rowOff>
    </xdr:to>
    <xdr:sp macro="" textlink="">
      <xdr:nvSpPr>
        <xdr:cNvPr id="153" name="楕円 152"/>
        <xdr:cNvSpPr/>
      </xdr:nvSpPr>
      <xdr:spPr>
        <a:xfrm>
          <a:off x="3746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116312</xdr:rowOff>
    </xdr:from>
    <xdr:ext cx="405111" cy="259045"/>
    <xdr:sp macro="" textlink="">
      <xdr:nvSpPr>
        <xdr:cNvPr id="154" name="n_1aveValue【橋りょう・トンネル】&#10;有形固定資産減価償却率"/>
        <xdr:cNvSpPr txBox="1"/>
      </xdr:nvSpPr>
      <xdr:spPr>
        <a:xfrm>
          <a:off x="35820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55" name="n_2ave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107242</xdr:rowOff>
    </xdr:from>
    <xdr:ext cx="405111" cy="259045"/>
    <xdr:sp macro="" textlink="">
      <xdr:nvSpPr>
        <xdr:cNvPr id="156" name="n_1mainValue【橋りょう・トンネル】&#10;有形固定資産減価償却率"/>
        <xdr:cNvSpPr txBox="1"/>
      </xdr:nvSpPr>
      <xdr:spPr>
        <a:xfrm>
          <a:off x="358204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8" name="テキスト ボックス 16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0" name="テキスト ボックス 16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2" name="テキスト ボックス 17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4" name="テキスト ボックス 17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6" name="テキスト ボックス 17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8" name="テキスト ボックス 17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80" name="直線コネクタ 179"/>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81"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182" name="直線コネクタ 181"/>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183"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184" name="直線コネクタ 183"/>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91701</xdr:rowOff>
    </xdr:from>
    <xdr:ext cx="599010" cy="259045"/>
    <xdr:sp macro="" textlink="">
      <xdr:nvSpPr>
        <xdr:cNvPr id="185" name="【橋りょう・トンネル】&#10;一人当たり有形固定資産（償却資産）額平均値テキスト"/>
        <xdr:cNvSpPr txBox="1"/>
      </xdr:nvSpPr>
      <xdr:spPr>
        <a:xfrm>
          <a:off x="10515600" y="10550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186" name="フローチャート: 判断 185"/>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187" name="フローチャート: 判断 186"/>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188" name="フローチャート: 判断 187"/>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102821</xdr:rowOff>
    </xdr:from>
    <xdr:to>
      <xdr:col>50</xdr:col>
      <xdr:colOff>165100</xdr:colOff>
      <xdr:row>61</xdr:row>
      <xdr:rowOff>32971</xdr:rowOff>
    </xdr:to>
    <xdr:sp macro="" textlink="">
      <xdr:nvSpPr>
        <xdr:cNvPr id="194" name="楕円 193"/>
        <xdr:cNvSpPr/>
      </xdr:nvSpPr>
      <xdr:spPr>
        <a:xfrm>
          <a:off x="9588500" y="1038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4486</xdr:rowOff>
    </xdr:from>
    <xdr:ext cx="599010" cy="259045"/>
    <xdr:sp macro="" textlink="">
      <xdr:nvSpPr>
        <xdr:cNvPr id="195" name="n_1aveValue【橋りょう・トンネル】&#10;一人当たり有形固定資産（償却資産）額"/>
        <xdr:cNvSpPr txBox="1"/>
      </xdr:nvSpPr>
      <xdr:spPr>
        <a:xfrm>
          <a:off x="93270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28776</xdr:rowOff>
    </xdr:from>
    <xdr:ext cx="599010" cy="259045"/>
    <xdr:sp macro="" textlink="">
      <xdr:nvSpPr>
        <xdr:cNvPr id="196" name="n_2aveValue【橋りょう・トンネル】&#10;一人当たり有形固定資産（償却資産）額"/>
        <xdr:cNvSpPr txBox="1"/>
      </xdr:nvSpPr>
      <xdr:spPr>
        <a:xfrm>
          <a:off x="8450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49498</xdr:rowOff>
    </xdr:from>
    <xdr:ext cx="599010" cy="259045"/>
    <xdr:sp macro="" textlink="">
      <xdr:nvSpPr>
        <xdr:cNvPr id="197" name="n_1mainValue【橋りょう・トンネル】&#10;一人当たり有形固定資産（償却資産）額"/>
        <xdr:cNvSpPr txBox="1"/>
      </xdr:nvSpPr>
      <xdr:spPr>
        <a:xfrm>
          <a:off x="9327095" y="1016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9" name="直線コネクタ 20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0" name="テキスト ボックス 20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1" name="直線コネクタ 21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2" name="テキスト ボックス 21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5" name="直線コネクタ 21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6" name="テキスト ボックス 21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7" name="直線コネクタ 21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8" name="テキスト ボックス 21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22" name="直線コネクタ 221"/>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23"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24" name="直線コネクタ 223"/>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25"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26" name="直線コネクタ 225"/>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27"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28" name="フローチャート: 判断 227"/>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29" name="フローチャート: 判断 228"/>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30" name="フローチャート: 判断 229"/>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156845</xdr:rowOff>
    </xdr:from>
    <xdr:to>
      <xdr:col>20</xdr:col>
      <xdr:colOff>38100</xdr:colOff>
      <xdr:row>83</xdr:row>
      <xdr:rowOff>86995</xdr:rowOff>
    </xdr:to>
    <xdr:sp macro="" textlink="">
      <xdr:nvSpPr>
        <xdr:cNvPr id="236" name="楕円 235"/>
        <xdr:cNvSpPr/>
      </xdr:nvSpPr>
      <xdr:spPr>
        <a:xfrm>
          <a:off x="3746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78757</xdr:rowOff>
    </xdr:from>
    <xdr:ext cx="405111" cy="259045"/>
    <xdr:sp macro="" textlink="">
      <xdr:nvSpPr>
        <xdr:cNvPr id="237" name="n_1aveValue【公営住宅】&#10;有形固定資産減価償却率"/>
        <xdr:cNvSpPr txBox="1"/>
      </xdr:nvSpPr>
      <xdr:spPr>
        <a:xfrm>
          <a:off x="3582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238" name="n_2aveValue【公営住宅】&#10;有形固定資産減価償却率"/>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78122</xdr:rowOff>
    </xdr:from>
    <xdr:ext cx="405111" cy="259045"/>
    <xdr:sp macro="" textlink="">
      <xdr:nvSpPr>
        <xdr:cNvPr id="239" name="n_1mainValue【公営住宅】&#10;有形固定資産減価償却率"/>
        <xdr:cNvSpPr txBox="1"/>
      </xdr:nvSpPr>
      <xdr:spPr>
        <a:xfrm>
          <a:off x="35820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63" name="直線コネクタ 262"/>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64"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65" name="直線コネクタ 264"/>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66"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67" name="直線コネクタ 266"/>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153940</xdr:rowOff>
    </xdr:from>
    <xdr:ext cx="469744" cy="259045"/>
    <xdr:sp macro="" textlink="">
      <xdr:nvSpPr>
        <xdr:cNvPr id="268" name="【公営住宅】&#10;一人当たり面積平均値テキスト"/>
        <xdr:cNvSpPr txBox="1"/>
      </xdr:nvSpPr>
      <xdr:spPr>
        <a:xfrm>
          <a:off x="10515600" y="1421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69" name="フローチャート: 判断 268"/>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270" name="フローチャート: 判断 269"/>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271" name="フローチャート: 判断 270"/>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99313</xdr:rowOff>
    </xdr:from>
    <xdr:to>
      <xdr:col>50</xdr:col>
      <xdr:colOff>165100</xdr:colOff>
      <xdr:row>85</xdr:row>
      <xdr:rowOff>29463</xdr:rowOff>
    </xdr:to>
    <xdr:sp macro="" textlink="">
      <xdr:nvSpPr>
        <xdr:cNvPr id="277" name="楕円 276"/>
        <xdr:cNvSpPr/>
      </xdr:nvSpPr>
      <xdr:spPr>
        <a:xfrm>
          <a:off x="9588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103140</xdr:rowOff>
    </xdr:from>
    <xdr:ext cx="469744" cy="259045"/>
    <xdr:sp macro="" textlink="">
      <xdr:nvSpPr>
        <xdr:cNvPr id="278" name="n_1aveValue【公営住宅】&#10;一人当たり面積"/>
        <xdr:cNvSpPr txBox="1"/>
      </xdr:nvSpPr>
      <xdr:spPr>
        <a:xfrm>
          <a:off x="9391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77233</xdr:rowOff>
    </xdr:from>
    <xdr:ext cx="469744" cy="259045"/>
    <xdr:sp macro="" textlink="">
      <xdr:nvSpPr>
        <xdr:cNvPr id="279" name="n_2aveValue【公営住宅】&#10;一人当たり面積"/>
        <xdr:cNvSpPr txBox="1"/>
      </xdr:nvSpPr>
      <xdr:spPr>
        <a:xfrm>
          <a:off x="8515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20590</xdr:rowOff>
    </xdr:from>
    <xdr:ext cx="469744" cy="259045"/>
    <xdr:sp macro="" textlink="">
      <xdr:nvSpPr>
        <xdr:cNvPr id="280" name="n_1mainValue【公営住宅】&#10;一人当たり面積"/>
        <xdr:cNvSpPr txBox="1"/>
      </xdr:nvSpPr>
      <xdr:spPr>
        <a:xfrm>
          <a:off x="9391727" y="1459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8" name="テキスト ボックス 30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8" name="テキスト ボックス 31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0" name="テキスト ボックス 31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22" name="直線コネクタ 321"/>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23"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24" name="直線コネクタ 323"/>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6" name="直線コネクタ 32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27"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28" name="フローチャート: 判断 327"/>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29" name="フローチャート: 判断 328"/>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30" name="フローチャート: 判断 329"/>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103777</xdr:rowOff>
    </xdr:from>
    <xdr:to>
      <xdr:col>81</xdr:col>
      <xdr:colOff>101600</xdr:colOff>
      <xdr:row>35</xdr:row>
      <xdr:rowOff>33927</xdr:rowOff>
    </xdr:to>
    <xdr:sp macro="" textlink="">
      <xdr:nvSpPr>
        <xdr:cNvPr id="336" name="楕円 335"/>
        <xdr:cNvSpPr/>
      </xdr:nvSpPr>
      <xdr:spPr>
        <a:xfrm>
          <a:off x="15430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103431</xdr:rowOff>
    </xdr:from>
    <xdr:ext cx="405111" cy="259045"/>
    <xdr:sp macro="" textlink="">
      <xdr:nvSpPr>
        <xdr:cNvPr id="337"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338" name="n_2aveValue【認定こども園・幼稚園・保育所】&#10;有形固定資産減価償却率"/>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50454</xdr:rowOff>
    </xdr:from>
    <xdr:ext cx="405111" cy="259045"/>
    <xdr:sp macro="" textlink="">
      <xdr:nvSpPr>
        <xdr:cNvPr id="339" name="n_1mainValue【認定こども園・幼稚園・保育所】&#10;有形固定資産減価償却率"/>
        <xdr:cNvSpPr txBox="1"/>
      </xdr:nvSpPr>
      <xdr:spPr>
        <a:xfrm>
          <a:off x="15266044" y="570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8" name="テキスト ボックス 3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9" name="直線コネクタ 3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0" name="直線コネクタ 34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51" name="テキスト ボックス 35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2" name="直線コネクタ 35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53" name="テキスト ボックス 35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4" name="直線コネクタ 35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55" name="テキスト ボックス 35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6" name="直線コネクタ 35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57" name="テキスト ボックス 35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8" name="直線コネクタ 35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59" name="テキスト ボックス 35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0" name="直線コネクタ 35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61" name="テキスト ボックス 36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2" name="直線コネクタ 3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3" name="テキスト ボックス 3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365" name="直線コネクタ 364"/>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366"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367" name="直線コネクタ 366"/>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368"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369" name="直線コネクタ 368"/>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370"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71" name="フローチャート: 判断 370"/>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372" name="フローチャート: 判断 371"/>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373" name="フローチャート: 判断 372"/>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4" name="テキスト ボックス 3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5" name="テキスト ボックス 3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6" name="テキスト ボックス 3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7" name="テキスト ボックス 3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8" name="テキスト ボックス 3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95613</xdr:rowOff>
    </xdr:from>
    <xdr:to>
      <xdr:col>112</xdr:col>
      <xdr:colOff>38100</xdr:colOff>
      <xdr:row>38</xdr:row>
      <xdr:rowOff>25763</xdr:rowOff>
    </xdr:to>
    <xdr:sp macro="" textlink="">
      <xdr:nvSpPr>
        <xdr:cNvPr id="379" name="楕円 378"/>
        <xdr:cNvSpPr/>
      </xdr:nvSpPr>
      <xdr:spPr>
        <a:xfrm>
          <a:off x="21272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64243</xdr:rowOff>
    </xdr:from>
    <xdr:ext cx="469744" cy="259045"/>
    <xdr:sp macro="" textlink="">
      <xdr:nvSpPr>
        <xdr:cNvPr id="380" name="n_1aveValue【認定こども園・幼稚園・保育所】&#10;一人当たり面積"/>
        <xdr:cNvSpPr txBox="1"/>
      </xdr:nvSpPr>
      <xdr:spPr>
        <a:xfrm>
          <a:off x="210757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70049</xdr:rowOff>
    </xdr:from>
    <xdr:ext cx="469744" cy="259045"/>
    <xdr:sp macro="" textlink="">
      <xdr:nvSpPr>
        <xdr:cNvPr id="381" name="n_2aveValue【認定こども園・幼稚園・保育所】&#10;一人当たり面積"/>
        <xdr:cNvSpPr txBox="1"/>
      </xdr:nvSpPr>
      <xdr:spPr>
        <a:xfrm>
          <a:off x="20199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42290</xdr:rowOff>
    </xdr:from>
    <xdr:ext cx="469744" cy="259045"/>
    <xdr:sp macro="" textlink="">
      <xdr:nvSpPr>
        <xdr:cNvPr id="382" name="n_1mainValue【認定こども園・幼稚園・保育所】&#10;一人当たり面積"/>
        <xdr:cNvSpPr txBox="1"/>
      </xdr:nvSpPr>
      <xdr:spPr>
        <a:xfrm>
          <a:off x="21075727" y="621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1" name="テキスト ボックス 3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2" name="直線コネクタ 3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3" name="テキスト ボックス 39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4" name="直線コネクタ 39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95" name="テキスト ボックス 39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6" name="直線コネクタ 39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7" name="テキスト ボックス 39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8" name="直線コネクタ 39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9" name="テキスト ボックス 39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0" name="直線コネクタ 39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1" name="テキスト ボックス 40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2" name="直線コネクタ 40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3" name="テキスト ボックス 40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4" name="直線コネクタ 40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05" name="テキスト ボックス 40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6" name="直線コネクタ 4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7" name="テキスト ボックス 40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09" name="直線コネクタ 408"/>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10"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11" name="直線コネクタ 410"/>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12"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13" name="直線コネクタ 412"/>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14" name="【学校施設】&#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15" name="フローチャート: 判断 414"/>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16" name="フローチャート: 判断 415"/>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17" name="フローチャート: 判断 416"/>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8" name="テキスト ボックス 4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9" name="テキスト ボックス 4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0" name="テキスト ボックス 4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1" name="テキスト ボックス 4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2" name="テキスト ボックス 4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63500</xdr:rowOff>
    </xdr:from>
    <xdr:to>
      <xdr:col>81</xdr:col>
      <xdr:colOff>101600</xdr:colOff>
      <xdr:row>56</xdr:row>
      <xdr:rowOff>165100</xdr:rowOff>
    </xdr:to>
    <xdr:sp macro="" textlink="">
      <xdr:nvSpPr>
        <xdr:cNvPr id="423" name="楕円 422"/>
        <xdr:cNvSpPr/>
      </xdr:nvSpPr>
      <xdr:spPr>
        <a:xfrm>
          <a:off x="15430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56623</xdr:rowOff>
    </xdr:from>
    <xdr:ext cx="405111" cy="259045"/>
    <xdr:sp macro="" textlink="">
      <xdr:nvSpPr>
        <xdr:cNvPr id="424" name="n_1aveValue【学校施設】&#10;有形固定資産減価償却率"/>
        <xdr:cNvSpPr txBox="1"/>
      </xdr:nvSpPr>
      <xdr:spPr>
        <a:xfrm>
          <a:off x="152660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25"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10177</xdr:rowOff>
    </xdr:from>
    <xdr:ext cx="405111" cy="259045"/>
    <xdr:sp macro="" textlink="">
      <xdr:nvSpPr>
        <xdr:cNvPr id="426" name="n_1mainValue【学校施設】&#10;有形固定資産減価償却率"/>
        <xdr:cNvSpPr txBox="1"/>
      </xdr:nvSpPr>
      <xdr:spPr>
        <a:xfrm>
          <a:off x="152660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7" name="正方形/長方形 4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8" name="正方形/長方形 4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9" name="正方形/長方形 4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0" name="正方形/長方形 4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1" name="正方形/長方形 4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2" name="正方形/長方形 4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3" name="正方形/長方形 4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4" name="正方形/長方形 4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5" name="テキスト ボックス 4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6" name="直線コネクタ 4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7" name="テキスト ボックス 4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8" name="直線コネクタ 4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9" name="テキスト ボックス 4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0" name="直線コネクタ 4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1" name="テキスト ボックス 4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2" name="直線コネクタ 4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3" name="テキスト ボックス 4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4" name="直線コネクタ 4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5" name="テキスト ボックス 4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6" name="直線コネクタ 4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7" name="テキスト ボックス 4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449" name="直線コネクタ 448"/>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450"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451" name="直線コネクタ 450"/>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452"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453" name="直線コネクタ 452"/>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454" name="【学校施設】&#10;一人当たり面積平均値テキスト"/>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455" name="フローチャート: 判断 454"/>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456" name="フローチャート: 判断 455"/>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457" name="フローチャート: 判断 456"/>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8" name="テキスト ボックス 4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9" name="テキスト ボックス 4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0" name="テキスト ボックス 4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1" name="テキスト ボックス 4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2" name="テキスト ボックス 4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128422</xdr:rowOff>
    </xdr:from>
    <xdr:to>
      <xdr:col>112</xdr:col>
      <xdr:colOff>38100</xdr:colOff>
      <xdr:row>61</xdr:row>
      <xdr:rowOff>58572</xdr:rowOff>
    </xdr:to>
    <xdr:sp macro="" textlink="">
      <xdr:nvSpPr>
        <xdr:cNvPr id="463" name="楕円 462"/>
        <xdr:cNvSpPr/>
      </xdr:nvSpPr>
      <xdr:spPr>
        <a:xfrm>
          <a:off x="21272500" y="1041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141140</xdr:rowOff>
    </xdr:from>
    <xdr:ext cx="469744" cy="259045"/>
    <xdr:sp macro="" textlink="">
      <xdr:nvSpPr>
        <xdr:cNvPr id="464" name="n_1aveValue【学校施設】&#10;一人当たり面積"/>
        <xdr:cNvSpPr txBox="1"/>
      </xdr:nvSpPr>
      <xdr:spPr>
        <a:xfrm>
          <a:off x="210757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157395</xdr:rowOff>
    </xdr:from>
    <xdr:ext cx="469744" cy="259045"/>
    <xdr:sp macro="" textlink="">
      <xdr:nvSpPr>
        <xdr:cNvPr id="465" name="n_2aveValue【学校施設】&#10;一人当たり面積"/>
        <xdr:cNvSpPr txBox="1"/>
      </xdr:nvSpPr>
      <xdr:spPr>
        <a:xfrm>
          <a:off x="20199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75099</xdr:rowOff>
    </xdr:from>
    <xdr:ext cx="469744" cy="259045"/>
    <xdr:sp macro="" textlink="">
      <xdr:nvSpPr>
        <xdr:cNvPr id="466" name="n_1mainValue【学校施設】&#10;一人当たり面積"/>
        <xdr:cNvSpPr txBox="1"/>
      </xdr:nvSpPr>
      <xdr:spPr>
        <a:xfrm>
          <a:off x="21075727" y="1019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7" name="正方形/長方形 4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8" name="正方形/長方形 4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9" name="正方形/長方形 4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0" name="正方形/長方形 4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1" name="正方形/長方形 4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2" name="正方形/長方形 4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3" name="正方形/長方形 4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4" name="正方形/長方形 47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5" name="正方形/長方形 4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6" name="正方形/長方形 4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7" name="正方形/長方形 4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8" name="正方形/長方形 4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9" name="正方形/長方形 4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0" name="正方形/長方形 4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1" name="正方形/長方形 4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2" name="正方形/長方形 48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3" name="正方形/長方形 4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4" name="正方形/長方形 4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5" name="正方形/長方形 4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6" name="正方形/長方形 4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7" name="正方形/長方形 4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8" name="正方形/長方形 4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9" name="正方形/長方形 4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0" name="正方形/長方形 4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1" name="テキスト ボックス 4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2" name="直線コネクタ 4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93" name="テキスト ボックス 49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94" name="直線コネクタ 49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95" name="テキスト ボックス 49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6" name="直線コネクタ 49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97" name="テキスト ボックス 49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8" name="直線コネクタ 49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9" name="テキスト ボックス 49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00" name="直線コネクタ 49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01" name="テキスト ボックス 50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02" name="直線コネクタ 50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03" name="テキスト ボックス 50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4" name="直線コネクタ 5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5" name="テキスト ボックス 5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507" name="直線コネクタ 506"/>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508"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509" name="直線コネクタ 508"/>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510"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511" name="直線コネクタ 510"/>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512" name="【公民館】&#10;有形固定資産減価償却率平均値テキスト"/>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513" name="フローチャート: 判断 512"/>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514" name="フローチャート: 判断 513"/>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15" name="フローチャート: 判断 514"/>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6" name="テキスト ボックス 5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7" name="テキスト ボックス 5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8" name="テキスト ボックス 5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9" name="テキスト ボックス 5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0" name="テキスト ボックス 5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132080</xdr:rowOff>
    </xdr:from>
    <xdr:to>
      <xdr:col>81</xdr:col>
      <xdr:colOff>101600</xdr:colOff>
      <xdr:row>105</xdr:row>
      <xdr:rowOff>62230</xdr:rowOff>
    </xdr:to>
    <xdr:sp macro="" textlink="">
      <xdr:nvSpPr>
        <xdr:cNvPr id="521" name="楕円 520"/>
        <xdr:cNvSpPr/>
      </xdr:nvSpPr>
      <xdr:spPr>
        <a:xfrm>
          <a:off x="15430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111141</xdr:rowOff>
    </xdr:from>
    <xdr:ext cx="405111" cy="259045"/>
    <xdr:sp macro="" textlink="">
      <xdr:nvSpPr>
        <xdr:cNvPr id="522" name="n_1aveValue【公民館】&#10;有形固定資産減価償却率"/>
        <xdr:cNvSpPr txBox="1"/>
      </xdr:nvSpPr>
      <xdr:spPr>
        <a:xfrm>
          <a:off x="152660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523" name="n_2aveValue【公民館】&#10;有形固定資産減価償却率"/>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53357</xdr:rowOff>
    </xdr:from>
    <xdr:ext cx="405111" cy="259045"/>
    <xdr:sp macro="" textlink="">
      <xdr:nvSpPr>
        <xdr:cNvPr id="524" name="n_1mainValue【公民館】&#10;有形固定資産減価償却率"/>
        <xdr:cNvSpPr txBox="1"/>
      </xdr:nvSpPr>
      <xdr:spPr>
        <a:xfrm>
          <a:off x="152660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5" name="正方形/長方形 5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6" name="正方形/長方形 5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7" name="正方形/長方形 5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8" name="正方形/長方形 5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9" name="正方形/長方形 5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0" name="正方形/長方形 5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1" name="正方形/長方形 5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2" name="正方形/長方形 5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3" name="テキスト ボックス 5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4" name="直線コネクタ 5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35" name="直線コネクタ 53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6" name="テキスト ボックス 53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7" name="直線コネクタ 53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8" name="テキスト ボックス 53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9" name="直線コネクタ 53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40" name="テキスト ボックス 53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41" name="直線コネクタ 54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2" name="テキスト ボックス 54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43" name="直線コネクタ 54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4" name="テキスト ボックス 54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5" name="直線コネクタ 54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46" name="テキスト ボックス 54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7" name="直線コネクタ 5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8" name="テキスト ボックス 5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550" name="直線コネクタ 549"/>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551"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552" name="直線コネクタ 551"/>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553"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554" name="直線コネクタ 553"/>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77306</xdr:rowOff>
    </xdr:from>
    <xdr:ext cx="469744" cy="259045"/>
    <xdr:sp macro="" textlink="">
      <xdr:nvSpPr>
        <xdr:cNvPr id="555" name="【公民館】&#10;一人当たり面積平均値テキスト"/>
        <xdr:cNvSpPr txBox="1"/>
      </xdr:nvSpPr>
      <xdr:spPr>
        <a:xfrm>
          <a:off x="221996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556" name="フローチャート: 判断 555"/>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557" name="フローチャート: 判断 556"/>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558" name="フローチャート: 判断 557"/>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9" name="テキスト ボックス 5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0" name="テキスト ボックス 5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1" name="テキスト ボックス 5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2" name="テキスト ボックス 5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3" name="テキスト ボックス 5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5806</xdr:rowOff>
    </xdr:from>
    <xdr:to>
      <xdr:col>112</xdr:col>
      <xdr:colOff>38100</xdr:colOff>
      <xdr:row>104</xdr:row>
      <xdr:rowOff>107406</xdr:rowOff>
    </xdr:to>
    <xdr:sp macro="" textlink="">
      <xdr:nvSpPr>
        <xdr:cNvPr id="564" name="楕円 563"/>
        <xdr:cNvSpPr/>
      </xdr:nvSpPr>
      <xdr:spPr>
        <a:xfrm>
          <a:off x="21272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162214</xdr:rowOff>
    </xdr:from>
    <xdr:ext cx="469744" cy="259045"/>
    <xdr:sp macro="" textlink="">
      <xdr:nvSpPr>
        <xdr:cNvPr id="565" name="n_1aveValue【公民館】&#10;一人当たり面積"/>
        <xdr:cNvSpPr txBox="1"/>
      </xdr:nvSpPr>
      <xdr:spPr>
        <a:xfrm>
          <a:off x="21075727" y="1816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566" name="n_2aveValue【公民館】&#10;一人当たり面積"/>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123933</xdr:rowOff>
    </xdr:from>
    <xdr:ext cx="469744" cy="259045"/>
    <xdr:sp macro="" textlink="">
      <xdr:nvSpPr>
        <xdr:cNvPr id="567" name="n_1mainValue【公民館】&#10;一人当たり面積"/>
        <xdr:cNvSpPr txBox="1"/>
      </xdr:nvSpPr>
      <xdr:spPr>
        <a:xfrm>
          <a:off x="21075727" y="1761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8" name="正方形/長方形 5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9" name="正方形/長方形 5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0" name="テキスト ボックス 5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類似団体と比較して特に有形固定資産減価償却率が高くなっている施設は、認定こども。園・保育所、学校施設、体育館・プールであり、特に低くなっている施設は、福祉施設、保健センターである。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建物等では主に市役所庁舎、保育所、小学校、中学校、博物館、武道館の有形固定資産減価償却率が高くなっているが、保育所については、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年度より、集約施設として統合こども園の建設を予定しており、既存施設は除却又は売却するため、減少していく見込みである。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工作物では主に橋梁、道路の有形固定資産減価償却率が高くなっているが、橋梁については、今後、現在の状態を調査する予定であり、道路については、長寿命化計画を策定し、順次改修していく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が高い施設は多く、耐用年数を経過しても多くの資産が使用されており、老朽化が進行しているため、今後も各資産の有用性、安全性等を踏まえ、修繕にて資産を維持していくのか、建て替え等にて新たな資産を形成し行政サービスに利用するのか検討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30,453
30,040
134.07
15,202,017
14,948,768
215,202
8,330,500
14,313,445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106697</xdr:rowOff>
    </xdr:from>
    <xdr:ext cx="405111" cy="259045"/>
    <xdr:sp macro="" textlink="">
      <xdr:nvSpPr>
        <xdr:cNvPr id="65"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92347</xdr:rowOff>
    </xdr:from>
    <xdr:to>
      <xdr:col>15</xdr:col>
      <xdr:colOff>101600</xdr:colOff>
      <xdr:row>39</xdr:row>
      <xdr:rowOff>22497</xdr:rowOff>
    </xdr:to>
    <xdr:sp macro="" textlink="">
      <xdr:nvSpPr>
        <xdr:cNvPr id="66" name="フローチャート: 判断 65"/>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39024</xdr:rowOff>
    </xdr:from>
    <xdr:ext cx="405111" cy="259045"/>
    <xdr:sp macro="" textlink="">
      <xdr:nvSpPr>
        <xdr:cNvPr id="67" name="n_2aveValue【図書館】&#10;有形固定資産減価償却率"/>
        <xdr:cNvSpPr txBox="1"/>
      </xdr:nvSpPr>
      <xdr:spPr>
        <a:xfrm>
          <a:off x="2705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118473</xdr:rowOff>
    </xdr:from>
    <xdr:to>
      <xdr:col>20</xdr:col>
      <xdr:colOff>38100</xdr:colOff>
      <xdr:row>37</xdr:row>
      <xdr:rowOff>48623</xdr:rowOff>
    </xdr:to>
    <xdr:sp macro="" textlink="">
      <xdr:nvSpPr>
        <xdr:cNvPr id="73" name="楕円 72"/>
        <xdr:cNvSpPr/>
      </xdr:nvSpPr>
      <xdr:spPr>
        <a:xfrm>
          <a:off x="3746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65150</xdr:rowOff>
    </xdr:from>
    <xdr:ext cx="405111" cy="259045"/>
    <xdr:sp macro="" textlink="">
      <xdr:nvSpPr>
        <xdr:cNvPr id="74" name="n_1mainValue【図書館】&#10;有形固定資産減価償却率"/>
        <xdr:cNvSpPr txBox="1"/>
      </xdr:nvSpPr>
      <xdr:spPr>
        <a:xfrm>
          <a:off x="35820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4" name="テキスト ボックス 93"/>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6" name="テキスト ボックス 95"/>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0" name="直線コネクタ 99"/>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1"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2" name="直線コネクタ 101"/>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3"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04" name="直線コネクタ 103"/>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05"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06" name="フローチャート: 判断 105"/>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7" name="フローチャート: 判断 106"/>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10177</xdr:rowOff>
    </xdr:from>
    <xdr:ext cx="469744" cy="259045"/>
    <xdr:sp macro="" textlink="">
      <xdr:nvSpPr>
        <xdr:cNvPr id="108"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147864</xdr:rowOff>
    </xdr:from>
    <xdr:to>
      <xdr:col>46</xdr:col>
      <xdr:colOff>38100</xdr:colOff>
      <xdr:row>38</xdr:row>
      <xdr:rowOff>78014</xdr:rowOff>
    </xdr:to>
    <xdr:sp macro="" textlink="">
      <xdr:nvSpPr>
        <xdr:cNvPr id="109" name="フローチャート: 判断 108"/>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94541</xdr:rowOff>
    </xdr:from>
    <xdr:ext cx="469744" cy="259045"/>
    <xdr:sp macro="" textlink="">
      <xdr:nvSpPr>
        <xdr:cNvPr id="110" name="n_2aveValue【図書館】&#10;一人当たり面積"/>
        <xdr:cNvSpPr txBox="1"/>
      </xdr:nvSpPr>
      <xdr:spPr>
        <a:xfrm>
          <a:off x="8515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87993</xdr:rowOff>
    </xdr:from>
    <xdr:to>
      <xdr:col>50</xdr:col>
      <xdr:colOff>165100</xdr:colOff>
      <xdr:row>40</xdr:row>
      <xdr:rowOff>18143</xdr:rowOff>
    </xdr:to>
    <xdr:sp macro="" textlink="">
      <xdr:nvSpPr>
        <xdr:cNvPr id="116" name="楕円 115"/>
        <xdr:cNvSpPr/>
      </xdr:nvSpPr>
      <xdr:spPr>
        <a:xfrm>
          <a:off x="9588500" y="67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9270</xdr:rowOff>
    </xdr:from>
    <xdr:ext cx="469744" cy="259045"/>
    <xdr:sp macro="" textlink="">
      <xdr:nvSpPr>
        <xdr:cNvPr id="117" name="n_1mainValue【図書館】&#10;一人当たり面積"/>
        <xdr:cNvSpPr txBox="1"/>
      </xdr:nvSpPr>
      <xdr:spPr>
        <a:xfrm>
          <a:off x="939172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9" name="直線コネクタ 12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0" name="テキスト ボックス 12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1" name="直線コネクタ 13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2" name="テキスト ボックス 13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3" name="直線コネクタ 13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4" name="テキスト ボックス 13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5" name="直線コネクタ 13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6" name="テキスト ボックス 13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40" name="直線コネクタ 139"/>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41"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42" name="直線コネクタ 141"/>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3"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44" name="直線コネクタ 14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45"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46" name="フローチャート: 判断 145"/>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47" name="フローチャート: 判断 146"/>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115079</xdr:rowOff>
    </xdr:from>
    <xdr:ext cx="405111" cy="259045"/>
    <xdr:sp macro="" textlink="">
      <xdr:nvSpPr>
        <xdr:cNvPr id="148" name="n_1aveValue【体育館・プール】&#10;有形固定資産減価償却率"/>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4064</xdr:rowOff>
    </xdr:from>
    <xdr:to>
      <xdr:col>15</xdr:col>
      <xdr:colOff>101600</xdr:colOff>
      <xdr:row>61</xdr:row>
      <xdr:rowOff>105664</xdr:rowOff>
    </xdr:to>
    <xdr:sp macro="" textlink="">
      <xdr:nvSpPr>
        <xdr:cNvPr id="149" name="フローチャート: 判断 148"/>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122191</xdr:rowOff>
    </xdr:from>
    <xdr:ext cx="405111" cy="259045"/>
    <xdr:sp macro="" textlink="">
      <xdr:nvSpPr>
        <xdr:cNvPr id="150" name="n_2aveValue【体育館・プール】&#10;有形固定資産減価償却率"/>
        <xdr:cNvSpPr txBox="1"/>
      </xdr:nvSpPr>
      <xdr:spPr>
        <a:xfrm>
          <a:off x="2705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122936</xdr:rowOff>
    </xdr:from>
    <xdr:to>
      <xdr:col>20</xdr:col>
      <xdr:colOff>38100</xdr:colOff>
      <xdr:row>58</xdr:row>
      <xdr:rowOff>53086</xdr:rowOff>
    </xdr:to>
    <xdr:sp macro="" textlink="">
      <xdr:nvSpPr>
        <xdr:cNvPr id="156" name="楕円 155"/>
        <xdr:cNvSpPr/>
      </xdr:nvSpPr>
      <xdr:spPr>
        <a:xfrm>
          <a:off x="3746500" y="98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69613</xdr:rowOff>
    </xdr:from>
    <xdr:ext cx="405111" cy="259045"/>
    <xdr:sp macro="" textlink="">
      <xdr:nvSpPr>
        <xdr:cNvPr id="157" name="n_1mainValue【体育館・プール】&#10;有形固定資産減価償却率"/>
        <xdr:cNvSpPr txBox="1"/>
      </xdr:nvSpPr>
      <xdr:spPr>
        <a:xfrm>
          <a:off x="3582044" y="967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9" name="テキスト ボックス 16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1" name="テキスト ボックス 17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3" name="テキスト ボックス 17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5" name="テキスト ボックス 17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7" name="テキスト ボックス 17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9" name="テキスト ボックス 17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81" name="直線コネクタ 180"/>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182"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183" name="直線コネクタ 182"/>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84"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85" name="直線コネクタ 184"/>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186"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87" name="フローチャート: 判断 186"/>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188" name="フローチャート: 判断 187"/>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104157</xdr:rowOff>
    </xdr:from>
    <xdr:ext cx="469744" cy="259045"/>
    <xdr:sp macro="" textlink="">
      <xdr:nvSpPr>
        <xdr:cNvPr id="189" name="n_1aveValue【体育館・プール】&#10;一人当たり面積"/>
        <xdr:cNvSpPr txBox="1"/>
      </xdr:nvSpPr>
      <xdr:spPr>
        <a:xfrm>
          <a:off x="9391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149860</xdr:rowOff>
    </xdr:from>
    <xdr:to>
      <xdr:col>46</xdr:col>
      <xdr:colOff>38100</xdr:colOff>
      <xdr:row>62</xdr:row>
      <xdr:rowOff>80010</xdr:rowOff>
    </xdr:to>
    <xdr:sp macro="" textlink="">
      <xdr:nvSpPr>
        <xdr:cNvPr id="190" name="フローチャート: 判断 189"/>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96537</xdr:rowOff>
    </xdr:from>
    <xdr:ext cx="469744" cy="259045"/>
    <xdr:sp macro="" textlink="">
      <xdr:nvSpPr>
        <xdr:cNvPr id="191" name="n_2aveValue【体育館・プール】&#10;一人当たり面積"/>
        <xdr:cNvSpPr txBox="1"/>
      </xdr:nvSpPr>
      <xdr:spPr>
        <a:xfrm>
          <a:off x="8515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142240</xdr:rowOff>
    </xdr:from>
    <xdr:to>
      <xdr:col>50</xdr:col>
      <xdr:colOff>165100</xdr:colOff>
      <xdr:row>63</xdr:row>
      <xdr:rowOff>72390</xdr:rowOff>
    </xdr:to>
    <xdr:sp macro="" textlink="">
      <xdr:nvSpPr>
        <xdr:cNvPr id="197" name="楕円 196"/>
        <xdr:cNvSpPr/>
      </xdr:nvSpPr>
      <xdr:spPr>
        <a:xfrm>
          <a:off x="9588500" y="107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63517</xdr:rowOff>
    </xdr:from>
    <xdr:ext cx="469744" cy="259045"/>
    <xdr:sp macro="" textlink="">
      <xdr:nvSpPr>
        <xdr:cNvPr id="198" name="n_1mainValue【体育館・プール】&#10;一人当たり面積"/>
        <xdr:cNvSpPr txBox="1"/>
      </xdr:nvSpPr>
      <xdr:spPr>
        <a:xfrm>
          <a:off x="9391727" y="1086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23" name="直線コネクタ 222"/>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24"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25" name="直線コネクタ 224"/>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26"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27" name="直線コネクタ 226"/>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228" name="【福祉施設】&#10;有形固定資産減価償却率平均値テキスト"/>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29" name="フローチャート: 判断 228"/>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30" name="フローチャート: 判断 229"/>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92091</xdr:rowOff>
    </xdr:from>
    <xdr:ext cx="405111" cy="259045"/>
    <xdr:sp macro="" textlink="">
      <xdr:nvSpPr>
        <xdr:cNvPr id="231" name="n_1aveValue【福祉施設】&#10;有形固定資産減価償却率"/>
        <xdr:cNvSpPr txBox="1"/>
      </xdr:nvSpPr>
      <xdr:spPr>
        <a:xfrm>
          <a:off x="35820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147320</xdr:rowOff>
    </xdr:from>
    <xdr:to>
      <xdr:col>15</xdr:col>
      <xdr:colOff>101600</xdr:colOff>
      <xdr:row>83</xdr:row>
      <xdr:rowOff>77470</xdr:rowOff>
    </xdr:to>
    <xdr:sp macro="" textlink="">
      <xdr:nvSpPr>
        <xdr:cNvPr id="232" name="フローチャート: 判断 231"/>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93997</xdr:rowOff>
    </xdr:from>
    <xdr:ext cx="405111" cy="259045"/>
    <xdr:sp macro="" textlink="">
      <xdr:nvSpPr>
        <xdr:cNvPr id="233" name="n_2aveValue【福祉施設】&#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109220</xdr:rowOff>
    </xdr:from>
    <xdr:to>
      <xdr:col>20</xdr:col>
      <xdr:colOff>38100</xdr:colOff>
      <xdr:row>85</xdr:row>
      <xdr:rowOff>39370</xdr:rowOff>
    </xdr:to>
    <xdr:sp macro="" textlink="">
      <xdr:nvSpPr>
        <xdr:cNvPr id="239" name="楕円 238"/>
        <xdr:cNvSpPr/>
      </xdr:nvSpPr>
      <xdr:spPr>
        <a:xfrm>
          <a:off x="3746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85</xdr:row>
      <xdr:rowOff>30497</xdr:rowOff>
    </xdr:from>
    <xdr:ext cx="405111" cy="259045"/>
    <xdr:sp macro="" textlink="">
      <xdr:nvSpPr>
        <xdr:cNvPr id="240" name="n_1mainValue【福祉施設】&#10;有形固定資産減価償却率"/>
        <xdr:cNvSpPr txBox="1"/>
      </xdr:nvSpPr>
      <xdr:spPr>
        <a:xfrm>
          <a:off x="3582044"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51" name="直線コネクタ 25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52" name="テキスト ボックス 25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3" name="直線コネクタ 25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4" name="テキスト ボックス 25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55" name="直線コネクタ 25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56" name="テキスト ボックス 25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60" name="直線コネクタ 259"/>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61"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62" name="直線コネクタ 26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63"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64" name="直線コネクタ 263"/>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106315</xdr:rowOff>
    </xdr:from>
    <xdr:ext cx="469744" cy="259045"/>
    <xdr:sp macro="" textlink="">
      <xdr:nvSpPr>
        <xdr:cNvPr id="265" name="【福祉施設】&#10;一人当たり面積平均値テキスト"/>
        <xdr:cNvSpPr txBox="1"/>
      </xdr:nvSpPr>
      <xdr:spPr>
        <a:xfrm>
          <a:off x="10515600" y="14508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66" name="フローチャート: 判断 265"/>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67" name="フローチャート: 判断 266"/>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43451</xdr:rowOff>
    </xdr:from>
    <xdr:ext cx="469744" cy="259045"/>
    <xdr:sp macro="" textlink="">
      <xdr:nvSpPr>
        <xdr:cNvPr id="268" name="n_1aveValue【福祉施設】&#10;一人当たり面積"/>
        <xdr:cNvSpPr txBox="1"/>
      </xdr:nvSpPr>
      <xdr:spPr>
        <a:xfrm>
          <a:off x="93917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126175</xdr:rowOff>
    </xdr:from>
    <xdr:to>
      <xdr:col>46</xdr:col>
      <xdr:colOff>38100</xdr:colOff>
      <xdr:row>85</xdr:row>
      <xdr:rowOff>56325</xdr:rowOff>
    </xdr:to>
    <xdr:sp macro="" textlink="">
      <xdr:nvSpPr>
        <xdr:cNvPr id="269" name="フローチャート: 判断 268"/>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72852</xdr:rowOff>
    </xdr:from>
    <xdr:ext cx="469744" cy="259045"/>
    <xdr:sp macro="" textlink="">
      <xdr:nvSpPr>
        <xdr:cNvPr id="270" name="n_2aveValue【福祉施設】&#10;一人当たり面積"/>
        <xdr:cNvSpPr txBox="1"/>
      </xdr:nvSpPr>
      <xdr:spPr>
        <a:xfrm>
          <a:off x="8515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83313</xdr:rowOff>
    </xdr:from>
    <xdr:to>
      <xdr:col>50</xdr:col>
      <xdr:colOff>165100</xdr:colOff>
      <xdr:row>85</xdr:row>
      <xdr:rowOff>13463</xdr:rowOff>
    </xdr:to>
    <xdr:sp macro="" textlink="">
      <xdr:nvSpPr>
        <xdr:cNvPr id="276" name="楕円 275"/>
        <xdr:cNvSpPr/>
      </xdr:nvSpPr>
      <xdr:spPr>
        <a:xfrm>
          <a:off x="9588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29990</xdr:rowOff>
    </xdr:from>
    <xdr:ext cx="469744" cy="259045"/>
    <xdr:sp macro="" textlink="">
      <xdr:nvSpPr>
        <xdr:cNvPr id="277" name="n_1mainValue【福祉施設】&#10;一人当たり面積"/>
        <xdr:cNvSpPr txBox="1"/>
      </xdr:nvSpPr>
      <xdr:spPr>
        <a:xfrm>
          <a:off x="93917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88" name="直線コネクタ 2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89" name="テキスト ボックス 28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0" name="直線コネクタ 2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1" name="テキスト ボックス 2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2" name="直線コネクタ 2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3" name="テキスト ボックス 2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4" name="直線コネクタ 2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5" name="テキスト ボックス 2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6" name="直線コネクタ 2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7" name="テキスト ボックス 2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8" name="直線コネクタ 2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99" name="テキスト ボックス 29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1" name="テキスト ボックス 30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03" name="直線コネクタ 302"/>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04"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05" name="直線コネクタ 304"/>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06"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07" name="直線コネクタ 306"/>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08" name="【市民会館】&#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09" name="フローチャート: 判断 308"/>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10" name="フローチャート: 判断 309"/>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102706</xdr:rowOff>
    </xdr:from>
    <xdr:ext cx="405111" cy="259045"/>
    <xdr:sp macro="" textlink="">
      <xdr:nvSpPr>
        <xdr:cNvPr id="311" name="n_1aveValue【市民会館】&#10;有形固定資産減価償却率"/>
        <xdr:cNvSpPr txBox="1"/>
      </xdr:nvSpPr>
      <xdr:spPr>
        <a:xfrm>
          <a:off x="3582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25400</xdr:rowOff>
    </xdr:from>
    <xdr:to>
      <xdr:col>15</xdr:col>
      <xdr:colOff>101600</xdr:colOff>
      <xdr:row>104</xdr:row>
      <xdr:rowOff>127000</xdr:rowOff>
    </xdr:to>
    <xdr:sp macro="" textlink="">
      <xdr:nvSpPr>
        <xdr:cNvPr id="312" name="フローチャート: 判断 311"/>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143527</xdr:rowOff>
    </xdr:from>
    <xdr:ext cx="405111" cy="259045"/>
    <xdr:sp macro="" textlink="">
      <xdr:nvSpPr>
        <xdr:cNvPr id="313" name="n_2aveValue【市民会館】&#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4" name="テキスト ボックス 3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38463</xdr:rowOff>
    </xdr:from>
    <xdr:to>
      <xdr:col>20</xdr:col>
      <xdr:colOff>38100</xdr:colOff>
      <xdr:row>104</xdr:row>
      <xdr:rowOff>140063</xdr:rowOff>
    </xdr:to>
    <xdr:sp macro="" textlink="">
      <xdr:nvSpPr>
        <xdr:cNvPr id="319" name="楕円 318"/>
        <xdr:cNvSpPr/>
      </xdr:nvSpPr>
      <xdr:spPr>
        <a:xfrm>
          <a:off x="3746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131190</xdr:rowOff>
    </xdr:from>
    <xdr:ext cx="405111" cy="259045"/>
    <xdr:sp macro="" textlink="">
      <xdr:nvSpPr>
        <xdr:cNvPr id="320" name="n_1mainValue【市民会館】&#10;有形固定資産減価償却率"/>
        <xdr:cNvSpPr txBox="1"/>
      </xdr:nvSpPr>
      <xdr:spPr>
        <a:xfrm>
          <a:off x="35820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9" name="テキスト ボックス 32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0" name="直線コネクタ 32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1" name="直線コネクタ 33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2" name="テキスト ボックス 33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3" name="直線コネクタ 33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4" name="テキスト ボックス 33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5" name="直線コネクタ 33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6" name="テキスト ボックス 33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7" name="直線コネクタ 33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8" name="テキスト ボックス 33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9" name="直線コネクタ 33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0" name="テキスト ボックス 33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44" name="直線コネクタ 343"/>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45"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46" name="直線コネクタ 345"/>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47"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48" name="直線コネクタ 347"/>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49547</xdr:rowOff>
    </xdr:from>
    <xdr:ext cx="469744" cy="259045"/>
    <xdr:sp macro="" textlink="">
      <xdr:nvSpPr>
        <xdr:cNvPr id="349" name="【市民会館】&#10;一人当たり面積平均値テキスト"/>
        <xdr:cNvSpPr txBox="1"/>
      </xdr:nvSpPr>
      <xdr:spPr>
        <a:xfrm>
          <a:off x="10515600" y="1805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50" name="フローチャート: 判断 349"/>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51" name="フローチャート: 判断 350"/>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30497</xdr:rowOff>
    </xdr:from>
    <xdr:ext cx="469744" cy="259045"/>
    <xdr:sp macro="" textlink="">
      <xdr:nvSpPr>
        <xdr:cNvPr id="352" name="n_1aveValue【市民会館】&#10;一人当たり面積"/>
        <xdr:cNvSpPr txBox="1"/>
      </xdr:nvSpPr>
      <xdr:spPr>
        <a:xfrm>
          <a:off x="93917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93980</xdr:rowOff>
    </xdr:from>
    <xdr:to>
      <xdr:col>46</xdr:col>
      <xdr:colOff>38100</xdr:colOff>
      <xdr:row>106</xdr:row>
      <xdr:rowOff>24130</xdr:rowOff>
    </xdr:to>
    <xdr:sp macro="" textlink="">
      <xdr:nvSpPr>
        <xdr:cNvPr id="353" name="フローチャート: 判断 352"/>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40657</xdr:rowOff>
    </xdr:from>
    <xdr:ext cx="469744" cy="259045"/>
    <xdr:sp macro="" textlink="">
      <xdr:nvSpPr>
        <xdr:cNvPr id="354" name="n_2aveValue【市民会館】&#10;一人当たり面積"/>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5" name="テキスト ボックス 3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124461</xdr:rowOff>
    </xdr:from>
    <xdr:to>
      <xdr:col>50</xdr:col>
      <xdr:colOff>165100</xdr:colOff>
      <xdr:row>101</xdr:row>
      <xdr:rowOff>54611</xdr:rowOff>
    </xdr:to>
    <xdr:sp macro="" textlink="">
      <xdr:nvSpPr>
        <xdr:cNvPr id="360" name="楕円 359"/>
        <xdr:cNvSpPr/>
      </xdr:nvSpPr>
      <xdr:spPr>
        <a:xfrm>
          <a:off x="95885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99</xdr:row>
      <xdr:rowOff>71138</xdr:rowOff>
    </xdr:from>
    <xdr:ext cx="469744" cy="259045"/>
    <xdr:sp macro="" textlink="">
      <xdr:nvSpPr>
        <xdr:cNvPr id="361" name="n_1mainValue【市民会館】&#10;一人当たり面積"/>
        <xdr:cNvSpPr txBox="1"/>
      </xdr:nvSpPr>
      <xdr:spPr>
        <a:xfrm>
          <a:off x="9391727" y="170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387" name="直線コネクタ 386"/>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388" name="【一般廃棄物処理施設】&#10;有形固定資産減価償却率最小値テキスト"/>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389" name="直線コネクタ 388"/>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390" name="【一般廃棄物処理施設】&#10;有形固定資産減価償却率最大値テキスト"/>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91" name="直線コネクタ 390"/>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92" name="【一般廃棄物処理施設】&#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93" name="フローチャート: 判断 392"/>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394" name="フローチャート: 判断 393"/>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8726</xdr:rowOff>
    </xdr:from>
    <xdr:ext cx="405111" cy="259045"/>
    <xdr:sp macro="" textlink="">
      <xdr:nvSpPr>
        <xdr:cNvPr id="395" name="n_1aveValue【一般廃棄物処理施設】&#10;有形固定資産減価償却率"/>
        <xdr:cNvSpPr txBox="1"/>
      </xdr:nvSpPr>
      <xdr:spPr>
        <a:xfrm>
          <a:off x="15266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22134</xdr:rowOff>
    </xdr:from>
    <xdr:to>
      <xdr:col>76</xdr:col>
      <xdr:colOff>165100</xdr:colOff>
      <xdr:row>37</xdr:row>
      <xdr:rowOff>123734</xdr:rowOff>
    </xdr:to>
    <xdr:sp macro="" textlink="">
      <xdr:nvSpPr>
        <xdr:cNvPr id="396" name="フローチャート: 判断 395"/>
        <xdr:cNvSpPr/>
      </xdr:nvSpPr>
      <xdr:spPr>
        <a:xfrm>
          <a:off x="14541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140261</xdr:rowOff>
    </xdr:from>
    <xdr:ext cx="405111" cy="259045"/>
    <xdr:sp macro="" textlink="">
      <xdr:nvSpPr>
        <xdr:cNvPr id="397" name="n_2aveValue【一般廃棄物処理施設】&#10;有形固定資産減価償却率"/>
        <xdr:cNvSpPr txBox="1"/>
      </xdr:nvSpPr>
      <xdr:spPr>
        <a:xfrm>
          <a:off x="14389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162560</xdr:rowOff>
    </xdr:from>
    <xdr:to>
      <xdr:col>81</xdr:col>
      <xdr:colOff>101600</xdr:colOff>
      <xdr:row>37</xdr:row>
      <xdr:rowOff>92710</xdr:rowOff>
    </xdr:to>
    <xdr:sp macro="" textlink="">
      <xdr:nvSpPr>
        <xdr:cNvPr id="403" name="楕円 402"/>
        <xdr:cNvSpPr/>
      </xdr:nvSpPr>
      <xdr:spPr>
        <a:xfrm>
          <a:off x="1543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109237</xdr:rowOff>
    </xdr:from>
    <xdr:ext cx="405111" cy="259045"/>
    <xdr:sp macro="" textlink="">
      <xdr:nvSpPr>
        <xdr:cNvPr id="404" name="n_1mainValue【一般廃棄物処理施設】&#10;有形固定資産減価償却率"/>
        <xdr:cNvSpPr txBox="1"/>
      </xdr:nvSpPr>
      <xdr:spPr>
        <a:xfrm>
          <a:off x="15266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3" name="テキスト ボックス 4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4" name="直線コネクタ 4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5" name="直線コネクタ 41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16" name="テキスト ボックス 41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7" name="直線コネクタ 41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18" name="テキスト ボックス 417"/>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9" name="直線コネクタ 41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20" name="テキスト ボックス 419"/>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1" name="直線コネクタ 42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22" name="テキスト ボックス 421"/>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3" name="直線コネクタ 42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24" name="テキスト ボックス 42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5" name="直線コネクタ 42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26" name="テキスト ボックス 42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8" name="テキスト ボックス 42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430" name="直線コネクタ 429"/>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431" name="【一般廃棄物処理施設】&#10;一人当たり有形固定資産（償却資産）額最小値テキスト"/>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432" name="直線コネクタ 431"/>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433" name="【一般廃棄物処理施設】&#10;一人当たり有形固定資産（償却資産）額最大値テキスト"/>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434" name="直線コネクタ 433"/>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102588</xdr:rowOff>
    </xdr:from>
    <xdr:ext cx="534377" cy="259045"/>
    <xdr:sp macro="" textlink="">
      <xdr:nvSpPr>
        <xdr:cNvPr id="435" name="【一般廃棄物処理施設】&#10;一人当たり有形固定資産（償却資産）額平均値テキスト"/>
        <xdr:cNvSpPr txBox="1"/>
      </xdr:nvSpPr>
      <xdr:spPr>
        <a:xfrm>
          <a:off x="22199600" y="6960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36" name="フローチャート: 判断 435"/>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437" name="フローチャート: 判断 436"/>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60796</xdr:rowOff>
    </xdr:from>
    <xdr:ext cx="534377" cy="259045"/>
    <xdr:sp macro="" textlink="">
      <xdr:nvSpPr>
        <xdr:cNvPr id="438" name="n_1aveValue【一般廃棄物処理施設】&#10;一人当たり有形固定資産（償却資産）額"/>
        <xdr:cNvSpPr txBox="1"/>
      </xdr:nvSpPr>
      <xdr:spPr>
        <a:xfrm>
          <a:off x="210434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167534</xdr:rowOff>
    </xdr:from>
    <xdr:to>
      <xdr:col>107</xdr:col>
      <xdr:colOff>101600</xdr:colOff>
      <xdr:row>41</xdr:row>
      <xdr:rowOff>97684</xdr:rowOff>
    </xdr:to>
    <xdr:sp macro="" textlink="">
      <xdr:nvSpPr>
        <xdr:cNvPr id="439" name="フローチャート: 判断 438"/>
        <xdr:cNvSpPr/>
      </xdr:nvSpPr>
      <xdr:spPr>
        <a:xfrm>
          <a:off x="20383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114211</xdr:rowOff>
    </xdr:from>
    <xdr:ext cx="534377" cy="259045"/>
    <xdr:sp macro="" textlink="">
      <xdr:nvSpPr>
        <xdr:cNvPr id="440" name="n_2aveValue【一般廃棄物処理施設】&#10;一人当たり有形固定資産（償却資産）額"/>
        <xdr:cNvSpPr txBox="1"/>
      </xdr:nvSpPr>
      <xdr:spPr>
        <a:xfrm>
          <a:off x="20167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1" name="テキスト ボックス 4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2" name="テキスト ボックス 4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3" name="テキスト ボックス 4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4" name="テキスト ボックス 4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5" name="テキスト ボックス 4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26455</xdr:rowOff>
    </xdr:from>
    <xdr:to>
      <xdr:col>112</xdr:col>
      <xdr:colOff>38100</xdr:colOff>
      <xdr:row>42</xdr:row>
      <xdr:rowOff>128055</xdr:rowOff>
    </xdr:to>
    <xdr:sp macro="" textlink="">
      <xdr:nvSpPr>
        <xdr:cNvPr id="446" name="楕円 445"/>
        <xdr:cNvSpPr/>
      </xdr:nvSpPr>
      <xdr:spPr>
        <a:xfrm>
          <a:off x="21272500" y="722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42</xdr:row>
      <xdr:rowOff>119182</xdr:rowOff>
    </xdr:from>
    <xdr:ext cx="469744" cy="259045"/>
    <xdr:sp macro="" textlink="">
      <xdr:nvSpPr>
        <xdr:cNvPr id="447" name="n_1mainValue【一般廃棄物処理施設】&#10;一人当たり有形固定資産（償却資産）額"/>
        <xdr:cNvSpPr txBox="1"/>
      </xdr:nvSpPr>
      <xdr:spPr>
        <a:xfrm>
          <a:off x="21075728" y="732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8" name="正方形/長方形 4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9" name="正方形/長方形 4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0" name="正方形/長方形 4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1" name="正方形/長方形 4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2" name="正方形/長方形 4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3" name="正方形/長方形 4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4" name="正方形/長方形 4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5" name="正方形/長方形 4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6" name="テキスト ボックス 4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7" name="直線コネクタ 4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8" name="直線コネクタ 45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9" name="テキスト ボックス 45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0" name="直線コネクタ 45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1" name="テキスト ボックス 46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2" name="直線コネクタ 46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3" name="テキスト ボックス 46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4" name="直線コネクタ 46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5" name="テキスト ボックス 46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6" name="直線コネクタ 46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7" name="テキスト ボックス 46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8" name="直線コネクタ 46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9" name="テキスト ボックス 46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1" name="テキスト ボックス 4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473" name="直線コネクタ 472"/>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74"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75" name="直線コネクタ 47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76" name="【保健センター・保健所】&#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77" name="直線コネクタ 476"/>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78"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79" name="フローチャート: 判断 478"/>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480" name="フローチャート: 判断 479"/>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126110</xdr:rowOff>
    </xdr:from>
    <xdr:ext cx="405111" cy="259045"/>
    <xdr:sp macro="" textlink="">
      <xdr:nvSpPr>
        <xdr:cNvPr id="481" name="n_1aveValue【保健センター・保健所】&#10;有形固定資産減価償却率"/>
        <xdr:cNvSpPr txBox="1"/>
      </xdr:nvSpPr>
      <xdr:spPr>
        <a:xfrm>
          <a:off x="15266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163104</xdr:rowOff>
    </xdr:from>
    <xdr:to>
      <xdr:col>76</xdr:col>
      <xdr:colOff>165100</xdr:colOff>
      <xdr:row>60</xdr:row>
      <xdr:rowOff>93254</xdr:rowOff>
    </xdr:to>
    <xdr:sp macro="" textlink="">
      <xdr:nvSpPr>
        <xdr:cNvPr id="482" name="フローチャート: 判断 481"/>
        <xdr:cNvSpPr/>
      </xdr:nvSpPr>
      <xdr:spPr>
        <a:xfrm>
          <a:off x="14541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109781</xdr:rowOff>
    </xdr:from>
    <xdr:ext cx="405111" cy="259045"/>
    <xdr:sp macro="" textlink="">
      <xdr:nvSpPr>
        <xdr:cNvPr id="483" name="n_2aveValue【保健センター・保健所】&#10;有形固定資産減価償却率"/>
        <xdr:cNvSpPr txBox="1"/>
      </xdr:nvSpPr>
      <xdr:spPr>
        <a:xfrm>
          <a:off x="14389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4" name="テキスト ボックス 4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5" name="テキスト ボックス 4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6" name="テキスト ボックス 4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7" name="テキスト ボックス 4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8" name="テキスト ボックス 4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39007</xdr:rowOff>
    </xdr:from>
    <xdr:to>
      <xdr:col>81</xdr:col>
      <xdr:colOff>101600</xdr:colOff>
      <xdr:row>61</xdr:row>
      <xdr:rowOff>140607</xdr:rowOff>
    </xdr:to>
    <xdr:sp macro="" textlink="">
      <xdr:nvSpPr>
        <xdr:cNvPr id="489" name="楕円 488"/>
        <xdr:cNvSpPr/>
      </xdr:nvSpPr>
      <xdr:spPr>
        <a:xfrm>
          <a:off x="15430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131734</xdr:rowOff>
    </xdr:from>
    <xdr:ext cx="405111" cy="259045"/>
    <xdr:sp macro="" textlink="">
      <xdr:nvSpPr>
        <xdr:cNvPr id="490" name="n_1mainValue【保健センター・保健所】&#10;有形固定資産減価償却率"/>
        <xdr:cNvSpPr txBox="1"/>
      </xdr:nvSpPr>
      <xdr:spPr>
        <a:xfrm>
          <a:off x="15266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2" name="正方形/長方形 4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3" name="正方形/長方形 4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4" name="正方形/長方形 4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5" name="正方形/長方形 4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6" name="正方形/長方形 4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7" name="正方形/長方形 4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9" name="テキスト ボックス 4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0" name="直線コネクタ 4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1" name="直線コネクタ 50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2" name="テキスト ボックス 50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3" name="直線コネクタ 50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4" name="テキスト ボックス 50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5" name="直線コネクタ 50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6" name="テキスト ボックス 50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7" name="直線コネクタ 50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8" name="テキスト ボックス 50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9" name="直線コネクタ 50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0" name="テキスト ボックス 50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512" name="直線コネクタ 511"/>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513" name="【保健センター・保健所】&#10;一人当たり面積最小値テキスト"/>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514" name="直線コネクタ 513"/>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515"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516" name="直線コネクタ 515"/>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69359</xdr:rowOff>
    </xdr:from>
    <xdr:ext cx="469744" cy="259045"/>
    <xdr:sp macro="" textlink="">
      <xdr:nvSpPr>
        <xdr:cNvPr id="517" name="【保健センター・保健所】&#10;一人当たり面積平均値テキスト"/>
        <xdr:cNvSpPr txBox="1"/>
      </xdr:nvSpPr>
      <xdr:spPr>
        <a:xfrm>
          <a:off x="22199600" y="1069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518" name="フローチャート: 判断 517"/>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19" name="フローチャート: 判断 518"/>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156227</xdr:rowOff>
    </xdr:from>
    <xdr:ext cx="469744" cy="259045"/>
    <xdr:sp macro="" textlink="">
      <xdr:nvSpPr>
        <xdr:cNvPr id="520" name="n_1ave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45212</xdr:rowOff>
    </xdr:from>
    <xdr:to>
      <xdr:col>107</xdr:col>
      <xdr:colOff>101600</xdr:colOff>
      <xdr:row>62</xdr:row>
      <xdr:rowOff>146812</xdr:rowOff>
    </xdr:to>
    <xdr:sp macro="" textlink="">
      <xdr:nvSpPr>
        <xdr:cNvPr id="521" name="フローチャート: 判断 520"/>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163339</xdr:rowOff>
    </xdr:from>
    <xdr:ext cx="469744" cy="259045"/>
    <xdr:sp macro="" textlink="">
      <xdr:nvSpPr>
        <xdr:cNvPr id="522" name="n_2aveValue【保健センター・保健所】&#10;一人当たり面積"/>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3" name="テキスト ボックス 5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4" name="テキスト ボックス 5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5" name="テキスト ボックス 5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6" name="テキスト ボックス 5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7" name="テキスト ボックス 5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22352</xdr:rowOff>
    </xdr:from>
    <xdr:to>
      <xdr:col>112</xdr:col>
      <xdr:colOff>38100</xdr:colOff>
      <xdr:row>62</xdr:row>
      <xdr:rowOff>123952</xdr:rowOff>
    </xdr:to>
    <xdr:sp macro="" textlink="">
      <xdr:nvSpPr>
        <xdr:cNvPr id="528" name="楕円 527"/>
        <xdr:cNvSpPr/>
      </xdr:nvSpPr>
      <xdr:spPr>
        <a:xfrm>
          <a:off x="21272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140479</xdr:rowOff>
    </xdr:from>
    <xdr:ext cx="469744" cy="259045"/>
    <xdr:sp macro="" textlink="">
      <xdr:nvSpPr>
        <xdr:cNvPr id="529" name="n_1mainValue【保健センター・保健所】&#10;一人当たり面積"/>
        <xdr:cNvSpPr txBox="1"/>
      </xdr:nvSpPr>
      <xdr:spPr>
        <a:xfrm>
          <a:off x="21075727" y="1042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1" name="テキスト ボックス 54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1" name="テキスト ボックス 55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3" name="テキスト ボックス 55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555" name="直線コネクタ 554"/>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556"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557" name="直線コネクタ 556"/>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558"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559" name="直線コネクタ 558"/>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111051</xdr:rowOff>
    </xdr:from>
    <xdr:ext cx="405111" cy="259045"/>
    <xdr:sp macro="" textlink="">
      <xdr:nvSpPr>
        <xdr:cNvPr id="560" name="【消防施設】&#10;有形固定資産減価償却率平均値テキスト"/>
        <xdr:cNvSpPr txBox="1"/>
      </xdr:nvSpPr>
      <xdr:spPr>
        <a:xfrm>
          <a:off x="16357600" y="1399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561" name="フローチャート: 判断 560"/>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562" name="フローチャート: 判断 561"/>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150240</xdr:rowOff>
    </xdr:from>
    <xdr:ext cx="405111" cy="259045"/>
    <xdr:sp macro="" textlink="">
      <xdr:nvSpPr>
        <xdr:cNvPr id="563" name="n_1aveValue【消防施設】&#10;有形固定資産減価償却率"/>
        <xdr:cNvSpPr txBox="1"/>
      </xdr:nvSpPr>
      <xdr:spPr>
        <a:xfrm>
          <a:off x="152660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80373</xdr:rowOff>
    </xdr:from>
    <xdr:to>
      <xdr:col>76</xdr:col>
      <xdr:colOff>165100</xdr:colOff>
      <xdr:row>82</xdr:row>
      <xdr:rowOff>10523</xdr:rowOff>
    </xdr:to>
    <xdr:sp macro="" textlink="">
      <xdr:nvSpPr>
        <xdr:cNvPr id="564" name="フローチャート: 判断 563"/>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27050</xdr:rowOff>
    </xdr:from>
    <xdr:ext cx="405111" cy="259045"/>
    <xdr:sp macro="" textlink="">
      <xdr:nvSpPr>
        <xdr:cNvPr id="565" name="n_2aveValue【消防施設】&#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6" name="テキスト ボックス 5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106499</xdr:rowOff>
    </xdr:from>
    <xdr:to>
      <xdr:col>81</xdr:col>
      <xdr:colOff>101600</xdr:colOff>
      <xdr:row>80</xdr:row>
      <xdr:rowOff>36649</xdr:rowOff>
    </xdr:to>
    <xdr:sp macro="" textlink="">
      <xdr:nvSpPr>
        <xdr:cNvPr id="571" name="楕円 570"/>
        <xdr:cNvSpPr/>
      </xdr:nvSpPr>
      <xdr:spPr>
        <a:xfrm>
          <a:off x="15430500" y="1365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53176</xdr:rowOff>
    </xdr:from>
    <xdr:ext cx="405111" cy="259045"/>
    <xdr:sp macro="" textlink="">
      <xdr:nvSpPr>
        <xdr:cNvPr id="572" name="n_1mainValue【消防施設】&#10;有形固定資産減価償却率"/>
        <xdr:cNvSpPr txBox="1"/>
      </xdr:nvSpPr>
      <xdr:spPr>
        <a:xfrm>
          <a:off x="15266044" y="1342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3" name="直線コネクタ 5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4" name="テキスト ボックス 5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5" name="直線コネクタ 5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6" name="テキスト ボックス 5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7" name="直線コネクタ 5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8" name="テキスト ボックス 5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9" name="直線コネクタ 5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0" name="テキスト ボックス 5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594" name="直線コネクタ 593"/>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9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96" name="直線コネクタ 59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597"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598" name="直線コネクタ 597"/>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599" name="【消防施設】&#10;一人当たり面積平均値テキスト"/>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600" name="フローチャート: 判断 599"/>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601" name="フローチャート: 判断 600"/>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139716</xdr:rowOff>
    </xdr:from>
    <xdr:ext cx="469744" cy="259045"/>
    <xdr:sp macro="" textlink="">
      <xdr:nvSpPr>
        <xdr:cNvPr id="602" name="n_1aveValue【消防施設】&#10;一人当たり面積"/>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154178</xdr:rowOff>
    </xdr:from>
    <xdr:to>
      <xdr:col>107</xdr:col>
      <xdr:colOff>101600</xdr:colOff>
      <xdr:row>84</xdr:row>
      <xdr:rowOff>84328</xdr:rowOff>
    </xdr:to>
    <xdr:sp macro="" textlink="">
      <xdr:nvSpPr>
        <xdr:cNvPr id="603" name="フローチャート: 判断 602"/>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100855</xdr:rowOff>
    </xdr:from>
    <xdr:ext cx="469744" cy="259045"/>
    <xdr:sp macro="" textlink="">
      <xdr:nvSpPr>
        <xdr:cNvPr id="604" name="n_2aveValue【消防施設】&#10;一人当たり面積"/>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5" name="テキスト ボックス 6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46737</xdr:rowOff>
    </xdr:from>
    <xdr:to>
      <xdr:col>112</xdr:col>
      <xdr:colOff>38100</xdr:colOff>
      <xdr:row>84</xdr:row>
      <xdr:rowOff>148337</xdr:rowOff>
    </xdr:to>
    <xdr:sp macro="" textlink="">
      <xdr:nvSpPr>
        <xdr:cNvPr id="610" name="楕円 609"/>
        <xdr:cNvSpPr/>
      </xdr:nvSpPr>
      <xdr:spPr>
        <a:xfrm>
          <a:off x="21272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139464</xdr:rowOff>
    </xdr:from>
    <xdr:ext cx="469744" cy="259045"/>
    <xdr:sp macro="" textlink="">
      <xdr:nvSpPr>
        <xdr:cNvPr id="611" name="n_1mainValue【消防施設】&#10;一人当たり面積"/>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2" name="直線コネクタ 62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3" name="テキスト ボックス 62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4" name="直線コネクタ 62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5" name="テキスト ボックス 62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6" name="直線コネクタ 62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7" name="テキスト ボックス 62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8" name="直線コネクタ 62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9" name="テキスト ボックス 62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0" name="直線コネクタ 62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1" name="テキスト ボックス 63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2" name="直線コネクタ 63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3" name="テキスト ボックス 63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5" name="テキスト ボックス 6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637" name="直線コネクタ 636"/>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638"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639" name="直線コネクタ 638"/>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640"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41" name="直線コネクタ 640"/>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642"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643" name="フローチャート: 判断 642"/>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644" name="フローチャート: 判断 643"/>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103432</xdr:rowOff>
    </xdr:from>
    <xdr:ext cx="405111" cy="259045"/>
    <xdr:sp macro="" textlink="">
      <xdr:nvSpPr>
        <xdr:cNvPr id="645" name="n_1aveValue【庁舎】&#10;有形固定資産減価償却率"/>
        <xdr:cNvSpPr txBox="1"/>
      </xdr:nvSpPr>
      <xdr:spPr>
        <a:xfrm>
          <a:off x="152660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67855</xdr:rowOff>
    </xdr:from>
    <xdr:to>
      <xdr:col>76</xdr:col>
      <xdr:colOff>165100</xdr:colOff>
      <xdr:row>103</xdr:row>
      <xdr:rowOff>169455</xdr:rowOff>
    </xdr:to>
    <xdr:sp macro="" textlink="">
      <xdr:nvSpPr>
        <xdr:cNvPr id="646" name="フローチャート: 判断 645"/>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14532</xdr:rowOff>
    </xdr:from>
    <xdr:ext cx="405111" cy="259045"/>
    <xdr:sp macro="" textlink="">
      <xdr:nvSpPr>
        <xdr:cNvPr id="647" name="n_2aveValue【庁舎】&#10;有形固定資産減価償却率"/>
        <xdr:cNvSpPr txBox="1"/>
      </xdr:nvSpPr>
      <xdr:spPr>
        <a:xfrm>
          <a:off x="14389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8" name="テキスト ボックス 6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17236</xdr:rowOff>
    </xdr:from>
    <xdr:to>
      <xdr:col>81</xdr:col>
      <xdr:colOff>101600</xdr:colOff>
      <xdr:row>102</xdr:row>
      <xdr:rowOff>118836</xdr:rowOff>
    </xdr:to>
    <xdr:sp macro="" textlink="">
      <xdr:nvSpPr>
        <xdr:cNvPr id="653" name="楕円 652"/>
        <xdr:cNvSpPr/>
      </xdr:nvSpPr>
      <xdr:spPr>
        <a:xfrm>
          <a:off x="154305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135363</xdr:rowOff>
    </xdr:from>
    <xdr:ext cx="405111" cy="259045"/>
    <xdr:sp macro="" textlink="">
      <xdr:nvSpPr>
        <xdr:cNvPr id="654" name="n_1mainValue【庁舎】&#10;有形固定資産減価償却率"/>
        <xdr:cNvSpPr txBox="1"/>
      </xdr:nvSpPr>
      <xdr:spPr>
        <a:xfrm>
          <a:off x="15266044" y="1728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3" name="テキスト ボックス 6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4" name="直線コネクタ 6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5" name="直線コネクタ 66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6" name="テキスト ボックス 66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7" name="直線コネクタ 66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8" name="テキスト ボックス 66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69" name="直線コネクタ 66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0" name="テキスト ボックス 66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1" name="直線コネクタ 67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2" name="テキスト ボックス 67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3" name="直線コネクタ 6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4" name="テキスト ボックス 6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676" name="直線コネクタ 675"/>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677"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678" name="直線コネクタ 677"/>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679"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680" name="直線コネクタ 679"/>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143273</xdr:rowOff>
    </xdr:from>
    <xdr:ext cx="469744" cy="259045"/>
    <xdr:sp macro="" textlink="">
      <xdr:nvSpPr>
        <xdr:cNvPr id="681" name="【庁舎】&#10;一人当たり面積平均値テキスト"/>
        <xdr:cNvSpPr txBox="1"/>
      </xdr:nvSpPr>
      <xdr:spPr>
        <a:xfrm>
          <a:off x="22199600" y="17974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682" name="フローチャート: 判断 681"/>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683" name="フローチャート: 判断 682"/>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159529</xdr:rowOff>
    </xdr:from>
    <xdr:ext cx="469744" cy="259045"/>
    <xdr:sp macro="" textlink="">
      <xdr:nvSpPr>
        <xdr:cNvPr id="684" name="n_1aveValue【庁舎】&#10;一人当たり面積"/>
        <xdr:cNvSpPr txBox="1"/>
      </xdr:nvSpPr>
      <xdr:spPr>
        <a:xfrm>
          <a:off x="210757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87122</xdr:rowOff>
    </xdr:from>
    <xdr:to>
      <xdr:col>107</xdr:col>
      <xdr:colOff>101600</xdr:colOff>
      <xdr:row>105</xdr:row>
      <xdr:rowOff>17272</xdr:rowOff>
    </xdr:to>
    <xdr:sp macro="" textlink="">
      <xdr:nvSpPr>
        <xdr:cNvPr id="685" name="フローチャート: 判断 684"/>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33799</xdr:rowOff>
    </xdr:from>
    <xdr:ext cx="469744" cy="259045"/>
    <xdr:sp macro="" textlink="">
      <xdr:nvSpPr>
        <xdr:cNvPr id="686" name="n_2aveValue【庁舎】&#10;一人当たり面積"/>
        <xdr:cNvSpPr txBox="1"/>
      </xdr:nvSpPr>
      <xdr:spPr>
        <a:xfrm>
          <a:off x="20199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7" name="テキスト ボックス 6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8" name="テキスト ボックス 6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9" name="テキスト ボックス 6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0" name="テキスト ボックス 6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1" name="テキスト ボックス 6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66548</xdr:rowOff>
    </xdr:from>
    <xdr:to>
      <xdr:col>112</xdr:col>
      <xdr:colOff>38100</xdr:colOff>
      <xdr:row>104</xdr:row>
      <xdr:rowOff>168148</xdr:rowOff>
    </xdr:to>
    <xdr:sp macro="" textlink="">
      <xdr:nvSpPr>
        <xdr:cNvPr id="692" name="楕円 691"/>
        <xdr:cNvSpPr/>
      </xdr:nvSpPr>
      <xdr:spPr>
        <a:xfrm>
          <a:off x="21272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159275</xdr:rowOff>
    </xdr:from>
    <xdr:ext cx="469744" cy="259045"/>
    <xdr:sp macro="" textlink="">
      <xdr:nvSpPr>
        <xdr:cNvPr id="693" name="n_1mainValue【庁舎】&#10;一人当たり面積"/>
        <xdr:cNvSpPr txBox="1"/>
      </xdr:nvSpPr>
      <xdr:spPr>
        <a:xfrm>
          <a:off x="21075727" y="1799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類似団体と比較して特に有形固定資産減価償却率が高くなっている施設は、認定こども。園・保育所、学校施設、体育館・プールであり、特に低くなっている施設は、福祉施設、保健センターである。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建物等では主に市役所庁舎、保育所、小学校、中学校、博物館、武道館の有形固定資産減価償却率が高くなっているが、保育所については、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年度より、集約施設として統合こども園の建設を予定しており、既存施設は除却又は売却するため、減少していく見込みである。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工作物では主に橋梁、道路の有形固定資産減価償却率が高くなっているが、橋梁については、今後、現在の状態を調査する予定であり、道路については、長寿命化計画を策定し、順次改修していく予定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い施設は多く、耐用年数を経過しても多くの資産が使用されており、老朽化が進行しているため、今後も各資産の有用性、安全性等を踏まえ、修繕にて資産を維持していくのか、建て替え等にて新たな資産を形成し行政サービスに利用するのか検討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25903;&#25588;&#35506;/&#12288;&#36001;&#25919;&#20418;/03&#12288;&#27770;&#31639;&#32113;&#35336;&#65288;&#22320;&#26041;&#36001;&#25919;&#29366;&#27841;&#35519;&#26619;&#65289;/01&#26222;&#36890;&#20250;&#35336;/&#9733;H30&#27770;&#31639;&#32113;&#35336;&#65288;R01&#65289;/191015%20&#24179;&#25104;29&#24180;&#24230;&#36001;&#25919;&#29366;&#27841;&#36039;&#26009;&#38598;&#12398;&#20316;&#25104;&#12395;&#12388;&#12356;&#12390;&#65288;2&#22238;&#30446;&#65289;/03%20&#24066;&#30010;&#26449;&#12363;&#12425;&#22238;&#31572;/&#12304;&#36001;&#25919;&#29366;&#27841;&#36039;&#26009;&#38598;&#12305;_162094_&#23567;&#30690;&#37096;&#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157.19999999999999</v>
          </cell>
        </row>
        <row r="53">
          <cell r="CN53">
            <v>68.7</v>
          </cell>
        </row>
        <row r="55">
          <cell r="AN55" t="str">
            <v>類似団体内平均値</v>
          </cell>
          <cell r="CN55">
            <v>52.3</v>
          </cell>
        </row>
        <row r="57">
          <cell r="CN57">
            <v>57.1</v>
          </cell>
        </row>
        <row r="72">
          <cell r="BP72" t="str">
            <v>H25</v>
          </cell>
          <cell r="BX72" t="str">
            <v>H26</v>
          </cell>
          <cell r="CF72" t="str">
            <v>H27</v>
          </cell>
          <cell r="CN72" t="str">
            <v>H28</v>
          </cell>
          <cell r="CV72" t="str">
            <v>H29</v>
          </cell>
        </row>
        <row r="73">
          <cell r="AN73" t="str">
            <v>当該団体値</v>
          </cell>
          <cell r="BP73">
            <v>178.2</v>
          </cell>
          <cell r="BX73">
            <v>199.9</v>
          </cell>
          <cell r="CF73">
            <v>164.4</v>
          </cell>
          <cell r="CN73">
            <v>157.19999999999999</v>
          </cell>
          <cell r="CV73">
            <v>165.2</v>
          </cell>
        </row>
        <row r="75">
          <cell r="BP75">
            <v>16</v>
          </cell>
          <cell r="BX75">
            <v>14.7</v>
          </cell>
          <cell r="CF75">
            <v>14.3</v>
          </cell>
          <cell r="CN75">
            <v>14.7</v>
          </cell>
          <cell r="CV75">
            <v>15.1</v>
          </cell>
        </row>
        <row r="77">
          <cell r="AN77" t="str">
            <v>類似団体内平均値</v>
          </cell>
          <cell r="BP77">
            <v>65.3</v>
          </cell>
          <cell r="BX77">
            <v>60.8</v>
          </cell>
          <cell r="CF77">
            <v>56.8</v>
          </cell>
          <cell r="CN77">
            <v>52.3</v>
          </cell>
          <cell r="CV77">
            <v>55.4</v>
          </cell>
        </row>
        <row r="79">
          <cell r="BP79">
            <v>12</v>
          </cell>
          <cell r="BX79">
            <v>11.1</v>
          </cell>
          <cell r="CF79">
            <v>10.199999999999999</v>
          </cell>
          <cell r="CN79">
            <v>10</v>
          </cell>
          <cell r="CV79">
            <v>9.6999999999999993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15202017</v>
      </c>
      <c r="BO4" s="372"/>
      <c r="BP4" s="372"/>
      <c r="BQ4" s="372"/>
      <c r="BR4" s="372"/>
      <c r="BS4" s="372"/>
      <c r="BT4" s="372"/>
      <c r="BU4" s="373"/>
      <c r="BV4" s="371">
        <v>14351558</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2.6</v>
      </c>
      <c r="CU4" s="378"/>
      <c r="CV4" s="378"/>
      <c r="CW4" s="378"/>
      <c r="CX4" s="378"/>
      <c r="CY4" s="378"/>
      <c r="CZ4" s="378"/>
      <c r="DA4" s="379"/>
      <c r="DB4" s="377">
        <v>5.0999999999999996</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14948768</v>
      </c>
      <c r="BO5" s="409"/>
      <c r="BP5" s="409"/>
      <c r="BQ5" s="409"/>
      <c r="BR5" s="409"/>
      <c r="BS5" s="409"/>
      <c r="BT5" s="409"/>
      <c r="BU5" s="410"/>
      <c r="BV5" s="408">
        <v>13908274</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87.3</v>
      </c>
      <c r="CU5" s="406"/>
      <c r="CV5" s="406"/>
      <c r="CW5" s="406"/>
      <c r="CX5" s="406"/>
      <c r="CY5" s="406"/>
      <c r="CZ5" s="406"/>
      <c r="DA5" s="407"/>
      <c r="DB5" s="405">
        <v>85.6</v>
      </c>
      <c r="DC5" s="406"/>
      <c r="DD5" s="406"/>
      <c r="DE5" s="406"/>
      <c r="DF5" s="406"/>
      <c r="DG5" s="406"/>
      <c r="DH5" s="406"/>
      <c r="DI5" s="407"/>
      <c r="DJ5" s="165"/>
      <c r="DK5" s="165"/>
      <c r="DL5" s="165"/>
      <c r="DM5" s="165"/>
      <c r="DN5" s="165"/>
      <c r="DO5" s="165"/>
    </row>
    <row r="6" spans="1:119" ht="18.75" customHeight="1" x14ac:dyDescent="0.15">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95</v>
      </c>
      <c r="AV6" s="441"/>
      <c r="AW6" s="441"/>
      <c r="AX6" s="441"/>
      <c r="AY6" s="442" t="s">
        <v>96</v>
      </c>
      <c r="AZ6" s="443"/>
      <c r="BA6" s="443"/>
      <c r="BB6" s="443"/>
      <c r="BC6" s="443"/>
      <c r="BD6" s="443"/>
      <c r="BE6" s="443"/>
      <c r="BF6" s="443"/>
      <c r="BG6" s="443"/>
      <c r="BH6" s="443"/>
      <c r="BI6" s="443"/>
      <c r="BJ6" s="443"/>
      <c r="BK6" s="443"/>
      <c r="BL6" s="443"/>
      <c r="BM6" s="444"/>
      <c r="BN6" s="408">
        <v>253249</v>
      </c>
      <c r="BO6" s="409"/>
      <c r="BP6" s="409"/>
      <c r="BQ6" s="409"/>
      <c r="BR6" s="409"/>
      <c r="BS6" s="409"/>
      <c r="BT6" s="409"/>
      <c r="BU6" s="410"/>
      <c r="BV6" s="408">
        <v>443284</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92.4</v>
      </c>
      <c r="CU6" s="446"/>
      <c r="CV6" s="446"/>
      <c r="CW6" s="446"/>
      <c r="CX6" s="446"/>
      <c r="CY6" s="446"/>
      <c r="CZ6" s="446"/>
      <c r="DA6" s="447"/>
      <c r="DB6" s="445">
        <v>90.3</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38047</v>
      </c>
      <c r="BO7" s="409"/>
      <c r="BP7" s="409"/>
      <c r="BQ7" s="409"/>
      <c r="BR7" s="409"/>
      <c r="BS7" s="409"/>
      <c r="BT7" s="409"/>
      <c r="BU7" s="410"/>
      <c r="BV7" s="408">
        <v>21188</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8330500</v>
      </c>
      <c r="CU7" s="409"/>
      <c r="CV7" s="409"/>
      <c r="CW7" s="409"/>
      <c r="CX7" s="409"/>
      <c r="CY7" s="409"/>
      <c r="CZ7" s="409"/>
      <c r="DA7" s="410"/>
      <c r="DB7" s="408">
        <v>8279728</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95</v>
      </c>
      <c r="AV8" s="441"/>
      <c r="AW8" s="441"/>
      <c r="AX8" s="441"/>
      <c r="AY8" s="442" t="s">
        <v>103</v>
      </c>
      <c r="AZ8" s="443"/>
      <c r="BA8" s="443"/>
      <c r="BB8" s="443"/>
      <c r="BC8" s="443"/>
      <c r="BD8" s="443"/>
      <c r="BE8" s="443"/>
      <c r="BF8" s="443"/>
      <c r="BG8" s="443"/>
      <c r="BH8" s="443"/>
      <c r="BI8" s="443"/>
      <c r="BJ8" s="443"/>
      <c r="BK8" s="443"/>
      <c r="BL8" s="443"/>
      <c r="BM8" s="444"/>
      <c r="BN8" s="408">
        <v>215202</v>
      </c>
      <c r="BO8" s="409"/>
      <c r="BP8" s="409"/>
      <c r="BQ8" s="409"/>
      <c r="BR8" s="409"/>
      <c r="BS8" s="409"/>
      <c r="BT8" s="409"/>
      <c r="BU8" s="410"/>
      <c r="BV8" s="408">
        <v>422096</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0.59</v>
      </c>
      <c r="CU8" s="449"/>
      <c r="CV8" s="449"/>
      <c r="CW8" s="449"/>
      <c r="CX8" s="449"/>
      <c r="CY8" s="449"/>
      <c r="CZ8" s="449"/>
      <c r="DA8" s="450"/>
      <c r="DB8" s="448">
        <v>0.56999999999999995</v>
      </c>
      <c r="DC8" s="449"/>
      <c r="DD8" s="449"/>
      <c r="DE8" s="449"/>
      <c r="DF8" s="449"/>
      <c r="DG8" s="449"/>
      <c r="DH8" s="449"/>
      <c r="DI8" s="450"/>
      <c r="DJ8" s="165"/>
      <c r="DK8" s="165"/>
      <c r="DL8" s="165"/>
      <c r="DM8" s="165"/>
      <c r="DN8" s="165"/>
      <c r="DO8" s="165"/>
    </row>
    <row r="9" spans="1:119" ht="18.75" customHeight="1" thickBot="1" x14ac:dyDescent="0.2">
      <c r="A9" s="166"/>
      <c r="B9" s="402" t="s">
        <v>105</v>
      </c>
      <c r="C9" s="403"/>
      <c r="D9" s="403"/>
      <c r="E9" s="403"/>
      <c r="F9" s="403"/>
      <c r="G9" s="403"/>
      <c r="H9" s="403"/>
      <c r="I9" s="403"/>
      <c r="J9" s="403"/>
      <c r="K9" s="451"/>
      <c r="L9" s="452" t="s">
        <v>106</v>
      </c>
      <c r="M9" s="453"/>
      <c r="N9" s="453"/>
      <c r="O9" s="453"/>
      <c r="P9" s="453"/>
      <c r="Q9" s="454"/>
      <c r="R9" s="455">
        <v>30399</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109</v>
      </c>
      <c r="AV9" s="441"/>
      <c r="AW9" s="441"/>
      <c r="AX9" s="441"/>
      <c r="AY9" s="442" t="s">
        <v>110</v>
      </c>
      <c r="AZ9" s="443"/>
      <c r="BA9" s="443"/>
      <c r="BB9" s="443"/>
      <c r="BC9" s="443"/>
      <c r="BD9" s="443"/>
      <c r="BE9" s="443"/>
      <c r="BF9" s="443"/>
      <c r="BG9" s="443"/>
      <c r="BH9" s="443"/>
      <c r="BI9" s="443"/>
      <c r="BJ9" s="443"/>
      <c r="BK9" s="443"/>
      <c r="BL9" s="443"/>
      <c r="BM9" s="444"/>
      <c r="BN9" s="408">
        <v>-206894</v>
      </c>
      <c r="BO9" s="409"/>
      <c r="BP9" s="409"/>
      <c r="BQ9" s="409"/>
      <c r="BR9" s="409"/>
      <c r="BS9" s="409"/>
      <c r="BT9" s="409"/>
      <c r="BU9" s="410"/>
      <c r="BV9" s="408">
        <v>-12870</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12.6</v>
      </c>
      <c r="CU9" s="406"/>
      <c r="CV9" s="406"/>
      <c r="CW9" s="406"/>
      <c r="CX9" s="406"/>
      <c r="CY9" s="406"/>
      <c r="CZ9" s="406"/>
      <c r="DA9" s="407"/>
      <c r="DB9" s="405">
        <v>12.5</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112</v>
      </c>
      <c r="M10" s="438"/>
      <c r="N10" s="438"/>
      <c r="O10" s="438"/>
      <c r="P10" s="438"/>
      <c r="Q10" s="439"/>
      <c r="R10" s="459">
        <v>32067</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87</v>
      </c>
      <c r="AV10" s="441"/>
      <c r="AW10" s="441"/>
      <c r="AX10" s="441"/>
      <c r="AY10" s="442" t="s">
        <v>114</v>
      </c>
      <c r="AZ10" s="443"/>
      <c r="BA10" s="443"/>
      <c r="BB10" s="443"/>
      <c r="BC10" s="443"/>
      <c r="BD10" s="443"/>
      <c r="BE10" s="443"/>
      <c r="BF10" s="443"/>
      <c r="BG10" s="443"/>
      <c r="BH10" s="443"/>
      <c r="BI10" s="443"/>
      <c r="BJ10" s="443"/>
      <c r="BK10" s="443"/>
      <c r="BL10" s="443"/>
      <c r="BM10" s="444"/>
      <c r="BN10" s="408">
        <v>240487</v>
      </c>
      <c r="BO10" s="409"/>
      <c r="BP10" s="409"/>
      <c r="BQ10" s="409"/>
      <c r="BR10" s="409"/>
      <c r="BS10" s="409"/>
      <c r="BT10" s="409"/>
      <c r="BU10" s="410"/>
      <c r="BV10" s="408">
        <v>222313</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5508</v>
      </c>
      <c r="BO11" s="409"/>
      <c r="BP11" s="409"/>
      <c r="BQ11" s="409"/>
      <c r="BR11" s="409"/>
      <c r="BS11" s="409"/>
      <c r="BT11" s="409"/>
      <c r="BU11" s="410"/>
      <c r="BV11" s="408">
        <v>33848</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x14ac:dyDescent="0.15">
      <c r="A12" s="166"/>
      <c r="B12" s="468" t="s">
        <v>124</v>
      </c>
      <c r="C12" s="469"/>
      <c r="D12" s="469"/>
      <c r="E12" s="469"/>
      <c r="F12" s="469"/>
      <c r="G12" s="469"/>
      <c r="H12" s="469"/>
      <c r="I12" s="469"/>
      <c r="J12" s="469"/>
      <c r="K12" s="470"/>
      <c r="L12" s="477" t="s">
        <v>125</v>
      </c>
      <c r="M12" s="478"/>
      <c r="N12" s="478"/>
      <c r="O12" s="478"/>
      <c r="P12" s="478"/>
      <c r="Q12" s="479"/>
      <c r="R12" s="480">
        <v>30453</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129</v>
      </c>
      <c r="AV12" s="441"/>
      <c r="AW12" s="441"/>
      <c r="AX12" s="441"/>
      <c r="AY12" s="442" t="s">
        <v>130</v>
      </c>
      <c r="AZ12" s="443"/>
      <c r="BA12" s="443"/>
      <c r="BB12" s="443"/>
      <c r="BC12" s="443"/>
      <c r="BD12" s="443"/>
      <c r="BE12" s="443"/>
      <c r="BF12" s="443"/>
      <c r="BG12" s="443"/>
      <c r="BH12" s="443"/>
      <c r="BI12" s="443"/>
      <c r="BJ12" s="443"/>
      <c r="BK12" s="443"/>
      <c r="BL12" s="443"/>
      <c r="BM12" s="444"/>
      <c r="BN12" s="408">
        <v>294790</v>
      </c>
      <c r="BO12" s="409"/>
      <c r="BP12" s="409"/>
      <c r="BQ12" s="409"/>
      <c r="BR12" s="409"/>
      <c r="BS12" s="409"/>
      <c r="BT12" s="409"/>
      <c r="BU12" s="410"/>
      <c r="BV12" s="408">
        <v>266370</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132</v>
      </c>
      <c r="CU12" s="449"/>
      <c r="CV12" s="449"/>
      <c r="CW12" s="449"/>
      <c r="CX12" s="449"/>
      <c r="CY12" s="449"/>
      <c r="CZ12" s="449"/>
      <c r="DA12" s="450"/>
      <c r="DB12" s="448" t="s">
        <v>122</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133</v>
      </c>
      <c r="N13" s="497"/>
      <c r="O13" s="497"/>
      <c r="P13" s="497"/>
      <c r="Q13" s="498"/>
      <c r="R13" s="489">
        <v>30040</v>
      </c>
      <c r="S13" s="490"/>
      <c r="T13" s="490"/>
      <c r="U13" s="490"/>
      <c r="V13" s="491"/>
      <c r="W13" s="424" t="s">
        <v>134</v>
      </c>
      <c r="X13" s="425"/>
      <c r="Y13" s="425"/>
      <c r="Z13" s="425"/>
      <c r="AA13" s="425"/>
      <c r="AB13" s="415"/>
      <c r="AC13" s="459">
        <v>787</v>
      </c>
      <c r="AD13" s="460"/>
      <c r="AE13" s="460"/>
      <c r="AF13" s="460"/>
      <c r="AG13" s="499"/>
      <c r="AH13" s="459">
        <v>735</v>
      </c>
      <c r="AI13" s="460"/>
      <c r="AJ13" s="460"/>
      <c r="AK13" s="460"/>
      <c r="AL13" s="461"/>
      <c r="AM13" s="437" t="s">
        <v>135</v>
      </c>
      <c r="AN13" s="438"/>
      <c r="AO13" s="438"/>
      <c r="AP13" s="438"/>
      <c r="AQ13" s="438"/>
      <c r="AR13" s="438"/>
      <c r="AS13" s="438"/>
      <c r="AT13" s="439"/>
      <c r="AU13" s="440" t="s">
        <v>109</v>
      </c>
      <c r="AV13" s="441"/>
      <c r="AW13" s="441"/>
      <c r="AX13" s="441"/>
      <c r="AY13" s="442" t="s">
        <v>136</v>
      </c>
      <c r="AZ13" s="443"/>
      <c r="BA13" s="443"/>
      <c r="BB13" s="443"/>
      <c r="BC13" s="443"/>
      <c r="BD13" s="443"/>
      <c r="BE13" s="443"/>
      <c r="BF13" s="443"/>
      <c r="BG13" s="443"/>
      <c r="BH13" s="443"/>
      <c r="BI13" s="443"/>
      <c r="BJ13" s="443"/>
      <c r="BK13" s="443"/>
      <c r="BL13" s="443"/>
      <c r="BM13" s="444"/>
      <c r="BN13" s="408">
        <v>-255689</v>
      </c>
      <c r="BO13" s="409"/>
      <c r="BP13" s="409"/>
      <c r="BQ13" s="409"/>
      <c r="BR13" s="409"/>
      <c r="BS13" s="409"/>
      <c r="BT13" s="409"/>
      <c r="BU13" s="410"/>
      <c r="BV13" s="408">
        <v>-23079</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15.1</v>
      </c>
      <c r="CU13" s="406"/>
      <c r="CV13" s="406"/>
      <c r="CW13" s="406"/>
      <c r="CX13" s="406"/>
      <c r="CY13" s="406"/>
      <c r="CZ13" s="406"/>
      <c r="DA13" s="407"/>
      <c r="DB13" s="405">
        <v>14.7</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138</v>
      </c>
      <c r="M14" s="487"/>
      <c r="N14" s="487"/>
      <c r="O14" s="487"/>
      <c r="P14" s="487"/>
      <c r="Q14" s="488"/>
      <c r="R14" s="489">
        <v>30746</v>
      </c>
      <c r="S14" s="490"/>
      <c r="T14" s="490"/>
      <c r="U14" s="490"/>
      <c r="V14" s="491"/>
      <c r="W14" s="398"/>
      <c r="X14" s="399"/>
      <c r="Y14" s="399"/>
      <c r="Z14" s="399"/>
      <c r="AA14" s="399"/>
      <c r="AB14" s="388"/>
      <c r="AC14" s="492">
        <v>5</v>
      </c>
      <c r="AD14" s="493"/>
      <c r="AE14" s="493"/>
      <c r="AF14" s="493"/>
      <c r="AG14" s="494"/>
      <c r="AH14" s="492">
        <v>4.5999999999999996</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v>165.2</v>
      </c>
      <c r="CU14" s="504"/>
      <c r="CV14" s="504"/>
      <c r="CW14" s="504"/>
      <c r="CX14" s="504"/>
      <c r="CY14" s="504"/>
      <c r="CZ14" s="504"/>
      <c r="DA14" s="505"/>
      <c r="DB14" s="503">
        <v>157.19999999999999</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140</v>
      </c>
      <c r="N15" s="497"/>
      <c r="O15" s="497"/>
      <c r="P15" s="497"/>
      <c r="Q15" s="498"/>
      <c r="R15" s="489">
        <v>30368</v>
      </c>
      <c r="S15" s="490"/>
      <c r="T15" s="490"/>
      <c r="U15" s="490"/>
      <c r="V15" s="491"/>
      <c r="W15" s="424" t="s">
        <v>141</v>
      </c>
      <c r="X15" s="425"/>
      <c r="Y15" s="425"/>
      <c r="Z15" s="425"/>
      <c r="AA15" s="425"/>
      <c r="AB15" s="415"/>
      <c r="AC15" s="459">
        <v>5517</v>
      </c>
      <c r="AD15" s="460"/>
      <c r="AE15" s="460"/>
      <c r="AF15" s="460"/>
      <c r="AG15" s="499"/>
      <c r="AH15" s="459">
        <v>6068</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4084175</v>
      </c>
      <c r="BO15" s="372"/>
      <c r="BP15" s="372"/>
      <c r="BQ15" s="372"/>
      <c r="BR15" s="372"/>
      <c r="BS15" s="372"/>
      <c r="BT15" s="372"/>
      <c r="BU15" s="373"/>
      <c r="BV15" s="371">
        <v>4072228</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35.1</v>
      </c>
      <c r="AD16" s="493"/>
      <c r="AE16" s="493"/>
      <c r="AF16" s="493"/>
      <c r="AG16" s="494"/>
      <c r="AH16" s="492">
        <v>37.700000000000003</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6764234</v>
      </c>
      <c r="BO16" s="409"/>
      <c r="BP16" s="409"/>
      <c r="BQ16" s="409"/>
      <c r="BR16" s="409"/>
      <c r="BS16" s="409"/>
      <c r="BT16" s="409"/>
      <c r="BU16" s="410"/>
      <c r="BV16" s="408">
        <v>6744346</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9433</v>
      </c>
      <c r="AD17" s="460"/>
      <c r="AE17" s="460"/>
      <c r="AF17" s="460"/>
      <c r="AG17" s="499"/>
      <c r="AH17" s="459">
        <v>9274</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5188866</v>
      </c>
      <c r="BO17" s="409"/>
      <c r="BP17" s="409"/>
      <c r="BQ17" s="409"/>
      <c r="BR17" s="409"/>
      <c r="BS17" s="409"/>
      <c r="BT17" s="409"/>
      <c r="BU17" s="410"/>
      <c r="BV17" s="408">
        <v>5165721</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151</v>
      </c>
      <c r="C18" s="451"/>
      <c r="D18" s="451"/>
      <c r="E18" s="520"/>
      <c r="F18" s="520"/>
      <c r="G18" s="520"/>
      <c r="H18" s="520"/>
      <c r="I18" s="520"/>
      <c r="J18" s="520"/>
      <c r="K18" s="520"/>
      <c r="L18" s="521">
        <v>134.07</v>
      </c>
      <c r="M18" s="521"/>
      <c r="N18" s="521"/>
      <c r="O18" s="521"/>
      <c r="P18" s="521"/>
      <c r="Q18" s="521"/>
      <c r="R18" s="522"/>
      <c r="S18" s="522"/>
      <c r="T18" s="522"/>
      <c r="U18" s="522"/>
      <c r="V18" s="523"/>
      <c r="W18" s="426"/>
      <c r="X18" s="427"/>
      <c r="Y18" s="427"/>
      <c r="Z18" s="427"/>
      <c r="AA18" s="427"/>
      <c r="AB18" s="418"/>
      <c r="AC18" s="524">
        <v>59.9</v>
      </c>
      <c r="AD18" s="525"/>
      <c r="AE18" s="525"/>
      <c r="AF18" s="525"/>
      <c r="AG18" s="526"/>
      <c r="AH18" s="524">
        <v>57.7</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7654283</v>
      </c>
      <c r="BO18" s="409"/>
      <c r="BP18" s="409"/>
      <c r="BQ18" s="409"/>
      <c r="BR18" s="409"/>
      <c r="BS18" s="409"/>
      <c r="BT18" s="409"/>
      <c r="BU18" s="410"/>
      <c r="BV18" s="408">
        <v>7415935</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153</v>
      </c>
      <c r="C19" s="451"/>
      <c r="D19" s="451"/>
      <c r="E19" s="520"/>
      <c r="F19" s="520"/>
      <c r="G19" s="520"/>
      <c r="H19" s="520"/>
      <c r="I19" s="520"/>
      <c r="J19" s="520"/>
      <c r="K19" s="520"/>
      <c r="L19" s="528">
        <v>227</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10256781</v>
      </c>
      <c r="BO19" s="409"/>
      <c r="BP19" s="409"/>
      <c r="BQ19" s="409"/>
      <c r="BR19" s="409"/>
      <c r="BS19" s="409"/>
      <c r="BT19" s="409"/>
      <c r="BU19" s="410"/>
      <c r="BV19" s="408">
        <v>10147586</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155</v>
      </c>
      <c r="C20" s="451"/>
      <c r="D20" s="451"/>
      <c r="E20" s="520"/>
      <c r="F20" s="520"/>
      <c r="G20" s="520"/>
      <c r="H20" s="520"/>
      <c r="I20" s="520"/>
      <c r="J20" s="520"/>
      <c r="K20" s="520"/>
      <c r="L20" s="528">
        <v>9517</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14313445</v>
      </c>
      <c r="BO23" s="409"/>
      <c r="BP23" s="409"/>
      <c r="BQ23" s="409"/>
      <c r="BR23" s="409"/>
      <c r="BS23" s="409"/>
      <c r="BT23" s="409"/>
      <c r="BU23" s="410"/>
      <c r="BV23" s="408">
        <v>14052140</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164</v>
      </c>
      <c r="F24" s="438"/>
      <c r="G24" s="438"/>
      <c r="H24" s="438"/>
      <c r="I24" s="438"/>
      <c r="J24" s="438"/>
      <c r="K24" s="439"/>
      <c r="L24" s="459">
        <v>1</v>
      </c>
      <c r="M24" s="460"/>
      <c r="N24" s="460"/>
      <c r="O24" s="460"/>
      <c r="P24" s="499"/>
      <c r="Q24" s="459">
        <v>8300</v>
      </c>
      <c r="R24" s="460"/>
      <c r="S24" s="460"/>
      <c r="T24" s="460"/>
      <c r="U24" s="460"/>
      <c r="V24" s="499"/>
      <c r="W24" s="558"/>
      <c r="X24" s="546"/>
      <c r="Y24" s="547"/>
      <c r="Z24" s="458" t="s">
        <v>165</v>
      </c>
      <c r="AA24" s="438"/>
      <c r="AB24" s="438"/>
      <c r="AC24" s="438"/>
      <c r="AD24" s="438"/>
      <c r="AE24" s="438"/>
      <c r="AF24" s="438"/>
      <c r="AG24" s="439"/>
      <c r="AH24" s="459">
        <v>226</v>
      </c>
      <c r="AI24" s="460"/>
      <c r="AJ24" s="460"/>
      <c r="AK24" s="460"/>
      <c r="AL24" s="499"/>
      <c r="AM24" s="459">
        <v>659242</v>
      </c>
      <c r="AN24" s="460"/>
      <c r="AO24" s="460"/>
      <c r="AP24" s="460"/>
      <c r="AQ24" s="460"/>
      <c r="AR24" s="499"/>
      <c r="AS24" s="459">
        <v>2917</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11755260</v>
      </c>
      <c r="BO24" s="409"/>
      <c r="BP24" s="409"/>
      <c r="BQ24" s="409"/>
      <c r="BR24" s="409"/>
      <c r="BS24" s="409"/>
      <c r="BT24" s="409"/>
      <c r="BU24" s="410"/>
      <c r="BV24" s="408">
        <v>11953504</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167</v>
      </c>
      <c r="F25" s="438"/>
      <c r="G25" s="438"/>
      <c r="H25" s="438"/>
      <c r="I25" s="438"/>
      <c r="J25" s="438"/>
      <c r="K25" s="439"/>
      <c r="L25" s="459">
        <v>1</v>
      </c>
      <c r="M25" s="460"/>
      <c r="N25" s="460"/>
      <c r="O25" s="460"/>
      <c r="P25" s="499"/>
      <c r="Q25" s="459">
        <v>7100</v>
      </c>
      <c r="R25" s="460"/>
      <c r="S25" s="460"/>
      <c r="T25" s="460"/>
      <c r="U25" s="460"/>
      <c r="V25" s="499"/>
      <c r="W25" s="558"/>
      <c r="X25" s="546"/>
      <c r="Y25" s="547"/>
      <c r="Z25" s="458" t="s">
        <v>168</v>
      </c>
      <c r="AA25" s="438"/>
      <c r="AB25" s="438"/>
      <c r="AC25" s="438"/>
      <c r="AD25" s="438"/>
      <c r="AE25" s="438"/>
      <c r="AF25" s="438"/>
      <c r="AG25" s="439"/>
      <c r="AH25" s="459" t="s">
        <v>169</v>
      </c>
      <c r="AI25" s="460"/>
      <c r="AJ25" s="460"/>
      <c r="AK25" s="460"/>
      <c r="AL25" s="499"/>
      <c r="AM25" s="459" t="s">
        <v>170</v>
      </c>
      <c r="AN25" s="460"/>
      <c r="AO25" s="460"/>
      <c r="AP25" s="460"/>
      <c r="AQ25" s="460"/>
      <c r="AR25" s="499"/>
      <c r="AS25" s="459" t="s">
        <v>122</v>
      </c>
      <c r="AT25" s="460"/>
      <c r="AU25" s="460"/>
      <c r="AV25" s="460"/>
      <c r="AW25" s="460"/>
      <c r="AX25" s="461"/>
      <c r="AY25" s="368" t="s">
        <v>171</v>
      </c>
      <c r="AZ25" s="369"/>
      <c r="BA25" s="369"/>
      <c r="BB25" s="369"/>
      <c r="BC25" s="369"/>
      <c r="BD25" s="369"/>
      <c r="BE25" s="369"/>
      <c r="BF25" s="369"/>
      <c r="BG25" s="369"/>
      <c r="BH25" s="369"/>
      <c r="BI25" s="369"/>
      <c r="BJ25" s="369"/>
      <c r="BK25" s="369"/>
      <c r="BL25" s="369"/>
      <c r="BM25" s="370"/>
      <c r="BN25" s="371">
        <v>3467586</v>
      </c>
      <c r="BO25" s="372"/>
      <c r="BP25" s="372"/>
      <c r="BQ25" s="372"/>
      <c r="BR25" s="372"/>
      <c r="BS25" s="372"/>
      <c r="BT25" s="372"/>
      <c r="BU25" s="373"/>
      <c r="BV25" s="371">
        <v>4239733</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172</v>
      </c>
      <c r="F26" s="438"/>
      <c r="G26" s="438"/>
      <c r="H26" s="438"/>
      <c r="I26" s="438"/>
      <c r="J26" s="438"/>
      <c r="K26" s="439"/>
      <c r="L26" s="459">
        <v>1</v>
      </c>
      <c r="M26" s="460"/>
      <c r="N26" s="460"/>
      <c r="O26" s="460"/>
      <c r="P26" s="499"/>
      <c r="Q26" s="459">
        <v>6100</v>
      </c>
      <c r="R26" s="460"/>
      <c r="S26" s="460"/>
      <c r="T26" s="460"/>
      <c r="U26" s="460"/>
      <c r="V26" s="499"/>
      <c r="W26" s="558"/>
      <c r="X26" s="546"/>
      <c r="Y26" s="547"/>
      <c r="Z26" s="458" t="s">
        <v>173</v>
      </c>
      <c r="AA26" s="568"/>
      <c r="AB26" s="568"/>
      <c r="AC26" s="568"/>
      <c r="AD26" s="568"/>
      <c r="AE26" s="568"/>
      <c r="AF26" s="568"/>
      <c r="AG26" s="569"/>
      <c r="AH26" s="459">
        <v>5</v>
      </c>
      <c r="AI26" s="460"/>
      <c r="AJ26" s="460"/>
      <c r="AK26" s="460"/>
      <c r="AL26" s="499"/>
      <c r="AM26" s="459">
        <v>14805</v>
      </c>
      <c r="AN26" s="460"/>
      <c r="AO26" s="460"/>
      <c r="AP26" s="460"/>
      <c r="AQ26" s="460"/>
      <c r="AR26" s="499"/>
      <c r="AS26" s="459">
        <v>2961</v>
      </c>
      <c r="AT26" s="460"/>
      <c r="AU26" s="460"/>
      <c r="AV26" s="460"/>
      <c r="AW26" s="460"/>
      <c r="AX26" s="461"/>
      <c r="AY26" s="411" t="s">
        <v>174</v>
      </c>
      <c r="AZ26" s="412"/>
      <c r="BA26" s="412"/>
      <c r="BB26" s="412"/>
      <c r="BC26" s="412"/>
      <c r="BD26" s="412"/>
      <c r="BE26" s="412"/>
      <c r="BF26" s="412"/>
      <c r="BG26" s="412"/>
      <c r="BH26" s="412"/>
      <c r="BI26" s="412"/>
      <c r="BJ26" s="412"/>
      <c r="BK26" s="412"/>
      <c r="BL26" s="412"/>
      <c r="BM26" s="413"/>
      <c r="BN26" s="408" t="s">
        <v>122</v>
      </c>
      <c r="BO26" s="409"/>
      <c r="BP26" s="409"/>
      <c r="BQ26" s="409"/>
      <c r="BR26" s="409"/>
      <c r="BS26" s="409"/>
      <c r="BT26" s="409"/>
      <c r="BU26" s="410"/>
      <c r="BV26" s="408" t="s">
        <v>170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175</v>
      </c>
      <c r="F27" s="438"/>
      <c r="G27" s="438"/>
      <c r="H27" s="438"/>
      <c r="I27" s="438"/>
      <c r="J27" s="438"/>
      <c r="K27" s="439"/>
      <c r="L27" s="459">
        <v>1</v>
      </c>
      <c r="M27" s="460"/>
      <c r="N27" s="460"/>
      <c r="O27" s="460"/>
      <c r="P27" s="499"/>
      <c r="Q27" s="459">
        <v>4450</v>
      </c>
      <c r="R27" s="460"/>
      <c r="S27" s="460"/>
      <c r="T27" s="460"/>
      <c r="U27" s="460"/>
      <c r="V27" s="499"/>
      <c r="W27" s="558"/>
      <c r="X27" s="546"/>
      <c r="Y27" s="547"/>
      <c r="Z27" s="458" t="s">
        <v>176</v>
      </c>
      <c r="AA27" s="438"/>
      <c r="AB27" s="438"/>
      <c r="AC27" s="438"/>
      <c r="AD27" s="438"/>
      <c r="AE27" s="438"/>
      <c r="AF27" s="438"/>
      <c r="AG27" s="439"/>
      <c r="AH27" s="459">
        <v>3</v>
      </c>
      <c r="AI27" s="460"/>
      <c r="AJ27" s="460"/>
      <c r="AK27" s="460"/>
      <c r="AL27" s="499"/>
      <c r="AM27" s="459">
        <v>8973</v>
      </c>
      <c r="AN27" s="460"/>
      <c r="AO27" s="460"/>
      <c r="AP27" s="460"/>
      <c r="AQ27" s="460"/>
      <c r="AR27" s="499"/>
      <c r="AS27" s="459">
        <v>2991</v>
      </c>
      <c r="AT27" s="460"/>
      <c r="AU27" s="460"/>
      <c r="AV27" s="460"/>
      <c r="AW27" s="460"/>
      <c r="AX27" s="461"/>
      <c r="AY27" s="500" t="s">
        <v>177</v>
      </c>
      <c r="AZ27" s="501"/>
      <c r="BA27" s="501"/>
      <c r="BB27" s="501"/>
      <c r="BC27" s="501"/>
      <c r="BD27" s="501"/>
      <c r="BE27" s="501"/>
      <c r="BF27" s="501"/>
      <c r="BG27" s="501"/>
      <c r="BH27" s="501"/>
      <c r="BI27" s="501"/>
      <c r="BJ27" s="501"/>
      <c r="BK27" s="501"/>
      <c r="BL27" s="501"/>
      <c r="BM27" s="502"/>
      <c r="BN27" s="581">
        <v>455985</v>
      </c>
      <c r="BO27" s="582"/>
      <c r="BP27" s="582"/>
      <c r="BQ27" s="582"/>
      <c r="BR27" s="582"/>
      <c r="BS27" s="582"/>
      <c r="BT27" s="582"/>
      <c r="BU27" s="583"/>
      <c r="BV27" s="581">
        <v>455700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178</v>
      </c>
      <c r="F28" s="438"/>
      <c r="G28" s="438"/>
      <c r="H28" s="438"/>
      <c r="I28" s="438"/>
      <c r="J28" s="438"/>
      <c r="K28" s="439"/>
      <c r="L28" s="459">
        <v>1</v>
      </c>
      <c r="M28" s="460"/>
      <c r="N28" s="460"/>
      <c r="O28" s="460"/>
      <c r="P28" s="499"/>
      <c r="Q28" s="459">
        <v>3900</v>
      </c>
      <c r="R28" s="460"/>
      <c r="S28" s="460"/>
      <c r="T28" s="460"/>
      <c r="U28" s="460"/>
      <c r="V28" s="499"/>
      <c r="W28" s="558"/>
      <c r="X28" s="546"/>
      <c r="Y28" s="547"/>
      <c r="Z28" s="458" t="s">
        <v>179</v>
      </c>
      <c r="AA28" s="438"/>
      <c r="AB28" s="438"/>
      <c r="AC28" s="438"/>
      <c r="AD28" s="438"/>
      <c r="AE28" s="438"/>
      <c r="AF28" s="438"/>
      <c r="AG28" s="439"/>
      <c r="AH28" s="459" t="s">
        <v>170</v>
      </c>
      <c r="AI28" s="460"/>
      <c r="AJ28" s="460"/>
      <c r="AK28" s="460"/>
      <c r="AL28" s="499"/>
      <c r="AM28" s="459" t="s">
        <v>170</v>
      </c>
      <c r="AN28" s="460"/>
      <c r="AO28" s="460"/>
      <c r="AP28" s="460"/>
      <c r="AQ28" s="460"/>
      <c r="AR28" s="499"/>
      <c r="AS28" s="459" t="s">
        <v>123</v>
      </c>
      <c r="AT28" s="460"/>
      <c r="AU28" s="460"/>
      <c r="AV28" s="460"/>
      <c r="AW28" s="460"/>
      <c r="AX28" s="461"/>
      <c r="AY28" s="584" t="s">
        <v>180</v>
      </c>
      <c r="AZ28" s="585"/>
      <c r="BA28" s="585"/>
      <c r="BB28" s="586"/>
      <c r="BC28" s="368" t="s">
        <v>41</v>
      </c>
      <c r="BD28" s="369"/>
      <c r="BE28" s="369"/>
      <c r="BF28" s="369"/>
      <c r="BG28" s="369"/>
      <c r="BH28" s="369"/>
      <c r="BI28" s="369"/>
      <c r="BJ28" s="369"/>
      <c r="BK28" s="369"/>
      <c r="BL28" s="369"/>
      <c r="BM28" s="370"/>
      <c r="BN28" s="371">
        <v>804149</v>
      </c>
      <c r="BO28" s="372"/>
      <c r="BP28" s="372"/>
      <c r="BQ28" s="372"/>
      <c r="BR28" s="372"/>
      <c r="BS28" s="372"/>
      <c r="BT28" s="372"/>
      <c r="BU28" s="373"/>
      <c r="BV28" s="371">
        <v>858452</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181</v>
      </c>
      <c r="F29" s="438"/>
      <c r="G29" s="438"/>
      <c r="H29" s="438"/>
      <c r="I29" s="438"/>
      <c r="J29" s="438"/>
      <c r="K29" s="439"/>
      <c r="L29" s="459">
        <v>16</v>
      </c>
      <c r="M29" s="460"/>
      <c r="N29" s="460"/>
      <c r="O29" s="460"/>
      <c r="P29" s="499"/>
      <c r="Q29" s="459">
        <v>3600</v>
      </c>
      <c r="R29" s="460"/>
      <c r="S29" s="460"/>
      <c r="T29" s="460"/>
      <c r="U29" s="460"/>
      <c r="V29" s="499"/>
      <c r="W29" s="559"/>
      <c r="X29" s="560"/>
      <c r="Y29" s="561"/>
      <c r="Z29" s="458" t="s">
        <v>182</v>
      </c>
      <c r="AA29" s="438"/>
      <c r="AB29" s="438"/>
      <c r="AC29" s="438"/>
      <c r="AD29" s="438"/>
      <c r="AE29" s="438"/>
      <c r="AF29" s="438"/>
      <c r="AG29" s="439"/>
      <c r="AH29" s="459">
        <v>229</v>
      </c>
      <c r="AI29" s="460"/>
      <c r="AJ29" s="460"/>
      <c r="AK29" s="460"/>
      <c r="AL29" s="499"/>
      <c r="AM29" s="459">
        <v>668215</v>
      </c>
      <c r="AN29" s="460"/>
      <c r="AO29" s="460"/>
      <c r="AP29" s="460"/>
      <c r="AQ29" s="460"/>
      <c r="AR29" s="499"/>
      <c r="AS29" s="459">
        <v>2918</v>
      </c>
      <c r="AT29" s="460"/>
      <c r="AU29" s="460"/>
      <c r="AV29" s="460"/>
      <c r="AW29" s="460"/>
      <c r="AX29" s="461"/>
      <c r="AY29" s="587"/>
      <c r="AZ29" s="588"/>
      <c r="BA29" s="588"/>
      <c r="BB29" s="589"/>
      <c r="BC29" s="442" t="s">
        <v>183</v>
      </c>
      <c r="BD29" s="443"/>
      <c r="BE29" s="443"/>
      <c r="BF29" s="443"/>
      <c r="BG29" s="443"/>
      <c r="BH29" s="443"/>
      <c r="BI29" s="443"/>
      <c r="BJ29" s="443"/>
      <c r="BK29" s="443"/>
      <c r="BL29" s="443"/>
      <c r="BM29" s="444"/>
      <c r="BN29" s="408">
        <v>45478</v>
      </c>
      <c r="BO29" s="409"/>
      <c r="BP29" s="409"/>
      <c r="BQ29" s="409"/>
      <c r="BR29" s="409"/>
      <c r="BS29" s="409"/>
      <c r="BT29" s="409"/>
      <c r="BU29" s="410"/>
      <c r="BV29" s="408">
        <v>45440</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184</v>
      </c>
      <c r="X30" s="566"/>
      <c r="Y30" s="566"/>
      <c r="Z30" s="566"/>
      <c r="AA30" s="566"/>
      <c r="AB30" s="566"/>
      <c r="AC30" s="566"/>
      <c r="AD30" s="566"/>
      <c r="AE30" s="566"/>
      <c r="AF30" s="566"/>
      <c r="AG30" s="567"/>
      <c r="AH30" s="524">
        <v>93.4</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449799</v>
      </c>
      <c r="BO30" s="582"/>
      <c r="BP30" s="582"/>
      <c r="BQ30" s="582"/>
      <c r="BR30" s="582"/>
      <c r="BS30" s="582"/>
      <c r="BT30" s="582"/>
      <c r="BU30" s="583"/>
      <c r="BV30" s="581">
        <v>437543</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191</v>
      </c>
      <c r="D33" s="432"/>
      <c r="E33" s="397" t="s">
        <v>192</v>
      </c>
      <c r="F33" s="397"/>
      <c r="G33" s="397"/>
      <c r="H33" s="397"/>
      <c r="I33" s="397"/>
      <c r="J33" s="397"/>
      <c r="K33" s="397"/>
      <c r="L33" s="397"/>
      <c r="M33" s="397"/>
      <c r="N33" s="397"/>
      <c r="O33" s="397"/>
      <c r="P33" s="397"/>
      <c r="Q33" s="397"/>
      <c r="R33" s="397"/>
      <c r="S33" s="397"/>
      <c r="T33" s="195"/>
      <c r="U33" s="432" t="s">
        <v>193</v>
      </c>
      <c r="V33" s="432"/>
      <c r="W33" s="397" t="s">
        <v>194</v>
      </c>
      <c r="X33" s="397"/>
      <c r="Y33" s="397"/>
      <c r="Z33" s="397"/>
      <c r="AA33" s="397"/>
      <c r="AB33" s="397"/>
      <c r="AC33" s="397"/>
      <c r="AD33" s="397"/>
      <c r="AE33" s="397"/>
      <c r="AF33" s="397"/>
      <c r="AG33" s="397"/>
      <c r="AH33" s="397"/>
      <c r="AI33" s="397"/>
      <c r="AJ33" s="397"/>
      <c r="AK33" s="397"/>
      <c r="AL33" s="195"/>
      <c r="AM33" s="432" t="s">
        <v>193</v>
      </c>
      <c r="AN33" s="432"/>
      <c r="AO33" s="397" t="s">
        <v>194</v>
      </c>
      <c r="AP33" s="397"/>
      <c r="AQ33" s="397"/>
      <c r="AR33" s="397"/>
      <c r="AS33" s="397"/>
      <c r="AT33" s="397"/>
      <c r="AU33" s="397"/>
      <c r="AV33" s="397"/>
      <c r="AW33" s="397"/>
      <c r="AX33" s="397"/>
      <c r="AY33" s="397"/>
      <c r="AZ33" s="397"/>
      <c r="BA33" s="397"/>
      <c r="BB33" s="397"/>
      <c r="BC33" s="397"/>
      <c r="BD33" s="196"/>
      <c r="BE33" s="397" t="s">
        <v>195</v>
      </c>
      <c r="BF33" s="397"/>
      <c r="BG33" s="397" t="s">
        <v>196</v>
      </c>
      <c r="BH33" s="397"/>
      <c r="BI33" s="397"/>
      <c r="BJ33" s="397"/>
      <c r="BK33" s="397"/>
      <c r="BL33" s="397"/>
      <c r="BM33" s="397"/>
      <c r="BN33" s="397"/>
      <c r="BO33" s="397"/>
      <c r="BP33" s="397"/>
      <c r="BQ33" s="397"/>
      <c r="BR33" s="397"/>
      <c r="BS33" s="397"/>
      <c r="BT33" s="397"/>
      <c r="BU33" s="397"/>
      <c r="BV33" s="196"/>
      <c r="BW33" s="432" t="s">
        <v>195</v>
      </c>
      <c r="BX33" s="432"/>
      <c r="BY33" s="397" t="s">
        <v>197</v>
      </c>
      <c r="BZ33" s="397"/>
      <c r="CA33" s="397"/>
      <c r="CB33" s="397"/>
      <c r="CC33" s="397"/>
      <c r="CD33" s="397"/>
      <c r="CE33" s="397"/>
      <c r="CF33" s="397"/>
      <c r="CG33" s="397"/>
      <c r="CH33" s="397"/>
      <c r="CI33" s="397"/>
      <c r="CJ33" s="397"/>
      <c r="CK33" s="397"/>
      <c r="CL33" s="397"/>
      <c r="CM33" s="397"/>
      <c r="CN33" s="195"/>
      <c r="CO33" s="432" t="s">
        <v>193</v>
      </c>
      <c r="CP33" s="432"/>
      <c r="CQ33" s="397" t="s">
        <v>198</v>
      </c>
      <c r="CR33" s="397"/>
      <c r="CS33" s="397"/>
      <c r="CT33" s="397"/>
      <c r="CU33" s="397"/>
      <c r="CV33" s="397"/>
      <c r="CW33" s="397"/>
      <c r="CX33" s="397"/>
      <c r="CY33" s="397"/>
      <c r="CZ33" s="397"/>
      <c r="DA33" s="397"/>
      <c r="DB33" s="397"/>
      <c r="DC33" s="397"/>
      <c r="DD33" s="397"/>
      <c r="DE33" s="397"/>
      <c r="DF33" s="195"/>
      <c r="DG33" s="593" t="s">
        <v>199</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f>IF(AO34="","",MAX(C34:D43,U34:V43)+1)</f>
        <v>5</v>
      </c>
      <c r="AN34" s="594"/>
      <c r="AO34" s="595" t="str">
        <f>IF('各会計、関係団体の財政状況及び健全化判断比率'!B30="","",'各会計、関係団体の財政状況及び健全化判断比率'!B30)</f>
        <v>水道事業会計</v>
      </c>
      <c r="AP34" s="595"/>
      <c r="AQ34" s="595"/>
      <c r="AR34" s="595"/>
      <c r="AS34" s="595"/>
      <c r="AT34" s="595"/>
      <c r="AU34" s="595"/>
      <c r="AV34" s="595"/>
      <c r="AW34" s="595"/>
      <c r="AX34" s="595"/>
      <c r="AY34" s="595"/>
      <c r="AZ34" s="595"/>
      <c r="BA34" s="595"/>
      <c r="BB34" s="595"/>
      <c r="BC34" s="595"/>
      <c r="BD34" s="193"/>
      <c r="BE34" s="594">
        <f>IF(BG34="","",MAX(C34:D43,U34:V43,AM34:AN43)+1)</f>
        <v>6</v>
      </c>
      <c r="BF34" s="594"/>
      <c r="BG34" s="595" t="str">
        <f>IF('各会計、関係団体の財政状況及び健全化判断比率'!B31="","",'各会計、関係団体の財政状況及び健全化判断比率'!B31)</f>
        <v>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9</v>
      </c>
      <c r="BX34" s="594"/>
      <c r="BY34" s="595" t="str">
        <f>IF('各会計、関係団体の財政状況及び健全化判断比率'!B68="","",'各会計、関係団体の財政状況及び健全化判断比率'!B68)</f>
        <v>砺波地方衛生施設組合</v>
      </c>
      <c r="BZ34" s="595"/>
      <c r="CA34" s="595"/>
      <c r="CB34" s="595"/>
      <c r="CC34" s="595"/>
      <c r="CD34" s="595"/>
      <c r="CE34" s="595"/>
      <c r="CF34" s="595"/>
      <c r="CG34" s="595"/>
      <c r="CH34" s="595"/>
      <c r="CI34" s="595"/>
      <c r="CJ34" s="595"/>
      <c r="CK34" s="595"/>
      <c r="CL34" s="595"/>
      <c r="CM34" s="595"/>
      <c r="CN34" s="193"/>
      <c r="CO34" s="594">
        <f>IF(CQ34="","",MAX(C34:D43,U34:V43,AM34:AN43,BE34:BF43,BW34:BX43)+1)</f>
        <v>17</v>
      </c>
      <c r="CP34" s="594"/>
      <c r="CQ34" s="595" t="str">
        <f>IF('各会計、関係団体の財政状況及び健全化判断比率'!BS7="","",'各会計、関係団体の財政状況及び健全化判断比率'!BS7)</f>
        <v>公益財団法人クロスランドおやべ</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公共用地先行取得事業特別会計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後期高齢者医療事業特別会計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7</v>
      </c>
      <c r="BF35" s="594"/>
      <c r="BG35" s="595" t="str">
        <f>IF('各会計、関係団体の財政状況及び健全化判断比率'!B32="","",'各会計、関係団体の財政状況及び健全化判断比率'!B32)</f>
        <v>農業集落排水事業特別会計</v>
      </c>
      <c r="BH35" s="595"/>
      <c r="BI35" s="595"/>
      <c r="BJ35" s="595"/>
      <c r="BK35" s="595"/>
      <c r="BL35" s="595"/>
      <c r="BM35" s="595"/>
      <c r="BN35" s="595"/>
      <c r="BO35" s="595"/>
      <c r="BP35" s="595"/>
      <c r="BQ35" s="595"/>
      <c r="BR35" s="595"/>
      <c r="BS35" s="595"/>
      <c r="BT35" s="595"/>
      <c r="BU35" s="595"/>
      <c r="BV35" s="193"/>
      <c r="BW35" s="594">
        <f t="shared" ref="BW35:BW43" si="2">IF(BY35="","",BW34+1)</f>
        <v>10</v>
      </c>
      <c r="BX35" s="594"/>
      <c r="BY35" s="595" t="str">
        <f>IF('各会計、関係団体の財政状況及び健全化判断比率'!B69="","",'各会計、関係団体の財政状況及び健全化判断比率'!B69)</f>
        <v>小矢部川中流水害予防組合</v>
      </c>
      <c r="BZ35" s="595"/>
      <c r="CA35" s="595"/>
      <c r="CB35" s="595"/>
      <c r="CC35" s="595"/>
      <c r="CD35" s="595"/>
      <c r="CE35" s="595"/>
      <c r="CF35" s="595"/>
      <c r="CG35" s="595"/>
      <c r="CH35" s="595"/>
      <c r="CI35" s="595"/>
      <c r="CJ35" s="595"/>
      <c r="CK35" s="595"/>
      <c r="CL35" s="595"/>
      <c r="CM35" s="595"/>
      <c r="CN35" s="193"/>
      <c r="CO35" s="594">
        <f t="shared" ref="CO35:CO43" si="3">IF(CQ35="","",CO34+1)</f>
        <v>18</v>
      </c>
      <c r="CP35" s="594"/>
      <c r="CQ35" s="595" t="str">
        <f>IF('各会計、関係団体の財政状況及び健全化判断比率'!BS8="","",'各会計、関係団体の財政状況及び健全化判断比率'!BS8)</f>
        <v>公益財団法人小矢部市体育協会</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t="str">
        <f t="shared" ref="U36:U43" si="4">IF(W36="","",U35+1)</f>
        <v/>
      </c>
      <c r="V36" s="594"/>
      <c r="W36" s="595"/>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8</v>
      </c>
      <c r="BF36" s="594"/>
      <c r="BG36" s="595" t="str">
        <f>IF('各会計、関係団体の財政状況及び健全化判断比率'!B33="","",'各会計、関係団体の財政状況及び健全化判断比率'!B33)</f>
        <v>東部産業団地事業特別会計</v>
      </c>
      <c r="BH36" s="595"/>
      <c r="BI36" s="595"/>
      <c r="BJ36" s="595"/>
      <c r="BK36" s="595"/>
      <c r="BL36" s="595"/>
      <c r="BM36" s="595"/>
      <c r="BN36" s="595"/>
      <c r="BO36" s="595"/>
      <c r="BP36" s="595"/>
      <c r="BQ36" s="595"/>
      <c r="BR36" s="595"/>
      <c r="BS36" s="595"/>
      <c r="BT36" s="595"/>
      <c r="BU36" s="595"/>
      <c r="BV36" s="193"/>
      <c r="BW36" s="594">
        <f t="shared" si="2"/>
        <v>11</v>
      </c>
      <c r="BX36" s="594"/>
      <c r="BY36" s="595" t="str">
        <f>IF('各会計、関係団体の財政状況及び健全化判断比率'!B70="","",'各会計、関係団体の財政状況及び健全化判断比率'!B70)</f>
        <v>富山県市町村総合事務組合</v>
      </c>
      <c r="BZ36" s="595"/>
      <c r="CA36" s="595"/>
      <c r="CB36" s="595"/>
      <c r="CC36" s="595"/>
      <c r="CD36" s="595"/>
      <c r="CE36" s="595"/>
      <c r="CF36" s="595"/>
      <c r="CG36" s="595"/>
      <c r="CH36" s="595"/>
      <c r="CI36" s="595"/>
      <c r="CJ36" s="595"/>
      <c r="CK36" s="595"/>
      <c r="CL36" s="595"/>
      <c r="CM36" s="595"/>
      <c r="CN36" s="193"/>
      <c r="CO36" s="594">
        <f t="shared" si="3"/>
        <v>19</v>
      </c>
      <c r="CP36" s="594"/>
      <c r="CQ36" s="595" t="str">
        <f>IF('各会計、関係団体の財政状況及び健全化判断比率'!BS9="","",'各会計、関係団体の財政状況及び健全化判断比率'!BS9)</f>
        <v>小矢部市土地開発公社</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12</v>
      </c>
      <c r="BX37" s="594"/>
      <c r="BY37" s="595" t="str">
        <f>IF('各会計、関係団体の財政状況及び健全化判断比率'!B71="","",'各会計、関係団体の財政状況及び健全化判断比率'!B71)</f>
        <v>高岡地区広域圏事務組合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13</v>
      </c>
      <c r="BX38" s="594"/>
      <c r="BY38" s="595" t="str">
        <f>IF('各会計、関係団体の財政状況及び健全化判断比率'!B72="","",'各会計、関係団体の財政状況及び健全化判断比率'!B72)</f>
        <v>富山県市町村会館管理組合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14</v>
      </c>
      <c r="BX39" s="594"/>
      <c r="BY39" s="595" t="str">
        <f>IF('各会計、関係団体の財政状況及び健全化判断比率'!B73="","",'各会計、関係団体の財政状況及び健全化判断比率'!B73)</f>
        <v>砺波地方介護保険組合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15</v>
      </c>
      <c r="BX40" s="594"/>
      <c r="BY40" s="595" t="str">
        <f>IF('各会計、関係団体の財政状況及び健全化判断比率'!B74="","",'各会計、関係団体の財政状況及び健全化判断比率'!B74)</f>
        <v>富山県後期高齢者医療広域連合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16</v>
      </c>
      <c r="BX41" s="594"/>
      <c r="BY41" s="595" t="str">
        <f>IF('各会計、関係団体の財政状況及び健全化判断比率'!B75="","",'各会計、関係団体の財政状況及び健全化判断比率'!B75)</f>
        <v>砺波地域消防組合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cADLnCIPakxU5wsMVwKxI/ujWc7IwNtE/84I9sCLXGKGRuhXPiGBNVSOTzMsKRkxx725HHG/cQcaRCQS39U+w==" saltValue="bZHWccS49hcwxTdnXSQtB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209</v>
      </c>
      <c r="DI1" s="598"/>
      <c r="DJ1" s="598"/>
      <c r="DK1" s="598"/>
      <c r="DL1" s="598"/>
      <c r="DM1" s="598"/>
      <c r="DN1" s="599"/>
      <c r="DO1" s="205"/>
      <c r="DP1" s="597" t="s">
        <v>210</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212</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213</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214</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215</v>
      </c>
      <c r="S4" s="601"/>
      <c r="T4" s="601"/>
      <c r="U4" s="601"/>
      <c r="V4" s="601"/>
      <c r="W4" s="601"/>
      <c r="X4" s="601"/>
      <c r="Y4" s="602"/>
      <c r="Z4" s="600" t="s">
        <v>216</v>
      </c>
      <c r="AA4" s="601"/>
      <c r="AB4" s="601"/>
      <c r="AC4" s="602"/>
      <c r="AD4" s="600" t="s">
        <v>217</v>
      </c>
      <c r="AE4" s="601"/>
      <c r="AF4" s="601"/>
      <c r="AG4" s="601"/>
      <c r="AH4" s="601"/>
      <c r="AI4" s="601"/>
      <c r="AJ4" s="601"/>
      <c r="AK4" s="602"/>
      <c r="AL4" s="600" t="s">
        <v>216</v>
      </c>
      <c r="AM4" s="601"/>
      <c r="AN4" s="601"/>
      <c r="AO4" s="602"/>
      <c r="AP4" s="606" t="s">
        <v>218</v>
      </c>
      <c r="AQ4" s="606"/>
      <c r="AR4" s="606"/>
      <c r="AS4" s="606"/>
      <c r="AT4" s="606"/>
      <c r="AU4" s="606"/>
      <c r="AV4" s="606"/>
      <c r="AW4" s="606"/>
      <c r="AX4" s="606"/>
      <c r="AY4" s="606"/>
      <c r="AZ4" s="606"/>
      <c r="BA4" s="606"/>
      <c r="BB4" s="606"/>
      <c r="BC4" s="606"/>
      <c r="BD4" s="606"/>
      <c r="BE4" s="606"/>
      <c r="BF4" s="606"/>
      <c r="BG4" s="606" t="s">
        <v>219</v>
      </c>
      <c r="BH4" s="606"/>
      <c r="BI4" s="606"/>
      <c r="BJ4" s="606"/>
      <c r="BK4" s="606"/>
      <c r="BL4" s="606"/>
      <c r="BM4" s="606"/>
      <c r="BN4" s="606"/>
      <c r="BO4" s="606" t="s">
        <v>216</v>
      </c>
      <c r="BP4" s="606"/>
      <c r="BQ4" s="606"/>
      <c r="BR4" s="606"/>
      <c r="BS4" s="606" t="s">
        <v>220</v>
      </c>
      <c r="BT4" s="606"/>
      <c r="BU4" s="606"/>
      <c r="BV4" s="606"/>
      <c r="BW4" s="606"/>
      <c r="BX4" s="606"/>
      <c r="BY4" s="606"/>
      <c r="BZ4" s="606"/>
      <c r="CA4" s="606"/>
      <c r="CB4" s="606"/>
      <c r="CD4" s="603" t="s">
        <v>221</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222</v>
      </c>
      <c r="C5" s="608"/>
      <c r="D5" s="608"/>
      <c r="E5" s="608"/>
      <c r="F5" s="608"/>
      <c r="G5" s="608"/>
      <c r="H5" s="608"/>
      <c r="I5" s="608"/>
      <c r="J5" s="608"/>
      <c r="K5" s="608"/>
      <c r="L5" s="608"/>
      <c r="M5" s="608"/>
      <c r="N5" s="608"/>
      <c r="O5" s="608"/>
      <c r="P5" s="608"/>
      <c r="Q5" s="609"/>
      <c r="R5" s="610">
        <v>4710856</v>
      </c>
      <c r="S5" s="611"/>
      <c r="T5" s="611"/>
      <c r="U5" s="611"/>
      <c r="V5" s="611"/>
      <c r="W5" s="611"/>
      <c r="X5" s="611"/>
      <c r="Y5" s="612"/>
      <c r="Z5" s="613">
        <v>31</v>
      </c>
      <c r="AA5" s="613"/>
      <c r="AB5" s="613"/>
      <c r="AC5" s="613"/>
      <c r="AD5" s="614">
        <v>4710856</v>
      </c>
      <c r="AE5" s="614"/>
      <c r="AF5" s="614"/>
      <c r="AG5" s="614"/>
      <c r="AH5" s="614"/>
      <c r="AI5" s="614"/>
      <c r="AJ5" s="614"/>
      <c r="AK5" s="614"/>
      <c r="AL5" s="615">
        <v>56.9</v>
      </c>
      <c r="AM5" s="616"/>
      <c r="AN5" s="616"/>
      <c r="AO5" s="617"/>
      <c r="AP5" s="607" t="s">
        <v>223</v>
      </c>
      <c r="AQ5" s="608"/>
      <c r="AR5" s="608"/>
      <c r="AS5" s="608"/>
      <c r="AT5" s="608"/>
      <c r="AU5" s="608"/>
      <c r="AV5" s="608"/>
      <c r="AW5" s="608"/>
      <c r="AX5" s="608"/>
      <c r="AY5" s="608"/>
      <c r="AZ5" s="608"/>
      <c r="BA5" s="608"/>
      <c r="BB5" s="608"/>
      <c r="BC5" s="608"/>
      <c r="BD5" s="608"/>
      <c r="BE5" s="608"/>
      <c r="BF5" s="609"/>
      <c r="BG5" s="621">
        <v>4709826</v>
      </c>
      <c r="BH5" s="622"/>
      <c r="BI5" s="622"/>
      <c r="BJ5" s="622"/>
      <c r="BK5" s="622"/>
      <c r="BL5" s="622"/>
      <c r="BM5" s="622"/>
      <c r="BN5" s="623"/>
      <c r="BO5" s="624">
        <v>100</v>
      </c>
      <c r="BP5" s="624"/>
      <c r="BQ5" s="624"/>
      <c r="BR5" s="624"/>
      <c r="BS5" s="625">
        <v>258228</v>
      </c>
      <c r="BT5" s="625"/>
      <c r="BU5" s="625"/>
      <c r="BV5" s="625"/>
      <c r="BW5" s="625"/>
      <c r="BX5" s="625"/>
      <c r="BY5" s="625"/>
      <c r="BZ5" s="625"/>
      <c r="CA5" s="625"/>
      <c r="CB5" s="629"/>
      <c r="CD5" s="603" t="s">
        <v>218</v>
      </c>
      <c r="CE5" s="604"/>
      <c r="CF5" s="604"/>
      <c r="CG5" s="604"/>
      <c r="CH5" s="604"/>
      <c r="CI5" s="604"/>
      <c r="CJ5" s="604"/>
      <c r="CK5" s="604"/>
      <c r="CL5" s="604"/>
      <c r="CM5" s="604"/>
      <c r="CN5" s="604"/>
      <c r="CO5" s="604"/>
      <c r="CP5" s="604"/>
      <c r="CQ5" s="605"/>
      <c r="CR5" s="603" t="s">
        <v>224</v>
      </c>
      <c r="CS5" s="604"/>
      <c r="CT5" s="604"/>
      <c r="CU5" s="604"/>
      <c r="CV5" s="604"/>
      <c r="CW5" s="604"/>
      <c r="CX5" s="604"/>
      <c r="CY5" s="605"/>
      <c r="CZ5" s="603" t="s">
        <v>216</v>
      </c>
      <c r="DA5" s="604"/>
      <c r="DB5" s="604"/>
      <c r="DC5" s="605"/>
      <c r="DD5" s="603" t="s">
        <v>225</v>
      </c>
      <c r="DE5" s="604"/>
      <c r="DF5" s="604"/>
      <c r="DG5" s="604"/>
      <c r="DH5" s="604"/>
      <c r="DI5" s="604"/>
      <c r="DJ5" s="604"/>
      <c r="DK5" s="604"/>
      <c r="DL5" s="604"/>
      <c r="DM5" s="604"/>
      <c r="DN5" s="604"/>
      <c r="DO5" s="604"/>
      <c r="DP5" s="605"/>
      <c r="DQ5" s="603" t="s">
        <v>226</v>
      </c>
      <c r="DR5" s="604"/>
      <c r="DS5" s="604"/>
      <c r="DT5" s="604"/>
      <c r="DU5" s="604"/>
      <c r="DV5" s="604"/>
      <c r="DW5" s="604"/>
      <c r="DX5" s="604"/>
      <c r="DY5" s="604"/>
      <c r="DZ5" s="604"/>
      <c r="EA5" s="604"/>
      <c r="EB5" s="604"/>
      <c r="EC5" s="605"/>
    </row>
    <row r="6" spans="2:143" ht="11.25" customHeight="1" x14ac:dyDescent="0.15">
      <c r="B6" s="618" t="s">
        <v>227</v>
      </c>
      <c r="C6" s="619"/>
      <c r="D6" s="619"/>
      <c r="E6" s="619"/>
      <c r="F6" s="619"/>
      <c r="G6" s="619"/>
      <c r="H6" s="619"/>
      <c r="I6" s="619"/>
      <c r="J6" s="619"/>
      <c r="K6" s="619"/>
      <c r="L6" s="619"/>
      <c r="M6" s="619"/>
      <c r="N6" s="619"/>
      <c r="O6" s="619"/>
      <c r="P6" s="619"/>
      <c r="Q6" s="620"/>
      <c r="R6" s="621">
        <v>183125</v>
      </c>
      <c r="S6" s="622"/>
      <c r="T6" s="622"/>
      <c r="U6" s="622"/>
      <c r="V6" s="622"/>
      <c r="W6" s="622"/>
      <c r="X6" s="622"/>
      <c r="Y6" s="623"/>
      <c r="Z6" s="624">
        <v>1.2</v>
      </c>
      <c r="AA6" s="624"/>
      <c r="AB6" s="624"/>
      <c r="AC6" s="624"/>
      <c r="AD6" s="625">
        <v>183125</v>
      </c>
      <c r="AE6" s="625"/>
      <c r="AF6" s="625"/>
      <c r="AG6" s="625"/>
      <c r="AH6" s="625"/>
      <c r="AI6" s="625"/>
      <c r="AJ6" s="625"/>
      <c r="AK6" s="625"/>
      <c r="AL6" s="626">
        <v>2.2000000000000002</v>
      </c>
      <c r="AM6" s="627"/>
      <c r="AN6" s="627"/>
      <c r="AO6" s="628"/>
      <c r="AP6" s="618" t="s">
        <v>228</v>
      </c>
      <c r="AQ6" s="619"/>
      <c r="AR6" s="619"/>
      <c r="AS6" s="619"/>
      <c r="AT6" s="619"/>
      <c r="AU6" s="619"/>
      <c r="AV6" s="619"/>
      <c r="AW6" s="619"/>
      <c r="AX6" s="619"/>
      <c r="AY6" s="619"/>
      <c r="AZ6" s="619"/>
      <c r="BA6" s="619"/>
      <c r="BB6" s="619"/>
      <c r="BC6" s="619"/>
      <c r="BD6" s="619"/>
      <c r="BE6" s="619"/>
      <c r="BF6" s="620"/>
      <c r="BG6" s="621">
        <v>4709826</v>
      </c>
      <c r="BH6" s="622"/>
      <c r="BI6" s="622"/>
      <c r="BJ6" s="622"/>
      <c r="BK6" s="622"/>
      <c r="BL6" s="622"/>
      <c r="BM6" s="622"/>
      <c r="BN6" s="623"/>
      <c r="BO6" s="624">
        <v>100</v>
      </c>
      <c r="BP6" s="624"/>
      <c r="BQ6" s="624"/>
      <c r="BR6" s="624"/>
      <c r="BS6" s="625">
        <v>258228</v>
      </c>
      <c r="BT6" s="625"/>
      <c r="BU6" s="625"/>
      <c r="BV6" s="625"/>
      <c r="BW6" s="625"/>
      <c r="BX6" s="625"/>
      <c r="BY6" s="625"/>
      <c r="BZ6" s="625"/>
      <c r="CA6" s="625"/>
      <c r="CB6" s="629"/>
      <c r="CD6" s="632" t="s">
        <v>229</v>
      </c>
      <c r="CE6" s="633"/>
      <c r="CF6" s="633"/>
      <c r="CG6" s="633"/>
      <c r="CH6" s="633"/>
      <c r="CI6" s="633"/>
      <c r="CJ6" s="633"/>
      <c r="CK6" s="633"/>
      <c r="CL6" s="633"/>
      <c r="CM6" s="633"/>
      <c r="CN6" s="633"/>
      <c r="CO6" s="633"/>
      <c r="CP6" s="633"/>
      <c r="CQ6" s="634"/>
      <c r="CR6" s="621">
        <v>178362</v>
      </c>
      <c r="CS6" s="622"/>
      <c r="CT6" s="622"/>
      <c r="CU6" s="622"/>
      <c r="CV6" s="622"/>
      <c r="CW6" s="622"/>
      <c r="CX6" s="622"/>
      <c r="CY6" s="623"/>
      <c r="CZ6" s="615">
        <v>1.2</v>
      </c>
      <c r="DA6" s="616"/>
      <c r="DB6" s="616"/>
      <c r="DC6" s="635"/>
      <c r="DD6" s="630" t="s">
        <v>230</v>
      </c>
      <c r="DE6" s="622"/>
      <c r="DF6" s="622"/>
      <c r="DG6" s="622"/>
      <c r="DH6" s="622"/>
      <c r="DI6" s="622"/>
      <c r="DJ6" s="622"/>
      <c r="DK6" s="622"/>
      <c r="DL6" s="622"/>
      <c r="DM6" s="622"/>
      <c r="DN6" s="622"/>
      <c r="DO6" s="622"/>
      <c r="DP6" s="623"/>
      <c r="DQ6" s="630">
        <v>178362</v>
      </c>
      <c r="DR6" s="622"/>
      <c r="DS6" s="622"/>
      <c r="DT6" s="622"/>
      <c r="DU6" s="622"/>
      <c r="DV6" s="622"/>
      <c r="DW6" s="622"/>
      <c r="DX6" s="622"/>
      <c r="DY6" s="622"/>
      <c r="DZ6" s="622"/>
      <c r="EA6" s="622"/>
      <c r="EB6" s="622"/>
      <c r="EC6" s="631"/>
    </row>
    <row r="7" spans="2:143" ht="11.25" customHeight="1" x14ac:dyDescent="0.15">
      <c r="B7" s="618" t="s">
        <v>231</v>
      </c>
      <c r="C7" s="619"/>
      <c r="D7" s="619"/>
      <c r="E7" s="619"/>
      <c r="F7" s="619"/>
      <c r="G7" s="619"/>
      <c r="H7" s="619"/>
      <c r="I7" s="619"/>
      <c r="J7" s="619"/>
      <c r="K7" s="619"/>
      <c r="L7" s="619"/>
      <c r="M7" s="619"/>
      <c r="N7" s="619"/>
      <c r="O7" s="619"/>
      <c r="P7" s="619"/>
      <c r="Q7" s="620"/>
      <c r="R7" s="621">
        <v>8448</v>
      </c>
      <c r="S7" s="622"/>
      <c r="T7" s="622"/>
      <c r="U7" s="622"/>
      <c r="V7" s="622"/>
      <c r="W7" s="622"/>
      <c r="X7" s="622"/>
      <c r="Y7" s="623"/>
      <c r="Z7" s="624">
        <v>0.1</v>
      </c>
      <c r="AA7" s="624"/>
      <c r="AB7" s="624"/>
      <c r="AC7" s="624"/>
      <c r="AD7" s="625">
        <v>8448</v>
      </c>
      <c r="AE7" s="625"/>
      <c r="AF7" s="625"/>
      <c r="AG7" s="625"/>
      <c r="AH7" s="625"/>
      <c r="AI7" s="625"/>
      <c r="AJ7" s="625"/>
      <c r="AK7" s="625"/>
      <c r="AL7" s="626">
        <v>0.1</v>
      </c>
      <c r="AM7" s="627"/>
      <c r="AN7" s="627"/>
      <c r="AO7" s="628"/>
      <c r="AP7" s="618" t="s">
        <v>232</v>
      </c>
      <c r="AQ7" s="619"/>
      <c r="AR7" s="619"/>
      <c r="AS7" s="619"/>
      <c r="AT7" s="619"/>
      <c r="AU7" s="619"/>
      <c r="AV7" s="619"/>
      <c r="AW7" s="619"/>
      <c r="AX7" s="619"/>
      <c r="AY7" s="619"/>
      <c r="AZ7" s="619"/>
      <c r="BA7" s="619"/>
      <c r="BB7" s="619"/>
      <c r="BC7" s="619"/>
      <c r="BD7" s="619"/>
      <c r="BE7" s="619"/>
      <c r="BF7" s="620"/>
      <c r="BG7" s="621">
        <v>1733483</v>
      </c>
      <c r="BH7" s="622"/>
      <c r="BI7" s="622"/>
      <c r="BJ7" s="622"/>
      <c r="BK7" s="622"/>
      <c r="BL7" s="622"/>
      <c r="BM7" s="622"/>
      <c r="BN7" s="623"/>
      <c r="BO7" s="624">
        <v>36.799999999999997</v>
      </c>
      <c r="BP7" s="624"/>
      <c r="BQ7" s="624"/>
      <c r="BR7" s="624"/>
      <c r="BS7" s="625">
        <v>56</v>
      </c>
      <c r="BT7" s="625"/>
      <c r="BU7" s="625"/>
      <c r="BV7" s="625"/>
      <c r="BW7" s="625"/>
      <c r="BX7" s="625"/>
      <c r="BY7" s="625"/>
      <c r="BZ7" s="625"/>
      <c r="CA7" s="625"/>
      <c r="CB7" s="629"/>
      <c r="CD7" s="636" t="s">
        <v>233</v>
      </c>
      <c r="CE7" s="637"/>
      <c r="CF7" s="637"/>
      <c r="CG7" s="637"/>
      <c r="CH7" s="637"/>
      <c r="CI7" s="637"/>
      <c r="CJ7" s="637"/>
      <c r="CK7" s="637"/>
      <c r="CL7" s="637"/>
      <c r="CM7" s="637"/>
      <c r="CN7" s="637"/>
      <c r="CO7" s="637"/>
      <c r="CP7" s="637"/>
      <c r="CQ7" s="638"/>
      <c r="CR7" s="621">
        <v>1740745</v>
      </c>
      <c r="CS7" s="622"/>
      <c r="CT7" s="622"/>
      <c r="CU7" s="622"/>
      <c r="CV7" s="622"/>
      <c r="CW7" s="622"/>
      <c r="CX7" s="622"/>
      <c r="CY7" s="623"/>
      <c r="CZ7" s="624">
        <v>11.6</v>
      </c>
      <c r="DA7" s="624"/>
      <c r="DB7" s="624"/>
      <c r="DC7" s="624"/>
      <c r="DD7" s="630">
        <v>107281</v>
      </c>
      <c r="DE7" s="622"/>
      <c r="DF7" s="622"/>
      <c r="DG7" s="622"/>
      <c r="DH7" s="622"/>
      <c r="DI7" s="622"/>
      <c r="DJ7" s="622"/>
      <c r="DK7" s="622"/>
      <c r="DL7" s="622"/>
      <c r="DM7" s="622"/>
      <c r="DN7" s="622"/>
      <c r="DO7" s="622"/>
      <c r="DP7" s="623"/>
      <c r="DQ7" s="630">
        <v>1450143</v>
      </c>
      <c r="DR7" s="622"/>
      <c r="DS7" s="622"/>
      <c r="DT7" s="622"/>
      <c r="DU7" s="622"/>
      <c r="DV7" s="622"/>
      <c r="DW7" s="622"/>
      <c r="DX7" s="622"/>
      <c r="DY7" s="622"/>
      <c r="DZ7" s="622"/>
      <c r="EA7" s="622"/>
      <c r="EB7" s="622"/>
      <c r="EC7" s="631"/>
    </row>
    <row r="8" spans="2:143" ht="11.25" customHeight="1" x14ac:dyDescent="0.15">
      <c r="B8" s="618" t="s">
        <v>234</v>
      </c>
      <c r="C8" s="619"/>
      <c r="D8" s="619"/>
      <c r="E8" s="619"/>
      <c r="F8" s="619"/>
      <c r="G8" s="619"/>
      <c r="H8" s="619"/>
      <c r="I8" s="619"/>
      <c r="J8" s="619"/>
      <c r="K8" s="619"/>
      <c r="L8" s="619"/>
      <c r="M8" s="619"/>
      <c r="N8" s="619"/>
      <c r="O8" s="619"/>
      <c r="P8" s="619"/>
      <c r="Q8" s="620"/>
      <c r="R8" s="621">
        <v>20131</v>
      </c>
      <c r="S8" s="622"/>
      <c r="T8" s="622"/>
      <c r="U8" s="622"/>
      <c r="V8" s="622"/>
      <c r="W8" s="622"/>
      <c r="X8" s="622"/>
      <c r="Y8" s="623"/>
      <c r="Z8" s="624">
        <v>0.1</v>
      </c>
      <c r="AA8" s="624"/>
      <c r="AB8" s="624"/>
      <c r="AC8" s="624"/>
      <c r="AD8" s="625">
        <v>20131</v>
      </c>
      <c r="AE8" s="625"/>
      <c r="AF8" s="625"/>
      <c r="AG8" s="625"/>
      <c r="AH8" s="625"/>
      <c r="AI8" s="625"/>
      <c r="AJ8" s="625"/>
      <c r="AK8" s="625"/>
      <c r="AL8" s="626">
        <v>0.2</v>
      </c>
      <c r="AM8" s="627"/>
      <c r="AN8" s="627"/>
      <c r="AO8" s="628"/>
      <c r="AP8" s="618" t="s">
        <v>235</v>
      </c>
      <c r="AQ8" s="619"/>
      <c r="AR8" s="619"/>
      <c r="AS8" s="619"/>
      <c r="AT8" s="619"/>
      <c r="AU8" s="619"/>
      <c r="AV8" s="619"/>
      <c r="AW8" s="619"/>
      <c r="AX8" s="619"/>
      <c r="AY8" s="619"/>
      <c r="AZ8" s="619"/>
      <c r="BA8" s="619"/>
      <c r="BB8" s="619"/>
      <c r="BC8" s="619"/>
      <c r="BD8" s="619"/>
      <c r="BE8" s="619"/>
      <c r="BF8" s="620"/>
      <c r="BG8" s="621">
        <v>58237</v>
      </c>
      <c r="BH8" s="622"/>
      <c r="BI8" s="622"/>
      <c r="BJ8" s="622"/>
      <c r="BK8" s="622"/>
      <c r="BL8" s="622"/>
      <c r="BM8" s="622"/>
      <c r="BN8" s="623"/>
      <c r="BO8" s="624">
        <v>1.2</v>
      </c>
      <c r="BP8" s="624"/>
      <c r="BQ8" s="624"/>
      <c r="BR8" s="624"/>
      <c r="BS8" s="630" t="s">
        <v>230</v>
      </c>
      <c r="BT8" s="622"/>
      <c r="BU8" s="622"/>
      <c r="BV8" s="622"/>
      <c r="BW8" s="622"/>
      <c r="BX8" s="622"/>
      <c r="BY8" s="622"/>
      <c r="BZ8" s="622"/>
      <c r="CA8" s="622"/>
      <c r="CB8" s="631"/>
      <c r="CD8" s="636" t="s">
        <v>236</v>
      </c>
      <c r="CE8" s="637"/>
      <c r="CF8" s="637"/>
      <c r="CG8" s="637"/>
      <c r="CH8" s="637"/>
      <c r="CI8" s="637"/>
      <c r="CJ8" s="637"/>
      <c r="CK8" s="637"/>
      <c r="CL8" s="637"/>
      <c r="CM8" s="637"/>
      <c r="CN8" s="637"/>
      <c r="CO8" s="637"/>
      <c r="CP8" s="637"/>
      <c r="CQ8" s="638"/>
      <c r="CR8" s="621">
        <v>4435523</v>
      </c>
      <c r="CS8" s="622"/>
      <c r="CT8" s="622"/>
      <c r="CU8" s="622"/>
      <c r="CV8" s="622"/>
      <c r="CW8" s="622"/>
      <c r="CX8" s="622"/>
      <c r="CY8" s="623"/>
      <c r="CZ8" s="624">
        <v>29.7</v>
      </c>
      <c r="DA8" s="624"/>
      <c r="DB8" s="624"/>
      <c r="DC8" s="624"/>
      <c r="DD8" s="630">
        <v>245420</v>
      </c>
      <c r="DE8" s="622"/>
      <c r="DF8" s="622"/>
      <c r="DG8" s="622"/>
      <c r="DH8" s="622"/>
      <c r="DI8" s="622"/>
      <c r="DJ8" s="622"/>
      <c r="DK8" s="622"/>
      <c r="DL8" s="622"/>
      <c r="DM8" s="622"/>
      <c r="DN8" s="622"/>
      <c r="DO8" s="622"/>
      <c r="DP8" s="623"/>
      <c r="DQ8" s="630">
        <v>2487003</v>
      </c>
      <c r="DR8" s="622"/>
      <c r="DS8" s="622"/>
      <c r="DT8" s="622"/>
      <c r="DU8" s="622"/>
      <c r="DV8" s="622"/>
      <c r="DW8" s="622"/>
      <c r="DX8" s="622"/>
      <c r="DY8" s="622"/>
      <c r="DZ8" s="622"/>
      <c r="EA8" s="622"/>
      <c r="EB8" s="622"/>
      <c r="EC8" s="631"/>
    </row>
    <row r="9" spans="2:143" ht="11.25" customHeight="1" x14ac:dyDescent="0.15">
      <c r="B9" s="618" t="s">
        <v>237</v>
      </c>
      <c r="C9" s="619"/>
      <c r="D9" s="619"/>
      <c r="E9" s="619"/>
      <c r="F9" s="619"/>
      <c r="G9" s="619"/>
      <c r="H9" s="619"/>
      <c r="I9" s="619"/>
      <c r="J9" s="619"/>
      <c r="K9" s="619"/>
      <c r="L9" s="619"/>
      <c r="M9" s="619"/>
      <c r="N9" s="619"/>
      <c r="O9" s="619"/>
      <c r="P9" s="619"/>
      <c r="Q9" s="620"/>
      <c r="R9" s="621">
        <v>20337</v>
      </c>
      <c r="S9" s="622"/>
      <c r="T9" s="622"/>
      <c r="U9" s="622"/>
      <c r="V9" s="622"/>
      <c r="W9" s="622"/>
      <c r="X9" s="622"/>
      <c r="Y9" s="623"/>
      <c r="Z9" s="624">
        <v>0.1</v>
      </c>
      <c r="AA9" s="624"/>
      <c r="AB9" s="624"/>
      <c r="AC9" s="624"/>
      <c r="AD9" s="625">
        <v>20337</v>
      </c>
      <c r="AE9" s="625"/>
      <c r="AF9" s="625"/>
      <c r="AG9" s="625"/>
      <c r="AH9" s="625"/>
      <c r="AI9" s="625"/>
      <c r="AJ9" s="625"/>
      <c r="AK9" s="625"/>
      <c r="AL9" s="626">
        <v>0.2</v>
      </c>
      <c r="AM9" s="627"/>
      <c r="AN9" s="627"/>
      <c r="AO9" s="628"/>
      <c r="AP9" s="618" t="s">
        <v>238</v>
      </c>
      <c r="AQ9" s="619"/>
      <c r="AR9" s="619"/>
      <c r="AS9" s="619"/>
      <c r="AT9" s="619"/>
      <c r="AU9" s="619"/>
      <c r="AV9" s="619"/>
      <c r="AW9" s="619"/>
      <c r="AX9" s="619"/>
      <c r="AY9" s="619"/>
      <c r="AZ9" s="619"/>
      <c r="BA9" s="619"/>
      <c r="BB9" s="619"/>
      <c r="BC9" s="619"/>
      <c r="BD9" s="619"/>
      <c r="BE9" s="619"/>
      <c r="BF9" s="620"/>
      <c r="BG9" s="621">
        <v>1372797</v>
      </c>
      <c r="BH9" s="622"/>
      <c r="BI9" s="622"/>
      <c r="BJ9" s="622"/>
      <c r="BK9" s="622"/>
      <c r="BL9" s="622"/>
      <c r="BM9" s="622"/>
      <c r="BN9" s="623"/>
      <c r="BO9" s="624">
        <v>29.1</v>
      </c>
      <c r="BP9" s="624"/>
      <c r="BQ9" s="624"/>
      <c r="BR9" s="624"/>
      <c r="BS9" s="630" t="s">
        <v>170</v>
      </c>
      <c r="BT9" s="622"/>
      <c r="BU9" s="622"/>
      <c r="BV9" s="622"/>
      <c r="BW9" s="622"/>
      <c r="BX9" s="622"/>
      <c r="BY9" s="622"/>
      <c r="BZ9" s="622"/>
      <c r="CA9" s="622"/>
      <c r="CB9" s="631"/>
      <c r="CD9" s="636" t="s">
        <v>239</v>
      </c>
      <c r="CE9" s="637"/>
      <c r="CF9" s="637"/>
      <c r="CG9" s="637"/>
      <c r="CH9" s="637"/>
      <c r="CI9" s="637"/>
      <c r="CJ9" s="637"/>
      <c r="CK9" s="637"/>
      <c r="CL9" s="637"/>
      <c r="CM9" s="637"/>
      <c r="CN9" s="637"/>
      <c r="CO9" s="637"/>
      <c r="CP9" s="637"/>
      <c r="CQ9" s="638"/>
      <c r="CR9" s="621">
        <v>843935</v>
      </c>
      <c r="CS9" s="622"/>
      <c r="CT9" s="622"/>
      <c r="CU9" s="622"/>
      <c r="CV9" s="622"/>
      <c r="CW9" s="622"/>
      <c r="CX9" s="622"/>
      <c r="CY9" s="623"/>
      <c r="CZ9" s="624">
        <v>5.6</v>
      </c>
      <c r="DA9" s="624"/>
      <c r="DB9" s="624"/>
      <c r="DC9" s="624"/>
      <c r="DD9" s="630">
        <v>71677</v>
      </c>
      <c r="DE9" s="622"/>
      <c r="DF9" s="622"/>
      <c r="DG9" s="622"/>
      <c r="DH9" s="622"/>
      <c r="DI9" s="622"/>
      <c r="DJ9" s="622"/>
      <c r="DK9" s="622"/>
      <c r="DL9" s="622"/>
      <c r="DM9" s="622"/>
      <c r="DN9" s="622"/>
      <c r="DO9" s="622"/>
      <c r="DP9" s="623"/>
      <c r="DQ9" s="630">
        <v>746786</v>
      </c>
      <c r="DR9" s="622"/>
      <c r="DS9" s="622"/>
      <c r="DT9" s="622"/>
      <c r="DU9" s="622"/>
      <c r="DV9" s="622"/>
      <c r="DW9" s="622"/>
      <c r="DX9" s="622"/>
      <c r="DY9" s="622"/>
      <c r="DZ9" s="622"/>
      <c r="EA9" s="622"/>
      <c r="EB9" s="622"/>
      <c r="EC9" s="631"/>
    </row>
    <row r="10" spans="2:143" ht="11.25" customHeight="1" x14ac:dyDescent="0.15">
      <c r="B10" s="618" t="s">
        <v>240</v>
      </c>
      <c r="C10" s="619"/>
      <c r="D10" s="619"/>
      <c r="E10" s="619"/>
      <c r="F10" s="619"/>
      <c r="G10" s="619"/>
      <c r="H10" s="619"/>
      <c r="I10" s="619"/>
      <c r="J10" s="619"/>
      <c r="K10" s="619"/>
      <c r="L10" s="619"/>
      <c r="M10" s="619"/>
      <c r="N10" s="619"/>
      <c r="O10" s="619"/>
      <c r="P10" s="619"/>
      <c r="Q10" s="620"/>
      <c r="R10" s="621" t="s">
        <v>241</v>
      </c>
      <c r="S10" s="622"/>
      <c r="T10" s="622"/>
      <c r="U10" s="622"/>
      <c r="V10" s="622"/>
      <c r="W10" s="622"/>
      <c r="X10" s="622"/>
      <c r="Y10" s="623"/>
      <c r="Z10" s="624" t="s">
        <v>230</v>
      </c>
      <c r="AA10" s="624"/>
      <c r="AB10" s="624"/>
      <c r="AC10" s="624"/>
      <c r="AD10" s="625" t="s">
        <v>230</v>
      </c>
      <c r="AE10" s="625"/>
      <c r="AF10" s="625"/>
      <c r="AG10" s="625"/>
      <c r="AH10" s="625"/>
      <c r="AI10" s="625"/>
      <c r="AJ10" s="625"/>
      <c r="AK10" s="625"/>
      <c r="AL10" s="626" t="s">
        <v>230</v>
      </c>
      <c r="AM10" s="627"/>
      <c r="AN10" s="627"/>
      <c r="AO10" s="628"/>
      <c r="AP10" s="618" t="s">
        <v>242</v>
      </c>
      <c r="AQ10" s="619"/>
      <c r="AR10" s="619"/>
      <c r="AS10" s="619"/>
      <c r="AT10" s="619"/>
      <c r="AU10" s="619"/>
      <c r="AV10" s="619"/>
      <c r="AW10" s="619"/>
      <c r="AX10" s="619"/>
      <c r="AY10" s="619"/>
      <c r="AZ10" s="619"/>
      <c r="BA10" s="619"/>
      <c r="BB10" s="619"/>
      <c r="BC10" s="619"/>
      <c r="BD10" s="619"/>
      <c r="BE10" s="619"/>
      <c r="BF10" s="620"/>
      <c r="BG10" s="621">
        <v>148228</v>
      </c>
      <c r="BH10" s="622"/>
      <c r="BI10" s="622"/>
      <c r="BJ10" s="622"/>
      <c r="BK10" s="622"/>
      <c r="BL10" s="622"/>
      <c r="BM10" s="622"/>
      <c r="BN10" s="623"/>
      <c r="BO10" s="624">
        <v>3.1</v>
      </c>
      <c r="BP10" s="624"/>
      <c r="BQ10" s="624"/>
      <c r="BR10" s="624"/>
      <c r="BS10" s="630">
        <v>25</v>
      </c>
      <c r="BT10" s="622"/>
      <c r="BU10" s="622"/>
      <c r="BV10" s="622"/>
      <c r="BW10" s="622"/>
      <c r="BX10" s="622"/>
      <c r="BY10" s="622"/>
      <c r="BZ10" s="622"/>
      <c r="CA10" s="622"/>
      <c r="CB10" s="631"/>
      <c r="CD10" s="636" t="s">
        <v>243</v>
      </c>
      <c r="CE10" s="637"/>
      <c r="CF10" s="637"/>
      <c r="CG10" s="637"/>
      <c r="CH10" s="637"/>
      <c r="CI10" s="637"/>
      <c r="CJ10" s="637"/>
      <c r="CK10" s="637"/>
      <c r="CL10" s="637"/>
      <c r="CM10" s="637"/>
      <c r="CN10" s="637"/>
      <c r="CO10" s="637"/>
      <c r="CP10" s="637"/>
      <c r="CQ10" s="638"/>
      <c r="CR10" s="621">
        <v>28352</v>
      </c>
      <c r="CS10" s="622"/>
      <c r="CT10" s="622"/>
      <c r="CU10" s="622"/>
      <c r="CV10" s="622"/>
      <c r="CW10" s="622"/>
      <c r="CX10" s="622"/>
      <c r="CY10" s="623"/>
      <c r="CZ10" s="624">
        <v>0.2</v>
      </c>
      <c r="DA10" s="624"/>
      <c r="DB10" s="624"/>
      <c r="DC10" s="624"/>
      <c r="DD10" s="630" t="s">
        <v>170</v>
      </c>
      <c r="DE10" s="622"/>
      <c r="DF10" s="622"/>
      <c r="DG10" s="622"/>
      <c r="DH10" s="622"/>
      <c r="DI10" s="622"/>
      <c r="DJ10" s="622"/>
      <c r="DK10" s="622"/>
      <c r="DL10" s="622"/>
      <c r="DM10" s="622"/>
      <c r="DN10" s="622"/>
      <c r="DO10" s="622"/>
      <c r="DP10" s="623"/>
      <c r="DQ10" s="630">
        <v>6752</v>
      </c>
      <c r="DR10" s="622"/>
      <c r="DS10" s="622"/>
      <c r="DT10" s="622"/>
      <c r="DU10" s="622"/>
      <c r="DV10" s="622"/>
      <c r="DW10" s="622"/>
      <c r="DX10" s="622"/>
      <c r="DY10" s="622"/>
      <c r="DZ10" s="622"/>
      <c r="EA10" s="622"/>
      <c r="EB10" s="622"/>
      <c r="EC10" s="631"/>
    </row>
    <row r="11" spans="2:143" ht="11.25" customHeight="1" x14ac:dyDescent="0.15">
      <c r="B11" s="618" t="s">
        <v>244</v>
      </c>
      <c r="C11" s="619"/>
      <c r="D11" s="619"/>
      <c r="E11" s="619"/>
      <c r="F11" s="619"/>
      <c r="G11" s="619"/>
      <c r="H11" s="619"/>
      <c r="I11" s="619"/>
      <c r="J11" s="619"/>
      <c r="K11" s="619"/>
      <c r="L11" s="619"/>
      <c r="M11" s="619"/>
      <c r="N11" s="619"/>
      <c r="O11" s="619"/>
      <c r="P11" s="619"/>
      <c r="Q11" s="620"/>
      <c r="R11" s="621" t="s">
        <v>230</v>
      </c>
      <c r="S11" s="622"/>
      <c r="T11" s="622"/>
      <c r="U11" s="622"/>
      <c r="V11" s="622"/>
      <c r="W11" s="622"/>
      <c r="X11" s="622"/>
      <c r="Y11" s="623"/>
      <c r="Z11" s="624" t="s">
        <v>241</v>
      </c>
      <c r="AA11" s="624"/>
      <c r="AB11" s="624"/>
      <c r="AC11" s="624"/>
      <c r="AD11" s="625" t="s">
        <v>170</v>
      </c>
      <c r="AE11" s="625"/>
      <c r="AF11" s="625"/>
      <c r="AG11" s="625"/>
      <c r="AH11" s="625"/>
      <c r="AI11" s="625"/>
      <c r="AJ11" s="625"/>
      <c r="AK11" s="625"/>
      <c r="AL11" s="626" t="s">
        <v>170</v>
      </c>
      <c r="AM11" s="627"/>
      <c r="AN11" s="627"/>
      <c r="AO11" s="628"/>
      <c r="AP11" s="618" t="s">
        <v>245</v>
      </c>
      <c r="AQ11" s="619"/>
      <c r="AR11" s="619"/>
      <c r="AS11" s="619"/>
      <c r="AT11" s="619"/>
      <c r="AU11" s="619"/>
      <c r="AV11" s="619"/>
      <c r="AW11" s="619"/>
      <c r="AX11" s="619"/>
      <c r="AY11" s="619"/>
      <c r="AZ11" s="619"/>
      <c r="BA11" s="619"/>
      <c r="BB11" s="619"/>
      <c r="BC11" s="619"/>
      <c r="BD11" s="619"/>
      <c r="BE11" s="619"/>
      <c r="BF11" s="620"/>
      <c r="BG11" s="621">
        <v>154221</v>
      </c>
      <c r="BH11" s="622"/>
      <c r="BI11" s="622"/>
      <c r="BJ11" s="622"/>
      <c r="BK11" s="622"/>
      <c r="BL11" s="622"/>
      <c r="BM11" s="622"/>
      <c r="BN11" s="623"/>
      <c r="BO11" s="624">
        <v>3.3</v>
      </c>
      <c r="BP11" s="624"/>
      <c r="BQ11" s="624"/>
      <c r="BR11" s="624"/>
      <c r="BS11" s="630">
        <v>31</v>
      </c>
      <c r="BT11" s="622"/>
      <c r="BU11" s="622"/>
      <c r="BV11" s="622"/>
      <c r="BW11" s="622"/>
      <c r="BX11" s="622"/>
      <c r="BY11" s="622"/>
      <c r="BZ11" s="622"/>
      <c r="CA11" s="622"/>
      <c r="CB11" s="631"/>
      <c r="CD11" s="636" t="s">
        <v>246</v>
      </c>
      <c r="CE11" s="637"/>
      <c r="CF11" s="637"/>
      <c r="CG11" s="637"/>
      <c r="CH11" s="637"/>
      <c r="CI11" s="637"/>
      <c r="CJ11" s="637"/>
      <c r="CK11" s="637"/>
      <c r="CL11" s="637"/>
      <c r="CM11" s="637"/>
      <c r="CN11" s="637"/>
      <c r="CO11" s="637"/>
      <c r="CP11" s="637"/>
      <c r="CQ11" s="638"/>
      <c r="CR11" s="621">
        <v>1008637</v>
      </c>
      <c r="CS11" s="622"/>
      <c r="CT11" s="622"/>
      <c r="CU11" s="622"/>
      <c r="CV11" s="622"/>
      <c r="CW11" s="622"/>
      <c r="CX11" s="622"/>
      <c r="CY11" s="623"/>
      <c r="CZ11" s="624">
        <v>6.7</v>
      </c>
      <c r="DA11" s="624"/>
      <c r="DB11" s="624"/>
      <c r="DC11" s="624"/>
      <c r="DD11" s="630">
        <v>253598</v>
      </c>
      <c r="DE11" s="622"/>
      <c r="DF11" s="622"/>
      <c r="DG11" s="622"/>
      <c r="DH11" s="622"/>
      <c r="DI11" s="622"/>
      <c r="DJ11" s="622"/>
      <c r="DK11" s="622"/>
      <c r="DL11" s="622"/>
      <c r="DM11" s="622"/>
      <c r="DN11" s="622"/>
      <c r="DO11" s="622"/>
      <c r="DP11" s="623"/>
      <c r="DQ11" s="630">
        <v>469982</v>
      </c>
      <c r="DR11" s="622"/>
      <c r="DS11" s="622"/>
      <c r="DT11" s="622"/>
      <c r="DU11" s="622"/>
      <c r="DV11" s="622"/>
      <c r="DW11" s="622"/>
      <c r="DX11" s="622"/>
      <c r="DY11" s="622"/>
      <c r="DZ11" s="622"/>
      <c r="EA11" s="622"/>
      <c r="EB11" s="622"/>
      <c r="EC11" s="631"/>
    </row>
    <row r="12" spans="2:143" ht="11.25" customHeight="1" x14ac:dyDescent="0.15">
      <c r="B12" s="618" t="s">
        <v>247</v>
      </c>
      <c r="C12" s="619"/>
      <c r="D12" s="619"/>
      <c r="E12" s="619"/>
      <c r="F12" s="619"/>
      <c r="G12" s="619"/>
      <c r="H12" s="619"/>
      <c r="I12" s="619"/>
      <c r="J12" s="619"/>
      <c r="K12" s="619"/>
      <c r="L12" s="619"/>
      <c r="M12" s="619"/>
      <c r="N12" s="619"/>
      <c r="O12" s="619"/>
      <c r="P12" s="619"/>
      <c r="Q12" s="620"/>
      <c r="R12" s="621">
        <v>559216</v>
      </c>
      <c r="S12" s="622"/>
      <c r="T12" s="622"/>
      <c r="U12" s="622"/>
      <c r="V12" s="622"/>
      <c r="W12" s="622"/>
      <c r="X12" s="622"/>
      <c r="Y12" s="623"/>
      <c r="Z12" s="624">
        <v>3.7</v>
      </c>
      <c r="AA12" s="624"/>
      <c r="AB12" s="624"/>
      <c r="AC12" s="624"/>
      <c r="AD12" s="625">
        <v>559216</v>
      </c>
      <c r="AE12" s="625"/>
      <c r="AF12" s="625"/>
      <c r="AG12" s="625"/>
      <c r="AH12" s="625"/>
      <c r="AI12" s="625"/>
      <c r="AJ12" s="625"/>
      <c r="AK12" s="625"/>
      <c r="AL12" s="626">
        <v>6.8</v>
      </c>
      <c r="AM12" s="627"/>
      <c r="AN12" s="627"/>
      <c r="AO12" s="628"/>
      <c r="AP12" s="618" t="s">
        <v>248</v>
      </c>
      <c r="AQ12" s="619"/>
      <c r="AR12" s="619"/>
      <c r="AS12" s="619"/>
      <c r="AT12" s="619"/>
      <c r="AU12" s="619"/>
      <c r="AV12" s="619"/>
      <c r="AW12" s="619"/>
      <c r="AX12" s="619"/>
      <c r="AY12" s="619"/>
      <c r="AZ12" s="619"/>
      <c r="BA12" s="619"/>
      <c r="BB12" s="619"/>
      <c r="BC12" s="619"/>
      <c r="BD12" s="619"/>
      <c r="BE12" s="619"/>
      <c r="BF12" s="620"/>
      <c r="BG12" s="621">
        <v>2697362</v>
      </c>
      <c r="BH12" s="622"/>
      <c r="BI12" s="622"/>
      <c r="BJ12" s="622"/>
      <c r="BK12" s="622"/>
      <c r="BL12" s="622"/>
      <c r="BM12" s="622"/>
      <c r="BN12" s="623"/>
      <c r="BO12" s="624">
        <v>57.3</v>
      </c>
      <c r="BP12" s="624"/>
      <c r="BQ12" s="624"/>
      <c r="BR12" s="624"/>
      <c r="BS12" s="630">
        <v>258172</v>
      </c>
      <c r="BT12" s="622"/>
      <c r="BU12" s="622"/>
      <c r="BV12" s="622"/>
      <c r="BW12" s="622"/>
      <c r="BX12" s="622"/>
      <c r="BY12" s="622"/>
      <c r="BZ12" s="622"/>
      <c r="CA12" s="622"/>
      <c r="CB12" s="631"/>
      <c r="CD12" s="636" t="s">
        <v>249</v>
      </c>
      <c r="CE12" s="637"/>
      <c r="CF12" s="637"/>
      <c r="CG12" s="637"/>
      <c r="CH12" s="637"/>
      <c r="CI12" s="637"/>
      <c r="CJ12" s="637"/>
      <c r="CK12" s="637"/>
      <c r="CL12" s="637"/>
      <c r="CM12" s="637"/>
      <c r="CN12" s="637"/>
      <c r="CO12" s="637"/>
      <c r="CP12" s="637"/>
      <c r="CQ12" s="638"/>
      <c r="CR12" s="621">
        <v>762668</v>
      </c>
      <c r="CS12" s="622"/>
      <c r="CT12" s="622"/>
      <c r="CU12" s="622"/>
      <c r="CV12" s="622"/>
      <c r="CW12" s="622"/>
      <c r="CX12" s="622"/>
      <c r="CY12" s="623"/>
      <c r="CZ12" s="624">
        <v>5.0999999999999996</v>
      </c>
      <c r="DA12" s="624"/>
      <c r="DB12" s="624"/>
      <c r="DC12" s="624"/>
      <c r="DD12" s="630">
        <v>16913</v>
      </c>
      <c r="DE12" s="622"/>
      <c r="DF12" s="622"/>
      <c r="DG12" s="622"/>
      <c r="DH12" s="622"/>
      <c r="DI12" s="622"/>
      <c r="DJ12" s="622"/>
      <c r="DK12" s="622"/>
      <c r="DL12" s="622"/>
      <c r="DM12" s="622"/>
      <c r="DN12" s="622"/>
      <c r="DO12" s="622"/>
      <c r="DP12" s="623"/>
      <c r="DQ12" s="630">
        <v>271522</v>
      </c>
      <c r="DR12" s="622"/>
      <c r="DS12" s="622"/>
      <c r="DT12" s="622"/>
      <c r="DU12" s="622"/>
      <c r="DV12" s="622"/>
      <c r="DW12" s="622"/>
      <c r="DX12" s="622"/>
      <c r="DY12" s="622"/>
      <c r="DZ12" s="622"/>
      <c r="EA12" s="622"/>
      <c r="EB12" s="622"/>
      <c r="EC12" s="631"/>
    </row>
    <row r="13" spans="2:143" ht="11.25" customHeight="1" x14ac:dyDescent="0.15">
      <c r="B13" s="618" t="s">
        <v>250</v>
      </c>
      <c r="C13" s="619"/>
      <c r="D13" s="619"/>
      <c r="E13" s="619"/>
      <c r="F13" s="619"/>
      <c r="G13" s="619"/>
      <c r="H13" s="619"/>
      <c r="I13" s="619"/>
      <c r="J13" s="619"/>
      <c r="K13" s="619"/>
      <c r="L13" s="619"/>
      <c r="M13" s="619"/>
      <c r="N13" s="619"/>
      <c r="O13" s="619"/>
      <c r="P13" s="619"/>
      <c r="Q13" s="620"/>
      <c r="R13" s="621">
        <v>33284</v>
      </c>
      <c r="S13" s="622"/>
      <c r="T13" s="622"/>
      <c r="U13" s="622"/>
      <c r="V13" s="622"/>
      <c r="W13" s="622"/>
      <c r="X13" s="622"/>
      <c r="Y13" s="623"/>
      <c r="Z13" s="624">
        <v>0.2</v>
      </c>
      <c r="AA13" s="624"/>
      <c r="AB13" s="624"/>
      <c r="AC13" s="624"/>
      <c r="AD13" s="625">
        <v>33284</v>
      </c>
      <c r="AE13" s="625"/>
      <c r="AF13" s="625"/>
      <c r="AG13" s="625"/>
      <c r="AH13" s="625"/>
      <c r="AI13" s="625"/>
      <c r="AJ13" s="625"/>
      <c r="AK13" s="625"/>
      <c r="AL13" s="626">
        <v>0.4</v>
      </c>
      <c r="AM13" s="627"/>
      <c r="AN13" s="627"/>
      <c r="AO13" s="628"/>
      <c r="AP13" s="618" t="s">
        <v>251</v>
      </c>
      <c r="AQ13" s="619"/>
      <c r="AR13" s="619"/>
      <c r="AS13" s="619"/>
      <c r="AT13" s="619"/>
      <c r="AU13" s="619"/>
      <c r="AV13" s="619"/>
      <c r="AW13" s="619"/>
      <c r="AX13" s="619"/>
      <c r="AY13" s="619"/>
      <c r="AZ13" s="619"/>
      <c r="BA13" s="619"/>
      <c r="BB13" s="619"/>
      <c r="BC13" s="619"/>
      <c r="BD13" s="619"/>
      <c r="BE13" s="619"/>
      <c r="BF13" s="620"/>
      <c r="BG13" s="621">
        <v>2687821</v>
      </c>
      <c r="BH13" s="622"/>
      <c r="BI13" s="622"/>
      <c r="BJ13" s="622"/>
      <c r="BK13" s="622"/>
      <c r="BL13" s="622"/>
      <c r="BM13" s="622"/>
      <c r="BN13" s="623"/>
      <c r="BO13" s="624">
        <v>57.1</v>
      </c>
      <c r="BP13" s="624"/>
      <c r="BQ13" s="624"/>
      <c r="BR13" s="624"/>
      <c r="BS13" s="630">
        <v>258172</v>
      </c>
      <c r="BT13" s="622"/>
      <c r="BU13" s="622"/>
      <c r="BV13" s="622"/>
      <c r="BW13" s="622"/>
      <c r="BX13" s="622"/>
      <c r="BY13" s="622"/>
      <c r="BZ13" s="622"/>
      <c r="CA13" s="622"/>
      <c r="CB13" s="631"/>
      <c r="CD13" s="636" t="s">
        <v>252</v>
      </c>
      <c r="CE13" s="637"/>
      <c r="CF13" s="637"/>
      <c r="CG13" s="637"/>
      <c r="CH13" s="637"/>
      <c r="CI13" s="637"/>
      <c r="CJ13" s="637"/>
      <c r="CK13" s="637"/>
      <c r="CL13" s="637"/>
      <c r="CM13" s="637"/>
      <c r="CN13" s="637"/>
      <c r="CO13" s="637"/>
      <c r="CP13" s="637"/>
      <c r="CQ13" s="638"/>
      <c r="CR13" s="621">
        <v>2306248</v>
      </c>
      <c r="CS13" s="622"/>
      <c r="CT13" s="622"/>
      <c r="CU13" s="622"/>
      <c r="CV13" s="622"/>
      <c r="CW13" s="622"/>
      <c r="CX13" s="622"/>
      <c r="CY13" s="623"/>
      <c r="CZ13" s="624">
        <v>15.4</v>
      </c>
      <c r="DA13" s="624"/>
      <c r="DB13" s="624"/>
      <c r="DC13" s="624"/>
      <c r="DD13" s="630">
        <v>961175</v>
      </c>
      <c r="DE13" s="622"/>
      <c r="DF13" s="622"/>
      <c r="DG13" s="622"/>
      <c r="DH13" s="622"/>
      <c r="DI13" s="622"/>
      <c r="DJ13" s="622"/>
      <c r="DK13" s="622"/>
      <c r="DL13" s="622"/>
      <c r="DM13" s="622"/>
      <c r="DN13" s="622"/>
      <c r="DO13" s="622"/>
      <c r="DP13" s="623"/>
      <c r="DQ13" s="630">
        <v>1408919</v>
      </c>
      <c r="DR13" s="622"/>
      <c r="DS13" s="622"/>
      <c r="DT13" s="622"/>
      <c r="DU13" s="622"/>
      <c r="DV13" s="622"/>
      <c r="DW13" s="622"/>
      <c r="DX13" s="622"/>
      <c r="DY13" s="622"/>
      <c r="DZ13" s="622"/>
      <c r="EA13" s="622"/>
      <c r="EB13" s="622"/>
      <c r="EC13" s="631"/>
    </row>
    <row r="14" spans="2:143" ht="11.25" customHeight="1" x14ac:dyDescent="0.15">
      <c r="B14" s="618" t="s">
        <v>253</v>
      </c>
      <c r="C14" s="619"/>
      <c r="D14" s="619"/>
      <c r="E14" s="619"/>
      <c r="F14" s="619"/>
      <c r="G14" s="619"/>
      <c r="H14" s="619"/>
      <c r="I14" s="619"/>
      <c r="J14" s="619"/>
      <c r="K14" s="619"/>
      <c r="L14" s="619"/>
      <c r="M14" s="619"/>
      <c r="N14" s="619"/>
      <c r="O14" s="619"/>
      <c r="P14" s="619"/>
      <c r="Q14" s="620"/>
      <c r="R14" s="621" t="s">
        <v>230</v>
      </c>
      <c r="S14" s="622"/>
      <c r="T14" s="622"/>
      <c r="U14" s="622"/>
      <c r="V14" s="622"/>
      <c r="W14" s="622"/>
      <c r="X14" s="622"/>
      <c r="Y14" s="623"/>
      <c r="Z14" s="624" t="s">
        <v>170</v>
      </c>
      <c r="AA14" s="624"/>
      <c r="AB14" s="624"/>
      <c r="AC14" s="624"/>
      <c r="AD14" s="625" t="s">
        <v>230</v>
      </c>
      <c r="AE14" s="625"/>
      <c r="AF14" s="625"/>
      <c r="AG14" s="625"/>
      <c r="AH14" s="625"/>
      <c r="AI14" s="625"/>
      <c r="AJ14" s="625"/>
      <c r="AK14" s="625"/>
      <c r="AL14" s="626" t="s">
        <v>230</v>
      </c>
      <c r="AM14" s="627"/>
      <c r="AN14" s="627"/>
      <c r="AO14" s="628"/>
      <c r="AP14" s="618" t="s">
        <v>254</v>
      </c>
      <c r="AQ14" s="619"/>
      <c r="AR14" s="619"/>
      <c r="AS14" s="619"/>
      <c r="AT14" s="619"/>
      <c r="AU14" s="619"/>
      <c r="AV14" s="619"/>
      <c r="AW14" s="619"/>
      <c r="AX14" s="619"/>
      <c r="AY14" s="619"/>
      <c r="AZ14" s="619"/>
      <c r="BA14" s="619"/>
      <c r="BB14" s="619"/>
      <c r="BC14" s="619"/>
      <c r="BD14" s="619"/>
      <c r="BE14" s="619"/>
      <c r="BF14" s="620"/>
      <c r="BG14" s="621">
        <v>93293</v>
      </c>
      <c r="BH14" s="622"/>
      <c r="BI14" s="622"/>
      <c r="BJ14" s="622"/>
      <c r="BK14" s="622"/>
      <c r="BL14" s="622"/>
      <c r="BM14" s="622"/>
      <c r="BN14" s="623"/>
      <c r="BO14" s="624">
        <v>2</v>
      </c>
      <c r="BP14" s="624"/>
      <c r="BQ14" s="624"/>
      <c r="BR14" s="624"/>
      <c r="BS14" s="630" t="s">
        <v>170</v>
      </c>
      <c r="BT14" s="622"/>
      <c r="BU14" s="622"/>
      <c r="BV14" s="622"/>
      <c r="BW14" s="622"/>
      <c r="BX14" s="622"/>
      <c r="BY14" s="622"/>
      <c r="BZ14" s="622"/>
      <c r="CA14" s="622"/>
      <c r="CB14" s="631"/>
      <c r="CD14" s="636" t="s">
        <v>255</v>
      </c>
      <c r="CE14" s="637"/>
      <c r="CF14" s="637"/>
      <c r="CG14" s="637"/>
      <c r="CH14" s="637"/>
      <c r="CI14" s="637"/>
      <c r="CJ14" s="637"/>
      <c r="CK14" s="637"/>
      <c r="CL14" s="637"/>
      <c r="CM14" s="637"/>
      <c r="CN14" s="637"/>
      <c r="CO14" s="637"/>
      <c r="CP14" s="637"/>
      <c r="CQ14" s="638"/>
      <c r="CR14" s="621">
        <v>574477</v>
      </c>
      <c r="CS14" s="622"/>
      <c r="CT14" s="622"/>
      <c r="CU14" s="622"/>
      <c r="CV14" s="622"/>
      <c r="CW14" s="622"/>
      <c r="CX14" s="622"/>
      <c r="CY14" s="623"/>
      <c r="CZ14" s="624">
        <v>3.8</v>
      </c>
      <c r="DA14" s="624"/>
      <c r="DB14" s="624"/>
      <c r="DC14" s="624"/>
      <c r="DD14" s="630">
        <v>47136</v>
      </c>
      <c r="DE14" s="622"/>
      <c r="DF14" s="622"/>
      <c r="DG14" s="622"/>
      <c r="DH14" s="622"/>
      <c r="DI14" s="622"/>
      <c r="DJ14" s="622"/>
      <c r="DK14" s="622"/>
      <c r="DL14" s="622"/>
      <c r="DM14" s="622"/>
      <c r="DN14" s="622"/>
      <c r="DO14" s="622"/>
      <c r="DP14" s="623"/>
      <c r="DQ14" s="630">
        <v>531356</v>
      </c>
      <c r="DR14" s="622"/>
      <c r="DS14" s="622"/>
      <c r="DT14" s="622"/>
      <c r="DU14" s="622"/>
      <c r="DV14" s="622"/>
      <c r="DW14" s="622"/>
      <c r="DX14" s="622"/>
      <c r="DY14" s="622"/>
      <c r="DZ14" s="622"/>
      <c r="EA14" s="622"/>
      <c r="EB14" s="622"/>
      <c r="EC14" s="631"/>
    </row>
    <row r="15" spans="2:143" ht="11.25" customHeight="1" x14ac:dyDescent="0.15">
      <c r="B15" s="618" t="s">
        <v>256</v>
      </c>
      <c r="C15" s="619"/>
      <c r="D15" s="619"/>
      <c r="E15" s="619"/>
      <c r="F15" s="619"/>
      <c r="G15" s="619"/>
      <c r="H15" s="619"/>
      <c r="I15" s="619"/>
      <c r="J15" s="619"/>
      <c r="K15" s="619"/>
      <c r="L15" s="619"/>
      <c r="M15" s="619"/>
      <c r="N15" s="619"/>
      <c r="O15" s="619"/>
      <c r="P15" s="619"/>
      <c r="Q15" s="620"/>
      <c r="R15" s="621">
        <v>52887</v>
      </c>
      <c r="S15" s="622"/>
      <c r="T15" s="622"/>
      <c r="U15" s="622"/>
      <c r="V15" s="622"/>
      <c r="W15" s="622"/>
      <c r="X15" s="622"/>
      <c r="Y15" s="623"/>
      <c r="Z15" s="624">
        <v>0.3</v>
      </c>
      <c r="AA15" s="624"/>
      <c r="AB15" s="624"/>
      <c r="AC15" s="624"/>
      <c r="AD15" s="625">
        <v>52887</v>
      </c>
      <c r="AE15" s="625"/>
      <c r="AF15" s="625"/>
      <c r="AG15" s="625"/>
      <c r="AH15" s="625"/>
      <c r="AI15" s="625"/>
      <c r="AJ15" s="625"/>
      <c r="AK15" s="625"/>
      <c r="AL15" s="626">
        <v>0.6</v>
      </c>
      <c r="AM15" s="627"/>
      <c r="AN15" s="627"/>
      <c r="AO15" s="628"/>
      <c r="AP15" s="618" t="s">
        <v>257</v>
      </c>
      <c r="AQ15" s="619"/>
      <c r="AR15" s="619"/>
      <c r="AS15" s="619"/>
      <c r="AT15" s="619"/>
      <c r="AU15" s="619"/>
      <c r="AV15" s="619"/>
      <c r="AW15" s="619"/>
      <c r="AX15" s="619"/>
      <c r="AY15" s="619"/>
      <c r="AZ15" s="619"/>
      <c r="BA15" s="619"/>
      <c r="BB15" s="619"/>
      <c r="BC15" s="619"/>
      <c r="BD15" s="619"/>
      <c r="BE15" s="619"/>
      <c r="BF15" s="620"/>
      <c r="BG15" s="621">
        <v>185603</v>
      </c>
      <c r="BH15" s="622"/>
      <c r="BI15" s="622"/>
      <c r="BJ15" s="622"/>
      <c r="BK15" s="622"/>
      <c r="BL15" s="622"/>
      <c r="BM15" s="622"/>
      <c r="BN15" s="623"/>
      <c r="BO15" s="624">
        <v>3.9</v>
      </c>
      <c r="BP15" s="624"/>
      <c r="BQ15" s="624"/>
      <c r="BR15" s="624"/>
      <c r="BS15" s="630" t="s">
        <v>170</v>
      </c>
      <c r="BT15" s="622"/>
      <c r="BU15" s="622"/>
      <c r="BV15" s="622"/>
      <c r="BW15" s="622"/>
      <c r="BX15" s="622"/>
      <c r="BY15" s="622"/>
      <c r="BZ15" s="622"/>
      <c r="CA15" s="622"/>
      <c r="CB15" s="631"/>
      <c r="CD15" s="636" t="s">
        <v>258</v>
      </c>
      <c r="CE15" s="637"/>
      <c r="CF15" s="637"/>
      <c r="CG15" s="637"/>
      <c r="CH15" s="637"/>
      <c r="CI15" s="637"/>
      <c r="CJ15" s="637"/>
      <c r="CK15" s="637"/>
      <c r="CL15" s="637"/>
      <c r="CM15" s="637"/>
      <c r="CN15" s="637"/>
      <c r="CO15" s="637"/>
      <c r="CP15" s="637"/>
      <c r="CQ15" s="638"/>
      <c r="CR15" s="621">
        <v>1724866</v>
      </c>
      <c r="CS15" s="622"/>
      <c r="CT15" s="622"/>
      <c r="CU15" s="622"/>
      <c r="CV15" s="622"/>
      <c r="CW15" s="622"/>
      <c r="CX15" s="622"/>
      <c r="CY15" s="623"/>
      <c r="CZ15" s="624">
        <v>11.5</v>
      </c>
      <c r="DA15" s="624"/>
      <c r="DB15" s="624"/>
      <c r="DC15" s="624"/>
      <c r="DD15" s="630">
        <v>629630</v>
      </c>
      <c r="DE15" s="622"/>
      <c r="DF15" s="622"/>
      <c r="DG15" s="622"/>
      <c r="DH15" s="622"/>
      <c r="DI15" s="622"/>
      <c r="DJ15" s="622"/>
      <c r="DK15" s="622"/>
      <c r="DL15" s="622"/>
      <c r="DM15" s="622"/>
      <c r="DN15" s="622"/>
      <c r="DO15" s="622"/>
      <c r="DP15" s="623"/>
      <c r="DQ15" s="630">
        <v>1141624</v>
      </c>
      <c r="DR15" s="622"/>
      <c r="DS15" s="622"/>
      <c r="DT15" s="622"/>
      <c r="DU15" s="622"/>
      <c r="DV15" s="622"/>
      <c r="DW15" s="622"/>
      <c r="DX15" s="622"/>
      <c r="DY15" s="622"/>
      <c r="DZ15" s="622"/>
      <c r="EA15" s="622"/>
      <c r="EB15" s="622"/>
      <c r="EC15" s="631"/>
    </row>
    <row r="16" spans="2:143" ht="11.25" customHeight="1" x14ac:dyDescent="0.15">
      <c r="B16" s="618" t="s">
        <v>259</v>
      </c>
      <c r="C16" s="619"/>
      <c r="D16" s="619"/>
      <c r="E16" s="619"/>
      <c r="F16" s="619"/>
      <c r="G16" s="619"/>
      <c r="H16" s="619"/>
      <c r="I16" s="619"/>
      <c r="J16" s="619"/>
      <c r="K16" s="619"/>
      <c r="L16" s="619"/>
      <c r="M16" s="619"/>
      <c r="N16" s="619"/>
      <c r="O16" s="619"/>
      <c r="P16" s="619"/>
      <c r="Q16" s="620"/>
      <c r="R16" s="621" t="s">
        <v>230</v>
      </c>
      <c r="S16" s="622"/>
      <c r="T16" s="622"/>
      <c r="U16" s="622"/>
      <c r="V16" s="622"/>
      <c r="W16" s="622"/>
      <c r="X16" s="622"/>
      <c r="Y16" s="623"/>
      <c r="Z16" s="624" t="s">
        <v>230</v>
      </c>
      <c r="AA16" s="624"/>
      <c r="AB16" s="624"/>
      <c r="AC16" s="624"/>
      <c r="AD16" s="625" t="s">
        <v>170</v>
      </c>
      <c r="AE16" s="625"/>
      <c r="AF16" s="625"/>
      <c r="AG16" s="625"/>
      <c r="AH16" s="625"/>
      <c r="AI16" s="625"/>
      <c r="AJ16" s="625"/>
      <c r="AK16" s="625"/>
      <c r="AL16" s="626" t="s">
        <v>230</v>
      </c>
      <c r="AM16" s="627"/>
      <c r="AN16" s="627"/>
      <c r="AO16" s="628"/>
      <c r="AP16" s="618" t="s">
        <v>260</v>
      </c>
      <c r="AQ16" s="619"/>
      <c r="AR16" s="619"/>
      <c r="AS16" s="619"/>
      <c r="AT16" s="619"/>
      <c r="AU16" s="619"/>
      <c r="AV16" s="619"/>
      <c r="AW16" s="619"/>
      <c r="AX16" s="619"/>
      <c r="AY16" s="619"/>
      <c r="AZ16" s="619"/>
      <c r="BA16" s="619"/>
      <c r="BB16" s="619"/>
      <c r="BC16" s="619"/>
      <c r="BD16" s="619"/>
      <c r="BE16" s="619"/>
      <c r="BF16" s="620"/>
      <c r="BG16" s="621">
        <v>85</v>
      </c>
      <c r="BH16" s="622"/>
      <c r="BI16" s="622"/>
      <c r="BJ16" s="622"/>
      <c r="BK16" s="622"/>
      <c r="BL16" s="622"/>
      <c r="BM16" s="622"/>
      <c r="BN16" s="623"/>
      <c r="BO16" s="624">
        <v>0</v>
      </c>
      <c r="BP16" s="624"/>
      <c r="BQ16" s="624"/>
      <c r="BR16" s="624"/>
      <c r="BS16" s="630" t="s">
        <v>230</v>
      </c>
      <c r="BT16" s="622"/>
      <c r="BU16" s="622"/>
      <c r="BV16" s="622"/>
      <c r="BW16" s="622"/>
      <c r="BX16" s="622"/>
      <c r="BY16" s="622"/>
      <c r="BZ16" s="622"/>
      <c r="CA16" s="622"/>
      <c r="CB16" s="631"/>
      <c r="CD16" s="636" t="s">
        <v>261</v>
      </c>
      <c r="CE16" s="637"/>
      <c r="CF16" s="637"/>
      <c r="CG16" s="637"/>
      <c r="CH16" s="637"/>
      <c r="CI16" s="637"/>
      <c r="CJ16" s="637"/>
      <c r="CK16" s="637"/>
      <c r="CL16" s="637"/>
      <c r="CM16" s="637"/>
      <c r="CN16" s="637"/>
      <c r="CO16" s="637"/>
      <c r="CP16" s="637"/>
      <c r="CQ16" s="638"/>
      <c r="CR16" s="621">
        <v>21926</v>
      </c>
      <c r="CS16" s="622"/>
      <c r="CT16" s="622"/>
      <c r="CU16" s="622"/>
      <c r="CV16" s="622"/>
      <c r="CW16" s="622"/>
      <c r="CX16" s="622"/>
      <c r="CY16" s="623"/>
      <c r="CZ16" s="624">
        <v>0.1</v>
      </c>
      <c r="DA16" s="624"/>
      <c r="DB16" s="624"/>
      <c r="DC16" s="624"/>
      <c r="DD16" s="630" t="s">
        <v>230</v>
      </c>
      <c r="DE16" s="622"/>
      <c r="DF16" s="622"/>
      <c r="DG16" s="622"/>
      <c r="DH16" s="622"/>
      <c r="DI16" s="622"/>
      <c r="DJ16" s="622"/>
      <c r="DK16" s="622"/>
      <c r="DL16" s="622"/>
      <c r="DM16" s="622"/>
      <c r="DN16" s="622"/>
      <c r="DO16" s="622"/>
      <c r="DP16" s="623"/>
      <c r="DQ16" s="630">
        <v>20998</v>
      </c>
      <c r="DR16" s="622"/>
      <c r="DS16" s="622"/>
      <c r="DT16" s="622"/>
      <c r="DU16" s="622"/>
      <c r="DV16" s="622"/>
      <c r="DW16" s="622"/>
      <c r="DX16" s="622"/>
      <c r="DY16" s="622"/>
      <c r="DZ16" s="622"/>
      <c r="EA16" s="622"/>
      <c r="EB16" s="622"/>
      <c r="EC16" s="631"/>
    </row>
    <row r="17" spans="2:133" ht="11.25" customHeight="1" x14ac:dyDescent="0.15">
      <c r="B17" s="618" t="s">
        <v>262</v>
      </c>
      <c r="C17" s="619"/>
      <c r="D17" s="619"/>
      <c r="E17" s="619"/>
      <c r="F17" s="619"/>
      <c r="G17" s="619"/>
      <c r="H17" s="619"/>
      <c r="I17" s="619"/>
      <c r="J17" s="619"/>
      <c r="K17" s="619"/>
      <c r="L17" s="619"/>
      <c r="M17" s="619"/>
      <c r="N17" s="619"/>
      <c r="O17" s="619"/>
      <c r="P17" s="619"/>
      <c r="Q17" s="620"/>
      <c r="R17" s="621">
        <v>10883</v>
      </c>
      <c r="S17" s="622"/>
      <c r="T17" s="622"/>
      <c r="U17" s="622"/>
      <c r="V17" s="622"/>
      <c r="W17" s="622"/>
      <c r="X17" s="622"/>
      <c r="Y17" s="623"/>
      <c r="Z17" s="624">
        <v>0.1</v>
      </c>
      <c r="AA17" s="624"/>
      <c r="AB17" s="624"/>
      <c r="AC17" s="624"/>
      <c r="AD17" s="625">
        <v>10883</v>
      </c>
      <c r="AE17" s="625"/>
      <c r="AF17" s="625"/>
      <c r="AG17" s="625"/>
      <c r="AH17" s="625"/>
      <c r="AI17" s="625"/>
      <c r="AJ17" s="625"/>
      <c r="AK17" s="625"/>
      <c r="AL17" s="626">
        <v>0.1</v>
      </c>
      <c r="AM17" s="627"/>
      <c r="AN17" s="627"/>
      <c r="AO17" s="628"/>
      <c r="AP17" s="618" t="s">
        <v>263</v>
      </c>
      <c r="AQ17" s="619"/>
      <c r="AR17" s="619"/>
      <c r="AS17" s="619"/>
      <c r="AT17" s="619"/>
      <c r="AU17" s="619"/>
      <c r="AV17" s="619"/>
      <c r="AW17" s="619"/>
      <c r="AX17" s="619"/>
      <c r="AY17" s="619"/>
      <c r="AZ17" s="619"/>
      <c r="BA17" s="619"/>
      <c r="BB17" s="619"/>
      <c r="BC17" s="619"/>
      <c r="BD17" s="619"/>
      <c r="BE17" s="619"/>
      <c r="BF17" s="620"/>
      <c r="BG17" s="621" t="s">
        <v>170</v>
      </c>
      <c r="BH17" s="622"/>
      <c r="BI17" s="622"/>
      <c r="BJ17" s="622"/>
      <c r="BK17" s="622"/>
      <c r="BL17" s="622"/>
      <c r="BM17" s="622"/>
      <c r="BN17" s="623"/>
      <c r="BO17" s="624" t="s">
        <v>230</v>
      </c>
      <c r="BP17" s="624"/>
      <c r="BQ17" s="624"/>
      <c r="BR17" s="624"/>
      <c r="BS17" s="630" t="s">
        <v>170</v>
      </c>
      <c r="BT17" s="622"/>
      <c r="BU17" s="622"/>
      <c r="BV17" s="622"/>
      <c r="BW17" s="622"/>
      <c r="BX17" s="622"/>
      <c r="BY17" s="622"/>
      <c r="BZ17" s="622"/>
      <c r="CA17" s="622"/>
      <c r="CB17" s="631"/>
      <c r="CD17" s="636" t="s">
        <v>264</v>
      </c>
      <c r="CE17" s="637"/>
      <c r="CF17" s="637"/>
      <c r="CG17" s="637"/>
      <c r="CH17" s="637"/>
      <c r="CI17" s="637"/>
      <c r="CJ17" s="637"/>
      <c r="CK17" s="637"/>
      <c r="CL17" s="637"/>
      <c r="CM17" s="637"/>
      <c r="CN17" s="637"/>
      <c r="CO17" s="637"/>
      <c r="CP17" s="637"/>
      <c r="CQ17" s="638"/>
      <c r="CR17" s="621">
        <v>1323029</v>
      </c>
      <c r="CS17" s="622"/>
      <c r="CT17" s="622"/>
      <c r="CU17" s="622"/>
      <c r="CV17" s="622"/>
      <c r="CW17" s="622"/>
      <c r="CX17" s="622"/>
      <c r="CY17" s="623"/>
      <c r="CZ17" s="624">
        <v>8.9</v>
      </c>
      <c r="DA17" s="624"/>
      <c r="DB17" s="624"/>
      <c r="DC17" s="624"/>
      <c r="DD17" s="630" t="s">
        <v>170</v>
      </c>
      <c r="DE17" s="622"/>
      <c r="DF17" s="622"/>
      <c r="DG17" s="622"/>
      <c r="DH17" s="622"/>
      <c r="DI17" s="622"/>
      <c r="DJ17" s="622"/>
      <c r="DK17" s="622"/>
      <c r="DL17" s="622"/>
      <c r="DM17" s="622"/>
      <c r="DN17" s="622"/>
      <c r="DO17" s="622"/>
      <c r="DP17" s="623"/>
      <c r="DQ17" s="630">
        <v>1290085</v>
      </c>
      <c r="DR17" s="622"/>
      <c r="DS17" s="622"/>
      <c r="DT17" s="622"/>
      <c r="DU17" s="622"/>
      <c r="DV17" s="622"/>
      <c r="DW17" s="622"/>
      <c r="DX17" s="622"/>
      <c r="DY17" s="622"/>
      <c r="DZ17" s="622"/>
      <c r="EA17" s="622"/>
      <c r="EB17" s="622"/>
      <c r="EC17" s="631"/>
    </row>
    <row r="18" spans="2:133" ht="11.25" customHeight="1" x14ac:dyDescent="0.15">
      <c r="B18" s="618" t="s">
        <v>265</v>
      </c>
      <c r="C18" s="619"/>
      <c r="D18" s="619"/>
      <c r="E18" s="619"/>
      <c r="F18" s="619"/>
      <c r="G18" s="619"/>
      <c r="H18" s="619"/>
      <c r="I18" s="619"/>
      <c r="J18" s="619"/>
      <c r="K18" s="619"/>
      <c r="L18" s="619"/>
      <c r="M18" s="619"/>
      <c r="N18" s="619"/>
      <c r="O18" s="619"/>
      <c r="P18" s="619"/>
      <c r="Q18" s="620"/>
      <c r="R18" s="621">
        <v>3359141</v>
      </c>
      <c r="S18" s="622"/>
      <c r="T18" s="622"/>
      <c r="U18" s="622"/>
      <c r="V18" s="622"/>
      <c r="W18" s="622"/>
      <c r="X18" s="622"/>
      <c r="Y18" s="623"/>
      <c r="Z18" s="624">
        <v>22.1</v>
      </c>
      <c r="AA18" s="624"/>
      <c r="AB18" s="624"/>
      <c r="AC18" s="624"/>
      <c r="AD18" s="625">
        <v>2653923</v>
      </c>
      <c r="AE18" s="625"/>
      <c r="AF18" s="625"/>
      <c r="AG18" s="625"/>
      <c r="AH18" s="625"/>
      <c r="AI18" s="625"/>
      <c r="AJ18" s="625"/>
      <c r="AK18" s="625"/>
      <c r="AL18" s="626">
        <v>32</v>
      </c>
      <c r="AM18" s="627"/>
      <c r="AN18" s="627"/>
      <c r="AO18" s="628"/>
      <c r="AP18" s="618" t="s">
        <v>266</v>
      </c>
      <c r="AQ18" s="619"/>
      <c r="AR18" s="619"/>
      <c r="AS18" s="619"/>
      <c r="AT18" s="619"/>
      <c r="AU18" s="619"/>
      <c r="AV18" s="619"/>
      <c r="AW18" s="619"/>
      <c r="AX18" s="619"/>
      <c r="AY18" s="619"/>
      <c r="AZ18" s="619"/>
      <c r="BA18" s="619"/>
      <c r="BB18" s="619"/>
      <c r="BC18" s="619"/>
      <c r="BD18" s="619"/>
      <c r="BE18" s="619"/>
      <c r="BF18" s="620"/>
      <c r="BG18" s="621" t="s">
        <v>170</v>
      </c>
      <c r="BH18" s="622"/>
      <c r="BI18" s="622"/>
      <c r="BJ18" s="622"/>
      <c r="BK18" s="622"/>
      <c r="BL18" s="622"/>
      <c r="BM18" s="622"/>
      <c r="BN18" s="623"/>
      <c r="BO18" s="624" t="s">
        <v>230</v>
      </c>
      <c r="BP18" s="624"/>
      <c r="BQ18" s="624"/>
      <c r="BR18" s="624"/>
      <c r="BS18" s="630" t="s">
        <v>230</v>
      </c>
      <c r="BT18" s="622"/>
      <c r="BU18" s="622"/>
      <c r="BV18" s="622"/>
      <c r="BW18" s="622"/>
      <c r="BX18" s="622"/>
      <c r="BY18" s="622"/>
      <c r="BZ18" s="622"/>
      <c r="CA18" s="622"/>
      <c r="CB18" s="631"/>
      <c r="CD18" s="636" t="s">
        <v>267</v>
      </c>
      <c r="CE18" s="637"/>
      <c r="CF18" s="637"/>
      <c r="CG18" s="637"/>
      <c r="CH18" s="637"/>
      <c r="CI18" s="637"/>
      <c r="CJ18" s="637"/>
      <c r="CK18" s="637"/>
      <c r="CL18" s="637"/>
      <c r="CM18" s="637"/>
      <c r="CN18" s="637"/>
      <c r="CO18" s="637"/>
      <c r="CP18" s="637"/>
      <c r="CQ18" s="638"/>
      <c r="CR18" s="621" t="s">
        <v>170</v>
      </c>
      <c r="CS18" s="622"/>
      <c r="CT18" s="622"/>
      <c r="CU18" s="622"/>
      <c r="CV18" s="622"/>
      <c r="CW18" s="622"/>
      <c r="CX18" s="622"/>
      <c r="CY18" s="623"/>
      <c r="CZ18" s="624" t="s">
        <v>170</v>
      </c>
      <c r="DA18" s="624"/>
      <c r="DB18" s="624"/>
      <c r="DC18" s="624"/>
      <c r="DD18" s="630" t="s">
        <v>170</v>
      </c>
      <c r="DE18" s="622"/>
      <c r="DF18" s="622"/>
      <c r="DG18" s="622"/>
      <c r="DH18" s="622"/>
      <c r="DI18" s="622"/>
      <c r="DJ18" s="622"/>
      <c r="DK18" s="622"/>
      <c r="DL18" s="622"/>
      <c r="DM18" s="622"/>
      <c r="DN18" s="622"/>
      <c r="DO18" s="622"/>
      <c r="DP18" s="623"/>
      <c r="DQ18" s="630" t="s">
        <v>230</v>
      </c>
      <c r="DR18" s="622"/>
      <c r="DS18" s="622"/>
      <c r="DT18" s="622"/>
      <c r="DU18" s="622"/>
      <c r="DV18" s="622"/>
      <c r="DW18" s="622"/>
      <c r="DX18" s="622"/>
      <c r="DY18" s="622"/>
      <c r="DZ18" s="622"/>
      <c r="EA18" s="622"/>
      <c r="EB18" s="622"/>
      <c r="EC18" s="631"/>
    </row>
    <row r="19" spans="2:133" ht="11.25" customHeight="1" x14ac:dyDescent="0.15">
      <c r="B19" s="618" t="s">
        <v>268</v>
      </c>
      <c r="C19" s="619"/>
      <c r="D19" s="619"/>
      <c r="E19" s="619"/>
      <c r="F19" s="619"/>
      <c r="G19" s="619"/>
      <c r="H19" s="619"/>
      <c r="I19" s="619"/>
      <c r="J19" s="619"/>
      <c r="K19" s="619"/>
      <c r="L19" s="619"/>
      <c r="M19" s="619"/>
      <c r="N19" s="619"/>
      <c r="O19" s="619"/>
      <c r="P19" s="619"/>
      <c r="Q19" s="620"/>
      <c r="R19" s="621">
        <v>2653923</v>
      </c>
      <c r="S19" s="622"/>
      <c r="T19" s="622"/>
      <c r="U19" s="622"/>
      <c r="V19" s="622"/>
      <c r="W19" s="622"/>
      <c r="X19" s="622"/>
      <c r="Y19" s="623"/>
      <c r="Z19" s="624">
        <v>17.5</v>
      </c>
      <c r="AA19" s="624"/>
      <c r="AB19" s="624"/>
      <c r="AC19" s="624"/>
      <c r="AD19" s="625">
        <v>2653923</v>
      </c>
      <c r="AE19" s="625"/>
      <c r="AF19" s="625"/>
      <c r="AG19" s="625"/>
      <c r="AH19" s="625"/>
      <c r="AI19" s="625"/>
      <c r="AJ19" s="625"/>
      <c r="AK19" s="625"/>
      <c r="AL19" s="626">
        <v>32</v>
      </c>
      <c r="AM19" s="627"/>
      <c r="AN19" s="627"/>
      <c r="AO19" s="628"/>
      <c r="AP19" s="618" t="s">
        <v>269</v>
      </c>
      <c r="AQ19" s="619"/>
      <c r="AR19" s="619"/>
      <c r="AS19" s="619"/>
      <c r="AT19" s="619"/>
      <c r="AU19" s="619"/>
      <c r="AV19" s="619"/>
      <c r="AW19" s="619"/>
      <c r="AX19" s="619"/>
      <c r="AY19" s="619"/>
      <c r="AZ19" s="619"/>
      <c r="BA19" s="619"/>
      <c r="BB19" s="619"/>
      <c r="BC19" s="619"/>
      <c r="BD19" s="619"/>
      <c r="BE19" s="619"/>
      <c r="BF19" s="620"/>
      <c r="BG19" s="621">
        <v>1030</v>
      </c>
      <c r="BH19" s="622"/>
      <c r="BI19" s="622"/>
      <c r="BJ19" s="622"/>
      <c r="BK19" s="622"/>
      <c r="BL19" s="622"/>
      <c r="BM19" s="622"/>
      <c r="BN19" s="623"/>
      <c r="BO19" s="624">
        <v>0</v>
      </c>
      <c r="BP19" s="624"/>
      <c r="BQ19" s="624"/>
      <c r="BR19" s="624"/>
      <c r="BS19" s="630" t="s">
        <v>230</v>
      </c>
      <c r="BT19" s="622"/>
      <c r="BU19" s="622"/>
      <c r="BV19" s="622"/>
      <c r="BW19" s="622"/>
      <c r="BX19" s="622"/>
      <c r="BY19" s="622"/>
      <c r="BZ19" s="622"/>
      <c r="CA19" s="622"/>
      <c r="CB19" s="631"/>
      <c r="CD19" s="636" t="s">
        <v>270</v>
      </c>
      <c r="CE19" s="637"/>
      <c r="CF19" s="637"/>
      <c r="CG19" s="637"/>
      <c r="CH19" s="637"/>
      <c r="CI19" s="637"/>
      <c r="CJ19" s="637"/>
      <c r="CK19" s="637"/>
      <c r="CL19" s="637"/>
      <c r="CM19" s="637"/>
      <c r="CN19" s="637"/>
      <c r="CO19" s="637"/>
      <c r="CP19" s="637"/>
      <c r="CQ19" s="638"/>
      <c r="CR19" s="621" t="s">
        <v>170</v>
      </c>
      <c r="CS19" s="622"/>
      <c r="CT19" s="622"/>
      <c r="CU19" s="622"/>
      <c r="CV19" s="622"/>
      <c r="CW19" s="622"/>
      <c r="CX19" s="622"/>
      <c r="CY19" s="623"/>
      <c r="CZ19" s="624" t="s">
        <v>170</v>
      </c>
      <c r="DA19" s="624"/>
      <c r="DB19" s="624"/>
      <c r="DC19" s="624"/>
      <c r="DD19" s="630" t="s">
        <v>230</v>
      </c>
      <c r="DE19" s="622"/>
      <c r="DF19" s="622"/>
      <c r="DG19" s="622"/>
      <c r="DH19" s="622"/>
      <c r="DI19" s="622"/>
      <c r="DJ19" s="622"/>
      <c r="DK19" s="622"/>
      <c r="DL19" s="622"/>
      <c r="DM19" s="622"/>
      <c r="DN19" s="622"/>
      <c r="DO19" s="622"/>
      <c r="DP19" s="623"/>
      <c r="DQ19" s="630" t="s">
        <v>230</v>
      </c>
      <c r="DR19" s="622"/>
      <c r="DS19" s="622"/>
      <c r="DT19" s="622"/>
      <c r="DU19" s="622"/>
      <c r="DV19" s="622"/>
      <c r="DW19" s="622"/>
      <c r="DX19" s="622"/>
      <c r="DY19" s="622"/>
      <c r="DZ19" s="622"/>
      <c r="EA19" s="622"/>
      <c r="EB19" s="622"/>
      <c r="EC19" s="631"/>
    </row>
    <row r="20" spans="2:133" ht="11.25" customHeight="1" x14ac:dyDescent="0.15">
      <c r="B20" s="618" t="s">
        <v>271</v>
      </c>
      <c r="C20" s="619"/>
      <c r="D20" s="619"/>
      <c r="E20" s="619"/>
      <c r="F20" s="619"/>
      <c r="G20" s="619"/>
      <c r="H20" s="619"/>
      <c r="I20" s="619"/>
      <c r="J20" s="619"/>
      <c r="K20" s="619"/>
      <c r="L20" s="619"/>
      <c r="M20" s="619"/>
      <c r="N20" s="619"/>
      <c r="O20" s="619"/>
      <c r="P20" s="619"/>
      <c r="Q20" s="620"/>
      <c r="R20" s="621">
        <v>705218</v>
      </c>
      <c r="S20" s="622"/>
      <c r="T20" s="622"/>
      <c r="U20" s="622"/>
      <c r="V20" s="622"/>
      <c r="W20" s="622"/>
      <c r="X20" s="622"/>
      <c r="Y20" s="623"/>
      <c r="Z20" s="624">
        <v>4.5999999999999996</v>
      </c>
      <c r="AA20" s="624"/>
      <c r="AB20" s="624"/>
      <c r="AC20" s="624"/>
      <c r="AD20" s="625" t="s">
        <v>230</v>
      </c>
      <c r="AE20" s="625"/>
      <c r="AF20" s="625"/>
      <c r="AG20" s="625"/>
      <c r="AH20" s="625"/>
      <c r="AI20" s="625"/>
      <c r="AJ20" s="625"/>
      <c r="AK20" s="625"/>
      <c r="AL20" s="626" t="s">
        <v>170</v>
      </c>
      <c r="AM20" s="627"/>
      <c r="AN20" s="627"/>
      <c r="AO20" s="628"/>
      <c r="AP20" s="618" t="s">
        <v>272</v>
      </c>
      <c r="AQ20" s="619"/>
      <c r="AR20" s="619"/>
      <c r="AS20" s="619"/>
      <c r="AT20" s="619"/>
      <c r="AU20" s="619"/>
      <c r="AV20" s="619"/>
      <c r="AW20" s="619"/>
      <c r="AX20" s="619"/>
      <c r="AY20" s="619"/>
      <c r="AZ20" s="619"/>
      <c r="BA20" s="619"/>
      <c r="BB20" s="619"/>
      <c r="BC20" s="619"/>
      <c r="BD20" s="619"/>
      <c r="BE20" s="619"/>
      <c r="BF20" s="620"/>
      <c r="BG20" s="621">
        <v>1030</v>
      </c>
      <c r="BH20" s="622"/>
      <c r="BI20" s="622"/>
      <c r="BJ20" s="622"/>
      <c r="BK20" s="622"/>
      <c r="BL20" s="622"/>
      <c r="BM20" s="622"/>
      <c r="BN20" s="623"/>
      <c r="BO20" s="624">
        <v>0</v>
      </c>
      <c r="BP20" s="624"/>
      <c r="BQ20" s="624"/>
      <c r="BR20" s="624"/>
      <c r="BS20" s="630" t="s">
        <v>170</v>
      </c>
      <c r="BT20" s="622"/>
      <c r="BU20" s="622"/>
      <c r="BV20" s="622"/>
      <c r="BW20" s="622"/>
      <c r="BX20" s="622"/>
      <c r="BY20" s="622"/>
      <c r="BZ20" s="622"/>
      <c r="CA20" s="622"/>
      <c r="CB20" s="631"/>
      <c r="CD20" s="636" t="s">
        <v>273</v>
      </c>
      <c r="CE20" s="637"/>
      <c r="CF20" s="637"/>
      <c r="CG20" s="637"/>
      <c r="CH20" s="637"/>
      <c r="CI20" s="637"/>
      <c r="CJ20" s="637"/>
      <c r="CK20" s="637"/>
      <c r="CL20" s="637"/>
      <c r="CM20" s="637"/>
      <c r="CN20" s="637"/>
      <c r="CO20" s="637"/>
      <c r="CP20" s="637"/>
      <c r="CQ20" s="638"/>
      <c r="CR20" s="621">
        <v>14948768</v>
      </c>
      <c r="CS20" s="622"/>
      <c r="CT20" s="622"/>
      <c r="CU20" s="622"/>
      <c r="CV20" s="622"/>
      <c r="CW20" s="622"/>
      <c r="CX20" s="622"/>
      <c r="CY20" s="623"/>
      <c r="CZ20" s="624">
        <v>100</v>
      </c>
      <c r="DA20" s="624"/>
      <c r="DB20" s="624"/>
      <c r="DC20" s="624"/>
      <c r="DD20" s="630">
        <v>2332830</v>
      </c>
      <c r="DE20" s="622"/>
      <c r="DF20" s="622"/>
      <c r="DG20" s="622"/>
      <c r="DH20" s="622"/>
      <c r="DI20" s="622"/>
      <c r="DJ20" s="622"/>
      <c r="DK20" s="622"/>
      <c r="DL20" s="622"/>
      <c r="DM20" s="622"/>
      <c r="DN20" s="622"/>
      <c r="DO20" s="622"/>
      <c r="DP20" s="623"/>
      <c r="DQ20" s="630">
        <v>10003532</v>
      </c>
      <c r="DR20" s="622"/>
      <c r="DS20" s="622"/>
      <c r="DT20" s="622"/>
      <c r="DU20" s="622"/>
      <c r="DV20" s="622"/>
      <c r="DW20" s="622"/>
      <c r="DX20" s="622"/>
      <c r="DY20" s="622"/>
      <c r="DZ20" s="622"/>
      <c r="EA20" s="622"/>
      <c r="EB20" s="622"/>
      <c r="EC20" s="631"/>
    </row>
    <row r="21" spans="2:133" ht="11.25" customHeight="1" x14ac:dyDescent="0.15">
      <c r="B21" s="618" t="s">
        <v>274</v>
      </c>
      <c r="C21" s="619"/>
      <c r="D21" s="619"/>
      <c r="E21" s="619"/>
      <c r="F21" s="619"/>
      <c r="G21" s="619"/>
      <c r="H21" s="619"/>
      <c r="I21" s="619"/>
      <c r="J21" s="619"/>
      <c r="K21" s="619"/>
      <c r="L21" s="619"/>
      <c r="M21" s="619"/>
      <c r="N21" s="619"/>
      <c r="O21" s="619"/>
      <c r="P21" s="619"/>
      <c r="Q21" s="620"/>
      <c r="R21" s="621" t="s">
        <v>230</v>
      </c>
      <c r="S21" s="622"/>
      <c r="T21" s="622"/>
      <c r="U21" s="622"/>
      <c r="V21" s="622"/>
      <c r="W21" s="622"/>
      <c r="X21" s="622"/>
      <c r="Y21" s="623"/>
      <c r="Z21" s="624" t="s">
        <v>170</v>
      </c>
      <c r="AA21" s="624"/>
      <c r="AB21" s="624"/>
      <c r="AC21" s="624"/>
      <c r="AD21" s="625" t="s">
        <v>170</v>
      </c>
      <c r="AE21" s="625"/>
      <c r="AF21" s="625"/>
      <c r="AG21" s="625"/>
      <c r="AH21" s="625"/>
      <c r="AI21" s="625"/>
      <c r="AJ21" s="625"/>
      <c r="AK21" s="625"/>
      <c r="AL21" s="626" t="s">
        <v>230</v>
      </c>
      <c r="AM21" s="627"/>
      <c r="AN21" s="627"/>
      <c r="AO21" s="628"/>
      <c r="AP21" s="639" t="s">
        <v>275</v>
      </c>
      <c r="AQ21" s="640"/>
      <c r="AR21" s="640"/>
      <c r="AS21" s="640"/>
      <c r="AT21" s="640"/>
      <c r="AU21" s="640"/>
      <c r="AV21" s="640"/>
      <c r="AW21" s="640"/>
      <c r="AX21" s="640"/>
      <c r="AY21" s="640"/>
      <c r="AZ21" s="640"/>
      <c r="BA21" s="640"/>
      <c r="BB21" s="640"/>
      <c r="BC21" s="640"/>
      <c r="BD21" s="640"/>
      <c r="BE21" s="640"/>
      <c r="BF21" s="641"/>
      <c r="BG21" s="621">
        <v>1030</v>
      </c>
      <c r="BH21" s="622"/>
      <c r="BI21" s="622"/>
      <c r="BJ21" s="622"/>
      <c r="BK21" s="622"/>
      <c r="BL21" s="622"/>
      <c r="BM21" s="622"/>
      <c r="BN21" s="623"/>
      <c r="BO21" s="624">
        <v>0</v>
      </c>
      <c r="BP21" s="624"/>
      <c r="BQ21" s="624"/>
      <c r="BR21" s="624"/>
      <c r="BS21" s="630" t="s">
        <v>230</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276</v>
      </c>
      <c r="C22" s="619"/>
      <c r="D22" s="619"/>
      <c r="E22" s="619"/>
      <c r="F22" s="619"/>
      <c r="G22" s="619"/>
      <c r="H22" s="619"/>
      <c r="I22" s="619"/>
      <c r="J22" s="619"/>
      <c r="K22" s="619"/>
      <c r="L22" s="619"/>
      <c r="M22" s="619"/>
      <c r="N22" s="619"/>
      <c r="O22" s="619"/>
      <c r="P22" s="619"/>
      <c r="Q22" s="620"/>
      <c r="R22" s="621">
        <v>8958308</v>
      </c>
      <c r="S22" s="622"/>
      <c r="T22" s="622"/>
      <c r="U22" s="622"/>
      <c r="V22" s="622"/>
      <c r="W22" s="622"/>
      <c r="X22" s="622"/>
      <c r="Y22" s="623"/>
      <c r="Z22" s="624">
        <v>58.9</v>
      </c>
      <c r="AA22" s="624"/>
      <c r="AB22" s="624"/>
      <c r="AC22" s="624"/>
      <c r="AD22" s="625">
        <v>8253090</v>
      </c>
      <c r="AE22" s="625"/>
      <c r="AF22" s="625"/>
      <c r="AG22" s="625"/>
      <c r="AH22" s="625"/>
      <c r="AI22" s="625"/>
      <c r="AJ22" s="625"/>
      <c r="AK22" s="625"/>
      <c r="AL22" s="626">
        <v>99.7</v>
      </c>
      <c r="AM22" s="627"/>
      <c r="AN22" s="627"/>
      <c r="AO22" s="628"/>
      <c r="AP22" s="639" t="s">
        <v>277</v>
      </c>
      <c r="AQ22" s="640"/>
      <c r="AR22" s="640"/>
      <c r="AS22" s="640"/>
      <c r="AT22" s="640"/>
      <c r="AU22" s="640"/>
      <c r="AV22" s="640"/>
      <c r="AW22" s="640"/>
      <c r="AX22" s="640"/>
      <c r="AY22" s="640"/>
      <c r="AZ22" s="640"/>
      <c r="BA22" s="640"/>
      <c r="BB22" s="640"/>
      <c r="BC22" s="640"/>
      <c r="BD22" s="640"/>
      <c r="BE22" s="640"/>
      <c r="BF22" s="641"/>
      <c r="BG22" s="621" t="s">
        <v>230</v>
      </c>
      <c r="BH22" s="622"/>
      <c r="BI22" s="622"/>
      <c r="BJ22" s="622"/>
      <c r="BK22" s="622"/>
      <c r="BL22" s="622"/>
      <c r="BM22" s="622"/>
      <c r="BN22" s="623"/>
      <c r="BO22" s="624" t="s">
        <v>170</v>
      </c>
      <c r="BP22" s="624"/>
      <c r="BQ22" s="624"/>
      <c r="BR22" s="624"/>
      <c r="BS22" s="630" t="s">
        <v>170</v>
      </c>
      <c r="BT22" s="622"/>
      <c r="BU22" s="622"/>
      <c r="BV22" s="622"/>
      <c r="BW22" s="622"/>
      <c r="BX22" s="622"/>
      <c r="BY22" s="622"/>
      <c r="BZ22" s="622"/>
      <c r="CA22" s="622"/>
      <c r="CB22" s="631"/>
      <c r="CD22" s="603" t="s">
        <v>278</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279</v>
      </c>
      <c r="C23" s="619"/>
      <c r="D23" s="619"/>
      <c r="E23" s="619"/>
      <c r="F23" s="619"/>
      <c r="G23" s="619"/>
      <c r="H23" s="619"/>
      <c r="I23" s="619"/>
      <c r="J23" s="619"/>
      <c r="K23" s="619"/>
      <c r="L23" s="619"/>
      <c r="M23" s="619"/>
      <c r="N23" s="619"/>
      <c r="O23" s="619"/>
      <c r="P23" s="619"/>
      <c r="Q23" s="620"/>
      <c r="R23" s="621">
        <v>4743</v>
      </c>
      <c r="S23" s="622"/>
      <c r="T23" s="622"/>
      <c r="U23" s="622"/>
      <c r="V23" s="622"/>
      <c r="W23" s="622"/>
      <c r="X23" s="622"/>
      <c r="Y23" s="623"/>
      <c r="Z23" s="624">
        <v>0</v>
      </c>
      <c r="AA23" s="624"/>
      <c r="AB23" s="624"/>
      <c r="AC23" s="624"/>
      <c r="AD23" s="625">
        <v>4743</v>
      </c>
      <c r="AE23" s="625"/>
      <c r="AF23" s="625"/>
      <c r="AG23" s="625"/>
      <c r="AH23" s="625"/>
      <c r="AI23" s="625"/>
      <c r="AJ23" s="625"/>
      <c r="AK23" s="625"/>
      <c r="AL23" s="626">
        <v>0.1</v>
      </c>
      <c r="AM23" s="627"/>
      <c r="AN23" s="627"/>
      <c r="AO23" s="628"/>
      <c r="AP23" s="639" t="s">
        <v>280</v>
      </c>
      <c r="AQ23" s="640"/>
      <c r="AR23" s="640"/>
      <c r="AS23" s="640"/>
      <c r="AT23" s="640"/>
      <c r="AU23" s="640"/>
      <c r="AV23" s="640"/>
      <c r="AW23" s="640"/>
      <c r="AX23" s="640"/>
      <c r="AY23" s="640"/>
      <c r="AZ23" s="640"/>
      <c r="BA23" s="640"/>
      <c r="BB23" s="640"/>
      <c r="BC23" s="640"/>
      <c r="BD23" s="640"/>
      <c r="BE23" s="640"/>
      <c r="BF23" s="641"/>
      <c r="BG23" s="621" t="s">
        <v>230</v>
      </c>
      <c r="BH23" s="622"/>
      <c r="BI23" s="622"/>
      <c r="BJ23" s="622"/>
      <c r="BK23" s="622"/>
      <c r="BL23" s="622"/>
      <c r="BM23" s="622"/>
      <c r="BN23" s="623"/>
      <c r="BO23" s="624" t="s">
        <v>230</v>
      </c>
      <c r="BP23" s="624"/>
      <c r="BQ23" s="624"/>
      <c r="BR23" s="624"/>
      <c r="BS23" s="630" t="s">
        <v>170</v>
      </c>
      <c r="BT23" s="622"/>
      <c r="BU23" s="622"/>
      <c r="BV23" s="622"/>
      <c r="BW23" s="622"/>
      <c r="BX23" s="622"/>
      <c r="BY23" s="622"/>
      <c r="BZ23" s="622"/>
      <c r="CA23" s="622"/>
      <c r="CB23" s="631"/>
      <c r="CD23" s="603" t="s">
        <v>218</v>
      </c>
      <c r="CE23" s="604"/>
      <c r="CF23" s="604"/>
      <c r="CG23" s="604"/>
      <c r="CH23" s="604"/>
      <c r="CI23" s="604"/>
      <c r="CJ23" s="604"/>
      <c r="CK23" s="604"/>
      <c r="CL23" s="604"/>
      <c r="CM23" s="604"/>
      <c r="CN23" s="604"/>
      <c r="CO23" s="604"/>
      <c r="CP23" s="604"/>
      <c r="CQ23" s="605"/>
      <c r="CR23" s="603" t="s">
        <v>281</v>
      </c>
      <c r="CS23" s="604"/>
      <c r="CT23" s="604"/>
      <c r="CU23" s="604"/>
      <c r="CV23" s="604"/>
      <c r="CW23" s="604"/>
      <c r="CX23" s="604"/>
      <c r="CY23" s="605"/>
      <c r="CZ23" s="603" t="s">
        <v>282</v>
      </c>
      <c r="DA23" s="604"/>
      <c r="DB23" s="604"/>
      <c r="DC23" s="605"/>
      <c r="DD23" s="603" t="s">
        <v>283</v>
      </c>
      <c r="DE23" s="604"/>
      <c r="DF23" s="604"/>
      <c r="DG23" s="604"/>
      <c r="DH23" s="604"/>
      <c r="DI23" s="604"/>
      <c r="DJ23" s="604"/>
      <c r="DK23" s="605"/>
      <c r="DL23" s="651" t="s">
        <v>284</v>
      </c>
      <c r="DM23" s="652"/>
      <c r="DN23" s="652"/>
      <c r="DO23" s="652"/>
      <c r="DP23" s="652"/>
      <c r="DQ23" s="652"/>
      <c r="DR23" s="652"/>
      <c r="DS23" s="652"/>
      <c r="DT23" s="652"/>
      <c r="DU23" s="652"/>
      <c r="DV23" s="653"/>
      <c r="DW23" s="603" t="s">
        <v>285</v>
      </c>
      <c r="DX23" s="604"/>
      <c r="DY23" s="604"/>
      <c r="DZ23" s="604"/>
      <c r="EA23" s="604"/>
      <c r="EB23" s="604"/>
      <c r="EC23" s="605"/>
    </row>
    <row r="24" spans="2:133" ht="11.25" customHeight="1" x14ac:dyDescent="0.15">
      <c r="B24" s="618" t="s">
        <v>286</v>
      </c>
      <c r="C24" s="619"/>
      <c r="D24" s="619"/>
      <c r="E24" s="619"/>
      <c r="F24" s="619"/>
      <c r="G24" s="619"/>
      <c r="H24" s="619"/>
      <c r="I24" s="619"/>
      <c r="J24" s="619"/>
      <c r="K24" s="619"/>
      <c r="L24" s="619"/>
      <c r="M24" s="619"/>
      <c r="N24" s="619"/>
      <c r="O24" s="619"/>
      <c r="P24" s="619"/>
      <c r="Q24" s="620"/>
      <c r="R24" s="621">
        <v>6500</v>
      </c>
      <c r="S24" s="622"/>
      <c r="T24" s="622"/>
      <c r="U24" s="622"/>
      <c r="V24" s="622"/>
      <c r="W24" s="622"/>
      <c r="X24" s="622"/>
      <c r="Y24" s="623"/>
      <c r="Z24" s="624">
        <v>0</v>
      </c>
      <c r="AA24" s="624"/>
      <c r="AB24" s="624"/>
      <c r="AC24" s="624"/>
      <c r="AD24" s="625" t="s">
        <v>170</v>
      </c>
      <c r="AE24" s="625"/>
      <c r="AF24" s="625"/>
      <c r="AG24" s="625"/>
      <c r="AH24" s="625"/>
      <c r="AI24" s="625"/>
      <c r="AJ24" s="625"/>
      <c r="AK24" s="625"/>
      <c r="AL24" s="626" t="s">
        <v>230</v>
      </c>
      <c r="AM24" s="627"/>
      <c r="AN24" s="627"/>
      <c r="AO24" s="628"/>
      <c r="AP24" s="639" t="s">
        <v>287</v>
      </c>
      <c r="AQ24" s="640"/>
      <c r="AR24" s="640"/>
      <c r="AS24" s="640"/>
      <c r="AT24" s="640"/>
      <c r="AU24" s="640"/>
      <c r="AV24" s="640"/>
      <c r="AW24" s="640"/>
      <c r="AX24" s="640"/>
      <c r="AY24" s="640"/>
      <c r="AZ24" s="640"/>
      <c r="BA24" s="640"/>
      <c r="BB24" s="640"/>
      <c r="BC24" s="640"/>
      <c r="BD24" s="640"/>
      <c r="BE24" s="640"/>
      <c r="BF24" s="641"/>
      <c r="BG24" s="621" t="s">
        <v>170</v>
      </c>
      <c r="BH24" s="622"/>
      <c r="BI24" s="622"/>
      <c r="BJ24" s="622"/>
      <c r="BK24" s="622"/>
      <c r="BL24" s="622"/>
      <c r="BM24" s="622"/>
      <c r="BN24" s="623"/>
      <c r="BO24" s="624" t="s">
        <v>170</v>
      </c>
      <c r="BP24" s="624"/>
      <c r="BQ24" s="624"/>
      <c r="BR24" s="624"/>
      <c r="BS24" s="630" t="s">
        <v>241</v>
      </c>
      <c r="BT24" s="622"/>
      <c r="BU24" s="622"/>
      <c r="BV24" s="622"/>
      <c r="BW24" s="622"/>
      <c r="BX24" s="622"/>
      <c r="BY24" s="622"/>
      <c r="BZ24" s="622"/>
      <c r="CA24" s="622"/>
      <c r="CB24" s="631"/>
      <c r="CD24" s="632" t="s">
        <v>288</v>
      </c>
      <c r="CE24" s="633"/>
      <c r="CF24" s="633"/>
      <c r="CG24" s="633"/>
      <c r="CH24" s="633"/>
      <c r="CI24" s="633"/>
      <c r="CJ24" s="633"/>
      <c r="CK24" s="633"/>
      <c r="CL24" s="633"/>
      <c r="CM24" s="633"/>
      <c r="CN24" s="633"/>
      <c r="CO24" s="633"/>
      <c r="CP24" s="633"/>
      <c r="CQ24" s="634"/>
      <c r="CR24" s="610">
        <v>5333029</v>
      </c>
      <c r="CS24" s="611"/>
      <c r="CT24" s="611"/>
      <c r="CU24" s="611"/>
      <c r="CV24" s="611"/>
      <c r="CW24" s="611"/>
      <c r="CX24" s="611"/>
      <c r="CY24" s="612"/>
      <c r="CZ24" s="615">
        <v>35.700000000000003</v>
      </c>
      <c r="DA24" s="616"/>
      <c r="DB24" s="616"/>
      <c r="DC24" s="635"/>
      <c r="DD24" s="654">
        <v>3799772</v>
      </c>
      <c r="DE24" s="611"/>
      <c r="DF24" s="611"/>
      <c r="DG24" s="611"/>
      <c r="DH24" s="611"/>
      <c r="DI24" s="611"/>
      <c r="DJ24" s="611"/>
      <c r="DK24" s="612"/>
      <c r="DL24" s="654">
        <v>3554663</v>
      </c>
      <c r="DM24" s="611"/>
      <c r="DN24" s="611"/>
      <c r="DO24" s="611"/>
      <c r="DP24" s="611"/>
      <c r="DQ24" s="611"/>
      <c r="DR24" s="611"/>
      <c r="DS24" s="611"/>
      <c r="DT24" s="611"/>
      <c r="DU24" s="611"/>
      <c r="DV24" s="612"/>
      <c r="DW24" s="615">
        <v>40.5</v>
      </c>
      <c r="DX24" s="616"/>
      <c r="DY24" s="616"/>
      <c r="DZ24" s="616"/>
      <c r="EA24" s="616"/>
      <c r="EB24" s="616"/>
      <c r="EC24" s="617"/>
    </row>
    <row r="25" spans="2:133" ht="11.25" customHeight="1" x14ac:dyDescent="0.15">
      <c r="B25" s="618" t="s">
        <v>289</v>
      </c>
      <c r="C25" s="619"/>
      <c r="D25" s="619"/>
      <c r="E25" s="619"/>
      <c r="F25" s="619"/>
      <c r="G25" s="619"/>
      <c r="H25" s="619"/>
      <c r="I25" s="619"/>
      <c r="J25" s="619"/>
      <c r="K25" s="619"/>
      <c r="L25" s="619"/>
      <c r="M25" s="619"/>
      <c r="N25" s="619"/>
      <c r="O25" s="619"/>
      <c r="P25" s="619"/>
      <c r="Q25" s="620"/>
      <c r="R25" s="621">
        <v>218571</v>
      </c>
      <c r="S25" s="622"/>
      <c r="T25" s="622"/>
      <c r="U25" s="622"/>
      <c r="V25" s="622"/>
      <c r="W25" s="622"/>
      <c r="X25" s="622"/>
      <c r="Y25" s="623"/>
      <c r="Z25" s="624">
        <v>1.4</v>
      </c>
      <c r="AA25" s="624"/>
      <c r="AB25" s="624"/>
      <c r="AC25" s="624"/>
      <c r="AD25" s="625">
        <v>13780</v>
      </c>
      <c r="AE25" s="625"/>
      <c r="AF25" s="625"/>
      <c r="AG25" s="625"/>
      <c r="AH25" s="625"/>
      <c r="AI25" s="625"/>
      <c r="AJ25" s="625"/>
      <c r="AK25" s="625"/>
      <c r="AL25" s="626">
        <v>0.2</v>
      </c>
      <c r="AM25" s="627"/>
      <c r="AN25" s="627"/>
      <c r="AO25" s="628"/>
      <c r="AP25" s="639" t="s">
        <v>290</v>
      </c>
      <c r="AQ25" s="640"/>
      <c r="AR25" s="640"/>
      <c r="AS25" s="640"/>
      <c r="AT25" s="640"/>
      <c r="AU25" s="640"/>
      <c r="AV25" s="640"/>
      <c r="AW25" s="640"/>
      <c r="AX25" s="640"/>
      <c r="AY25" s="640"/>
      <c r="AZ25" s="640"/>
      <c r="BA25" s="640"/>
      <c r="BB25" s="640"/>
      <c r="BC25" s="640"/>
      <c r="BD25" s="640"/>
      <c r="BE25" s="640"/>
      <c r="BF25" s="641"/>
      <c r="BG25" s="621" t="s">
        <v>170</v>
      </c>
      <c r="BH25" s="622"/>
      <c r="BI25" s="622"/>
      <c r="BJ25" s="622"/>
      <c r="BK25" s="622"/>
      <c r="BL25" s="622"/>
      <c r="BM25" s="622"/>
      <c r="BN25" s="623"/>
      <c r="BO25" s="624" t="s">
        <v>170</v>
      </c>
      <c r="BP25" s="624"/>
      <c r="BQ25" s="624"/>
      <c r="BR25" s="624"/>
      <c r="BS25" s="630" t="s">
        <v>170</v>
      </c>
      <c r="BT25" s="622"/>
      <c r="BU25" s="622"/>
      <c r="BV25" s="622"/>
      <c r="BW25" s="622"/>
      <c r="BX25" s="622"/>
      <c r="BY25" s="622"/>
      <c r="BZ25" s="622"/>
      <c r="CA25" s="622"/>
      <c r="CB25" s="631"/>
      <c r="CD25" s="636" t="s">
        <v>291</v>
      </c>
      <c r="CE25" s="637"/>
      <c r="CF25" s="637"/>
      <c r="CG25" s="637"/>
      <c r="CH25" s="637"/>
      <c r="CI25" s="637"/>
      <c r="CJ25" s="637"/>
      <c r="CK25" s="637"/>
      <c r="CL25" s="637"/>
      <c r="CM25" s="637"/>
      <c r="CN25" s="637"/>
      <c r="CO25" s="637"/>
      <c r="CP25" s="637"/>
      <c r="CQ25" s="638"/>
      <c r="CR25" s="621">
        <v>1970066</v>
      </c>
      <c r="CS25" s="657"/>
      <c r="CT25" s="657"/>
      <c r="CU25" s="657"/>
      <c r="CV25" s="657"/>
      <c r="CW25" s="657"/>
      <c r="CX25" s="657"/>
      <c r="CY25" s="658"/>
      <c r="CZ25" s="626">
        <v>13.2</v>
      </c>
      <c r="DA25" s="655"/>
      <c r="DB25" s="655"/>
      <c r="DC25" s="659"/>
      <c r="DD25" s="630">
        <v>1785278</v>
      </c>
      <c r="DE25" s="657"/>
      <c r="DF25" s="657"/>
      <c r="DG25" s="657"/>
      <c r="DH25" s="657"/>
      <c r="DI25" s="657"/>
      <c r="DJ25" s="657"/>
      <c r="DK25" s="658"/>
      <c r="DL25" s="630">
        <v>1547638</v>
      </c>
      <c r="DM25" s="657"/>
      <c r="DN25" s="657"/>
      <c r="DO25" s="657"/>
      <c r="DP25" s="657"/>
      <c r="DQ25" s="657"/>
      <c r="DR25" s="657"/>
      <c r="DS25" s="657"/>
      <c r="DT25" s="657"/>
      <c r="DU25" s="657"/>
      <c r="DV25" s="658"/>
      <c r="DW25" s="626">
        <v>17.600000000000001</v>
      </c>
      <c r="DX25" s="655"/>
      <c r="DY25" s="655"/>
      <c r="DZ25" s="655"/>
      <c r="EA25" s="655"/>
      <c r="EB25" s="655"/>
      <c r="EC25" s="656"/>
    </row>
    <row r="26" spans="2:133" ht="11.25" customHeight="1" x14ac:dyDescent="0.15">
      <c r="B26" s="618" t="s">
        <v>292</v>
      </c>
      <c r="C26" s="619"/>
      <c r="D26" s="619"/>
      <c r="E26" s="619"/>
      <c r="F26" s="619"/>
      <c r="G26" s="619"/>
      <c r="H26" s="619"/>
      <c r="I26" s="619"/>
      <c r="J26" s="619"/>
      <c r="K26" s="619"/>
      <c r="L26" s="619"/>
      <c r="M26" s="619"/>
      <c r="N26" s="619"/>
      <c r="O26" s="619"/>
      <c r="P26" s="619"/>
      <c r="Q26" s="620"/>
      <c r="R26" s="621">
        <v>70266</v>
      </c>
      <c r="S26" s="622"/>
      <c r="T26" s="622"/>
      <c r="U26" s="622"/>
      <c r="V26" s="622"/>
      <c r="W26" s="622"/>
      <c r="X26" s="622"/>
      <c r="Y26" s="623"/>
      <c r="Z26" s="624">
        <v>0.5</v>
      </c>
      <c r="AA26" s="624"/>
      <c r="AB26" s="624"/>
      <c r="AC26" s="624"/>
      <c r="AD26" s="625">
        <v>1272</v>
      </c>
      <c r="AE26" s="625"/>
      <c r="AF26" s="625"/>
      <c r="AG26" s="625"/>
      <c r="AH26" s="625"/>
      <c r="AI26" s="625"/>
      <c r="AJ26" s="625"/>
      <c r="AK26" s="625"/>
      <c r="AL26" s="626">
        <v>0</v>
      </c>
      <c r="AM26" s="627"/>
      <c r="AN26" s="627"/>
      <c r="AO26" s="628"/>
      <c r="AP26" s="639" t="s">
        <v>293</v>
      </c>
      <c r="AQ26" s="660"/>
      <c r="AR26" s="660"/>
      <c r="AS26" s="660"/>
      <c r="AT26" s="660"/>
      <c r="AU26" s="660"/>
      <c r="AV26" s="660"/>
      <c r="AW26" s="660"/>
      <c r="AX26" s="660"/>
      <c r="AY26" s="660"/>
      <c r="AZ26" s="660"/>
      <c r="BA26" s="660"/>
      <c r="BB26" s="660"/>
      <c r="BC26" s="660"/>
      <c r="BD26" s="660"/>
      <c r="BE26" s="660"/>
      <c r="BF26" s="641"/>
      <c r="BG26" s="621" t="s">
        <v>230</v>
      </c>
      <c r="BH26" s="622"/>
      <c r="BI26" s="622"/>
      <c r="BJ26" s="622"/>
      <c r="BK26" s="622"/>
      <c r="BL26" s="622"/>
      <c r="BM26" s="622"/>
      <c r="BN26" s="623"/>
      <c r="BO26" s="624" t="s">
        <v>230</v>
      </c>
      <c r="BP26" s="624"/>
      <c r="BQ26" s="624"/>
      <c r="BR26" s="624"/>
      <c r="BS26" s="630" t="s">
        <v>241</v>
      </c>
      <c r="BT26" s="622"/>
      <c r="BU26" s="622"/>
      <c r="BV26" s="622"/>
      <c r="BW26" s="622"/>
      <c r="BX26" s="622"/>
      <c r="BY26" s="622"/>
      <c r="BZ26" s="622"/>
      <c r="CA26" s="622"/>
      <c r="CB26" s="631"/>
      <c r="CD26" s="636" t="s">
        <v>294</v>
      </c>
      <c r="CE26" s="637"/>
      <c r="CF26" s="637"/>
      <c r="CG26" s="637"/>
      <c r="CH26" s="637"/>
      <c r="CI26" s="637"/>
      <c r="CJ26" s="637"/>
      <c r="CK26" s="637"/>
      <c r="CL26" s="637"/>
      <c r="CM26" s="637"/>
      <c r="CN26" s="637"/>
      <c r="CO26" s="637"/>
      <c r="CP26" s="637"/>
      <c r="CQ26" s="638"/>
      <c r="CR26" s="621">
        <v>1247824</v>
      </c>
      <c r="CS26" s="622"/>
      <c r="CT26" s="622"/>
      <c r="CU26" s="622"/>
      <c r="CV26" s="622"/>
      <c r="CW26" s="622"/>
      <c r="CX26" s="622"/>
      <c r="CY26" s="623"/>
      <c r="CZ26" s="626">
        <v>8.3000000000000007</v>
      </c>
      <c r="DA26" s="655"/>
      <c r="DB26" s="655"/>
      <c r="DC26" s="659"/>
      <c r="DD26" s="630">
        <v>1073726</v>
      </c>
      <c r="DE26" s="622"/>
      <c r="DF26" s="622"/>
      <c r="DG26" s="622"/>
      <c r="DH26" s="622"/>
      <c r="DI26" s="622"/>
      <c r="DJ26" s="622"/>
      <c r="DK26" s="623"/>
      <c r="DL26" s="630" t="s">
        <v>230</v>
      </c>
      <c r="DM26" s="622"/>
      <c r="DN26" s="622"/>
      <c r="DO26" s="622"/>
      <c r="DP26" s="622"/>
      <c r="DQ26" s="622"/>
      <c r="DR26" s="622"/>
      <c r="DS26" s="622"/>
      <c r="DT26" s="622"/>
      <c r="DU26" s="622"/>
      <c r="DV26" s="623"/>
      <c r="DW26" s="626" t="s">
        <v>230</v>
      </c>
      <c r="DX26" s="655"/>
      <c r="DY26" s="655"/>
      <c r="DZ26" s="655"/>
      <c r="EA26" s="655"/>
      <c r="EB26" s="655"/>
      <c r="EC26" s="656"/>
    </row>
    <row r="27" spans="2:133" ht="11.25" customHeight="1" x14ac:dyDescent="0.15">
      <c r="B27" s="618" t="s">
        <v>295</v>
      </c>
      <c r="C27" s="619"/>
      <c r="D27" s="619"/>
      <c r="E27" s="619"/>
      <c r="F27" s="619"/>
      <c r="G27" s="619"/>
      <c r="H27" s="619"/>
      <c r="I27" s="619"/>
      <c r="J27" s="619"/>
      <c r="K27" s="619"/>
      <c r="L27" s="619"/>
      <c r="M27" s="619"/>
      <c r="N27" s="619"/>
      <c r="O27" s="619"/>
      <c r="P27" s="619"/>
      <c r="Q27" s="620"/>
      <c r="R27" s="621">
        <v>1736954</v>
      </c>
      <c r="S27" s="622"/>
      <c r="T27" s="622"/>
      <c r="U27" s="622"/>
      <c r="V27" s="622"/>
      <c r="W27" s="622"/>
      <c r="X27" s="622"/>
      <c r="Y27" s="623"/>
      <c r="Z27" s="624">
        <v>11.4</v>
      </c>
      <c r="AA27" s="624"/>
      <c r="AB27" s="624"/>
      <c r="AC27" s="624"/>
      <c r="AD27" s="625" t="s">
        <v>230</v>
      </c>
      <c r="AE27" s="625"/>
      <c r="AF27" s="625"/>
      <c r="AG27" s="625"/>
      <c r="AH27" s="625"/>
      <c r="AI27" s="625"/>
      <c r="AJ27" s="625"/>
      <c r="AK27" s="625"/>
      <c r="AL27" s="626" t="s">
        <v>170</v>
      </c>
      <c r="AM27" s="627"/>
      <c r="AN27" s="627"/>
      <c r="AO27" s="628"/>
      <c r="AP27" s="618" t="s">
        <v>296</v>
      </c>
      <c r="AQ27" s="619"/>
      <c r="AR27" s="619"/>
      <c r="AS27" s="619"/>
      <c r="AT27" s="619"/>
      <c r="AU27" s="619"/>
      <c r="AV27" s="619"/>
      <c r="AW27" s="619"/>
      <c r="AX27" s="619"/>
      <c r="AY27" s="619"/>
      <c r="AZ27" s="619"/>
      <c r="BA27" s="619"/>
      <c r="BB27" s="619"/>
      <c r="BC27" s="619"/>
      <c r="BD27" s="619"/>
      <c r="BE27" s="619"/>
      <c r="BF27" s="620"/>
      <c r="BG27" s="621">
        <v>4710856</v>
      </c>
      <c r="BH27" s="622"/>
      <c r="BI27" s="622"/>
      <c r="BJ27" s="622"/>
      <c r="BK27" s="622"/>
      <c r="BL27" s="622"/>
      <c r="BM27" s="622"/>
      <c r="BN27" s="623"/>
      <c r="BO27" s="624">
        <v>100</v>
      </c>
      <c r="BP27" s="624"/>
      <c r="BQ27" s="624"/>
      <c r="BR27" s="624"/>
      <c r="BS27" s="630">
        <v>258228</v>
      </c>
      <c r="BT27" s="622"/>
      <c r="BU27" s="622"/>
      <c r="BV27" s="622"/>
      <c r="BW27" s="622"/>
      <c r="BX27" s="622"/>
      <c r="BY27" s="622"/>
      <c r="BZ27" s="622"/>
      <c r="CA27" s="622"/>
      <c r="CB27" s="631"/>
      <c r="CD27" s="636" t="s">
        <v>297</v>
      </c>
      <c r="CE27" s="637"/>
      <c r="CF27" s="637"/>
      <c r="CG27" s="637"/>
      <c r="CH27" s="637"/>
      <c r="CI27" s="637"/>
      <c r="CJ27" s="637"/>
      <c r="CK27" s="637"/>
      <c r="CL27" s="637"/>
      <c r="CM27" s="637"/>
      <c r="CN27" s="637"/>
      <c r="CO27" s="637"/>
      <c r="CP27" s="637"/>
      <c r="CQ27" s="638"/>
      <c r="CR27" s="621">
        <v>2039934</v>
      </c>
      <c r="CS27" s="657"/>
      <c r="CT27" s="657"/>
      <c r="CU27" s="657"/>
      <c r="CV27" s="657"/>
      <c r="CW27" s="657"/>
      <c r="CX27" s="657"/>
      <c r="CY27" s="658"/>
      <c r="CZ27" s="626">
        <v>13.6</v>
      </c>
      <c r="DA27" s="655"/>
      <c r="DB27" s="655"/>
      <c r="DC27" s="659"/>
      <c r="DD27" s="630">
        <v>724409</v>
      </c>
      <c r="DE27" s="657"/>
      <c r="DF27" s="657"/>
      <c r="DG27" s="657"/>
      <c r="DH27" s="657"/>
      <c r="DI27" s="657"/>
      <c r="DJ27" s="657"/>
      <c r="DK27" s="658"/>
      <c r="DL27" s="630">
        <v>722448</v>
      </c>
      <c r="DM27" s="657"/>
      <c r="DN27" s="657"/>
      <c r="DO27" s="657"/>
      <c r="DP27" s="657"/>
      <c r="DQ27" s="657"/>
      <c r="DR27" s="657"/>
      <c r="DS27" s="657"/>
      <c r="DT27" s="657"/>
      <c r="DU27" s="657"/>
      <c r="DV27" s="658"/>
      <c r="DW27" s="626">
        <v>8.1999999999999993</v>
      </c>
      <c r="DX27" s="655"/>
      <c r="DY27" s="655"/>
      <c r="DZ27" s="655"/>
      <c r="EA27" s="655"/>
      <c r="EB27" s="655"/>
      <c r="EC27" s="656"/>
    </row>
    <row r="28" spans="2:133" ht="11.25" customHeight="1" x14ac:dyDescent="0.15">
      <c r="B28" s="663" t="s">
        <v>298</v>
      </c>
      <c r="C28" s="664"/>
      <c r="D28" s="664"/>
      <c r="E28" s="664"/>
      <c r="F28" s="664"/>
      <c r="G28" s="664"/>
      <c r="H28" s="664"/>
      <c r="I28" s="664"/>
      <c r="J28" s="664"/>
      <c r="K28" s="664"/>
      <c r="L28" s="664"/>
      <c r="M28" s="664"/>
      <c r="N28" s="664"/>
      <c r="O28" s="664"/>
      <c r="P28" s="664"/>
      <c r="Q28" s="665"/>
      <c r="R28" s="621" t="s">
        <v>230</v>
      </c>
      <c r="S28" s="622"/>
      <c r="T28" s="622"/>
      <c r="U28" s="622"/>
      <c r="V28" s="622"/>
      <c r="W28" s="622"/>
      <c r="X28" s="622"/>
      <c r="Y28" s="623"/>
      <c r="Z28" s="624" t="s">
        <v>170</v>
      </c>
      <c r="AA28" s="624"/>
      <c r="AB28" s="624"/>
      <c r="AC28" s="624"/>
      <c r="AD28" s="625" t="s">
        <v>170</v>
      </c>
      <c r="AE28" s="625"/>
      <c r="AF28" s="625"/>
      <c r="AG28" s="625"/>
      <c r="AH28" s="625"/>
      <c r="AI28" s="625"/>
      <c r="AJ28" s="625"/>
      <c r="AK28" s="625"/>
      <c r="AL28" s="626" t="s">
        <v>170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299</v>
      </c>
      <c r="CE28" s="637"/>
      <c r="CF28" s="637"/>
      <c r="CG28" s="637"/>
      <c r="CH28" s="637"/>
      <c r="CI28" s="637"/>
      <c r="CJ28" s="637"/>
      <c r="CK28" s="637"/>
      <c r="CL28" s="637"/>
      <c r="CM28" s="637"/>
      <c r="CN28" s="637"/>
      <c r="CO28" s="637"/>
      <c r="CP28" s="637"/>
      <c r="CQ28" s="638"/>
      <c r="CR28" s="621">
        <v>1323029</v>
      </c>
      <c r="CS28" s="622"/>
      <c r="CT28" s="622"/>
      <c r="CU28" s="622"/>
      <c r="CV28" s="622"/>
      <c r="CW28" s="622"/>
      <c r="CX28" s="622"/>
      <c r="CY28" s="623"/>
      <c r="CZ28" s="626">
        <v>8.9</v>
      </c>
      <c r="DA28" s="655"/>
      <c r="DB28" s="655"/>
      <c r="DC28" s="659"/>
      <c r="DD28" s="630">
        <v>1290085</v>
      </c>
      <c r="DE28" s="622"/>
      <c r="DF28" s="622"/>
      <c r="DG28" s="622"/>
      <c r="DH28" s="622"/>
      <c r="DI28" s="622"/>
      <c r="DJ28" s="622"/>
      <c r="DK28" s="623"/>
      <c r="DL28" s="630">
        <v>1284577</v>
      </c>
      <c r="DM28" s="622"/>
      <c r="DN28" s="622"/>
      <c r="DO28" s="622"/>
      <c r="DP28" s="622"/>
      <c r="DQ28" s="622"/>
      <c r="DR28" s="622"/>
      <c r="DS28" s="622"/>
      <c r="DT28" s="622"/>
      <c r="DU28" s="622"/>
      <c r="DV28" s="623"/>
      <c r="DW28" s="626">
        <v>14.6</v>
      </c>
      <c r="DX28" s="655"/>
      <c r="DY28" s="655"/>
      <c r="DZ28" s="655"/>
      <c r="EA28" s="655"/>
      <c r="EB28" s="655"/>
      <c r="EC28" s="656"/>
    </row>
    <row r="29" spans="2:133" ht="11.25" customHeight="1" x14ac:dyDescent="0.15">
      <c r="B29" s="618" t="s">
        <v>300</v>
      </c>
      <c r="C29" s="619"/>
      <c r="D29" s="619"/>
      <c r="E29" s="619"/>
      <c r="F29" s="619"/>
      <c r="G29" s="619"/>
      <c r="H29" s="619"/>
      <c r="I29" s="619"/>
      <c r="J29" s="619"/>
      <c r="K29" s="619"/>
      <c r="L29" s="619"/>
      <c r="M29" s="619"/>
      <c r="N29" s="619"/>
      <c r="O29" s="619"/>
      <c r="P29" s="619"/>
      <c r="Q29" s="620"/>
      <c r="R29" s="621">
        <v>992008</v>
      </c>
      <c r="S29" s="622"/>
      <c r="T29" s="622"/>
      <c r="U29" s="622"/>
      <c r="V29" s="622"/>
      <c r="W29" s="622"/>
      <c r="X29" s="622"/>
      <c r="Y29" s="623"/>
      <c r="Z29" s="624">
        <v>6.5</v>
      </c>
      <c r="AA29" s="624"/>
      <c r="AB29" s="624"/>
      <c r="AC29" s="624"/>
      <c r="AD29" s="625" t="s">
        <v>230</v>
      </c>
      <c r="AE29" s="625"/>
      <c r="AF29" s="625"/>
      <c r="AG29" s="625"/>
      <c r="AH29" s="625"/>
      <c r="AI29" s="625"/>
      <c r="AJ29" s="625"/>
      <c r="AK29" s="625"/>
      <c r="AL29" s="626" t="s">
        <v>230</v>
      </c>
      <c r="AM29" s="627"/>
      <c r="AN29" s="627"/>
      <c r="AO29" s="628"/>
      <c r="AP29" s="600" t="s">
        <v>218</v>
      </c>
      <c r="AQ29" s="601"/>
      <c r="AR29" s="601"/>
      <c r="AS29" s="601"/>
      <c r="AT29" s="601"/>
      <c r="AU29" s="601"/>
      <c r="AV29" s="601"/>
      <c r="AW29" s="601"/>
      <c r="AX29" s="601"/>
      <c r="AY29" s="601"/>
      <c r="AZ29" s="601"/>
      <c r="BA29" s="601"/>
      <c r="BB29" s="601"/>
      <c r="BC29" s="601"/>
      <c r="BD29" s="601"/>
      <c r="BE29" s="601"/>
      <c r="BF29" s="602"/>
      <c r="BG29" s="600" t="s">
        <v>301</v>
      </c>
      <c r="BH29" s="661"/>
      <c r="BI29" s="661"/>
      <c r="BJ29" s="661"/>
      <c r="BK29" s="661"/>
      <c r="BL29" s="661"/>
      <c r="BM29" s="661"/>
      <c r="BN29" s="661"/>
      <c r="BO29" s="661"/>
      <c r="BP29" s="661"/>
      <c r="BQ29" s="662"/>
      <c r="BR29" s="600" t="s">
        <v>302</v>
      </c>
      <c r="BS29" s="661"/>
      <c r="BT29" s="661"/>
      <c r="BU29" s="661"/>
      <c r="BV29" s="661"/>
      <c r="BW29" s="661"/>
      <c r="BX29" s="661"/>
      <c r="BY29" s="661"/>
      <c r="BZ29" s="661"/>
      <c r="CA29" s="661"/>
      <c r="CB29" s="662"/>
      <c r="CD29" s="684" t="s">
        <v>303</v>
      </c>
      <c r="CE29" s="685"/>
      <c r="CF29" s="636" t="s">
        <v>304</v>
      </c>
      <c r="CG29" s="637"/>
      <c r="CH29" s="637"/>
      <c r="CI29" s="637"/>
      <c r="CJ29" s="637"/>
      <c r="CK29" s="637"/>
      <c r="CL29" s="637"/>
      <c r="CM29" s="637"/>
      <c r="CN29" s="637"/>
      <c r="CO29" s="637"/>
      <c r="CP29" s="637"/>
      <c r="CQ29" s="638"/>
      <c r="CR29" s="621">
        <v>1321238</v>
      </c>
      <c r="CS29" s="657"/>
      <c r="CT29" s="657"/>
      <c r="CU29" s="657"/>
      <c r="CV29" s="657"/>
      <c r="CW29" s="657"/>
      <c r="CX29" s="657"/>
      <c r="CY29" s="658"/>
      <c r="CZ29" s="626">
        <v>8.8000000000000007</v>
      </c>
      <c r="DA29" s="655"/>
      <c r="DB29" s="655"/>
      <c r="DC29" s="659"/>
      <c r="DD29" s="630">
        <v>1288294</v>
      </c>
      <c r="DE29" s="657"/>
      <c r="DF29" s="657"/>
      <c r="DG29" s="657"/>
      <c r="DH29" s="657"/>
      <c r="DI29" s="657"/>
      <c r="DJ29" s="657"/>
      <c r="DK29" s="658"/>
      <c r="DL29" s="630">
        <v>1282786</v>
      </c>
      <c r="DM29" s="657"/>
      <c r="DN29" s="657"/>
      <c r="DO29" s="657"/>
      <c r="DP29" s="657"/>
      <c r="DQ29" s="657"/>
      <c r="DR29" s="657"/>
      <c r="DS29" s="657"/>
      <c r="DT29" s="657"/>
      <c r="DU29" s="657"/>
      <c r="DV29" s="658"/>
      <c r="DW29" s="626">
        <v>14.6</v>
      </c>
      <c r="DX29" s="655"/>
      <c r="DY29" s="655"/>
      <c r="DZ29" s="655"/>
      <c r="EA29" s="655"/>
      <c r="EB29" s="655"/>
      <c r="EC29" s="656"/>
    </row>
    <row r="30" spans="2:133" ht="11.25" customHeight="1" x14ac:dyDescent="0.15">
      <c r="B30" s="618" t="s">
        <v>305</v>
      </c>
      <c r="C30" s="619"/>
      <c r="D30" s="619"/>
      <c r="E30" s="619"/>
      <c r="F30" s="619"/>
      <c r="G30" s="619"/>
      <c r="H30" s="619"/>
      <c r="I30" s="619"/>
      <c r="J30" s="619"/>
      <c r="K30" s="619"/>
      <c r="L30" s="619"/>
      <c r="M30" s="619"/>
      <c r="N30" s="619"/>
      <c r="O30" s="619"/>
      <c r="P30" s="619"/>
      <c r="Q30" s="620"/>
      <c r="R30" s="621">
        <v>101558</v>
      </c>
      <c r="S30" s="622"/>
      <c r="T30" s="622"/>
      <c r="U30" s="622"/>
      <c r="V30" s="622"/>
      <c r="W30" s="622"/>
      <c r="X30" s="622"/>
      <c r="Y30" s="623"/>
      <c r="Z30" s="624">
        <v>0.7</v>
      </c>
      <c r="AA30" s="624"/>
      <c r="AB30" s="624"/>
      <c r="AC30" s="624"/>
      <c r="AD30" s="625" t="s">
        <v>230</v>
      </c>
      <c r="AE30" s="625"/>
      <c r="AF30" s="625"/>
      <c r="AG30" s="625"/>
      <c r="AH30" s="625"/>
      <c r="AI30" s="625"/>
      <c r="AJ30" s="625"/>
      <c r="AK30" s="625"/>
      <c r="AL30" s="626" t="s">
        <v>170</v>
      </c>
      <c r="AM30" s="627"/>
      <c r="AN30" s="627"/>
      <c r="AO30" s="628"/>
      <c r="AP30" s="669" t="s">
        <v>306</v>
      </c>
      <c r="AQ30" s="670"/>
      <c r="AR30" s="670"/>
      <c r="AS30" s="670"/>
      <c r="AT30" s="675" t="s">
        <v>307</v>
      </c>
      <c r="AU30" s="210"/>
      <c r="AV30" s="210"/>
      <c r="AW30" s="210"/>
      <c r="AX30" s="607" t="s">
        <v>182</v>
      </c>
      <c r="AY30" s="608"/>
      <c r="AZ30" s="608"/>
      <c r="BA30" s="608"/>
      <c r="BB30" s="608"/>
      <c r="BC30" s="608"/>
      <c r="BD30" s="608"/>
      <c r="BE30" s="608"/>
      <c r="BF30" s="609"/>
      <c r="BG30" s="681">
        <v>99.2</v>
      </c>
      <c r="BH30" s="682"/>
      <c r="BI30" s="682"/>
      <c r="BJ30" s="682"/>
      <c r="BK30" s="682"/>
      <c r="BL30" s="682"/>
      <c r="BM30" s="616">
        <v>96.3</v>
      </c>
      <c r="BN30" s="682"/>
      <c r="BO30" s="682"/>
      <c r="BP30" s="682"/>
      <c r="BQ30" s="683"/>
      <c r="BR30" s="681">
        <v>99.1</v>
      </c>
      <c r="BS30" s="682"/>
      <c r="BT30" s="682"/>
      <c r="BU30" s="682"/>
      <c r="BV30" s="682"/>
      <c r="BW30" s="682"/>
      <c r="BX30" s="616">
        <v>95</v>
      </c>
      <c r="BY30" s="682"/>
      <c r="BZ30" s="682"/>
      <c r="CA30" s="682"/>
      <c r="CB30" s="683"/>
      <c r="CD30" s="686"/>
      <c r="CE30" s="687"/>
      <c r="CF30" s="636" t="s">
        <v>308</v>
      </c>
      <c r="CG30" s="637"/>
      <c r="CH30" s="637"/>
      <c r="CI30" s="637"/>
      <c r="CJ30" s="637"/>
      <c r="CK30" s="637"/>
      <c r="CL30" s="637"/>
      <c r="CM30" s="637"/>
      <c r="CN30" s="637"/>
      <c r="CO30" s="637"/>
      <c r="CP30" s="637"/>
      <c r="CQ30" s="638"/>
      <c r="CR30" s="621">
        <v>1212195</v>
      </c>
      <c r="CS30" s="622"/>
      <c r="CT30" s="622"/>
      <c r="CU30" s="622"/>
      <c r="CV30" s="622"/>
      <c r="CW30" s="622"/>
      <c r="CX30" s="622"/>
      <c r="CY30" s="623"/>
      <c r="CZ30" s="626">
        <v>8.1</v>
      </c>
      <c r="DA30" s="655"/>
      <c r="DB30" s="655"/>
      <c r="DC30" s="659"/>
      <c r="DD30" s="630">
        <v>1179280</v>
      </c>
      <c r="DE30" s="622"/>
      <c r="DF30" s="622"/>
      <c r="DG30" s="622"/>
      <c r="DH30" s="622"/>
      <c r="DI30" s="622"/>
      <c r="DJ30" s="622"/>
      <c r="DK30" s="623"/>
      <c r="DL30" s="630">
        <v>1173772</v>
      </c>
      <c r="DM30" s="622"/>
      <c r="DN30" s="622"/>
      <c r="DO30" s="622"/>
      <c r="DP30" s="622"/>
      <c r="DQ30" s="622"/>
      <c r="DR30" s="622"/>
      <c r="DS30" s="622"/>
      <c r="DT30" s="622"/>
      <c r="DU30" s="622"/>
      <c r="DV30" s="623"/>
      <c r="DW30" s="626">
        <v>13.4</v>
      </c>
      <c r="DX30" s="655"/>
      <c r="DY30" s="655"/>
      <c r="DZ30" s="655"/>
      <c r="EA30" s="655"/>
      <c r="EB30" s="655"/>
      <c r="EC30" s="656"/>
    </row>
    <row r="31" spans="2:133" ht="11.25" customHeight="1" x14ac:dyDescent="0.15">
      <c r="B31" s="618" t="s">
        <v>309</v>
      </c>
      <c r="C31" s="619"/>
      <c r="D31" s="619"/>
      <c r="E31" s="619"/>
      <c r="F31" s="619"/>
      <c r="G31" s="619"/>
      <c r="H31" s="619"/>
      <c r="I31" s="619"/>
      <c r="J31" s="619"/>
      <c r="K31" s="619"/>
      <c r="L31" s="619"/>
      <c r="M31" s="619"/>
      <c r="N31" s="619"/>
      <c r="O31" s="619"/>
      <c r="P31" s="619"/>
      <c r="Q31" s="620"/>
      <c r="R31" s="621">
        <v>44834</v>
      </c>
      <c r="S31" s="622"/>
      <c r="T31" s="622"/>
      <c r="U31" s="622"/>
      <c r="V31" s="622"/>
      <c r="W31" s="622"/>
      <c r="X31" s="622"/>
      <c r="Y31" s="623"/>
      <c r="Z31" s="624">
        <v>0.3</v>
      </c>
      <c r="AA31" s="624"/>
      <c r="AB31" s="624"/>
      <c r="AC31" s="624"/>
      <c r="AD31" s="625" t="s">
        <v>230</v>
      </c>
      <c r="AE31" s="625"/>
      <c r="AF31" s="625"/>
      <c r="AG31" s="625"/>
      <c r="AH31" s="625"/>
      <c r="AI31" s="625"/>
      <c r="AJ31" s="625"/>
      <c r="AK31" s="625"/>
      <c r="AL31" s="626" t="s">
        <v>170</v>
      </c>
      <c r="AM31" s="627"/>
      <c r="AN31" s="627"/>
      <c r="AO31" s="628"/>
      <c r="AP31" s="671"/>
      <c r="AQ31" s="672"/>
      <c r="AR31" s="672"/>
      <c r="AS31" s="672"/>
      <c r="AT31" s="676"/>
      <c r="AU31" s="209" t="s">
        <v>310</v>
      </c>
      <c r="AV31" s="209"/>
      <c r="AW31" s="209"/>
      <c r="AX31" s="618" t="s">
        <v>311</v>
      </c>
      <c r="AY31" s="619"/>
      <c r="AZ31" s="619"/>
      <c r="BA31" s="619"/>
      <c r="BB31" s="619"/>
      <c r="BC31" s="619"/>
      <c r="BD31" s="619"/>
      <c r="BE31" s="619"/>
      <c r="BF31" s="620"/>
      <c r="BG31" s="678">
        <v>99.4</v>
      </c>
      <c r="BH31" s="657"/>
      <c r="BI31" s="657"/>
      <c r="BJ31" s="657"/>
      <c r="BK31" s="657"/>
      <c r="BL31" s="657"/>
      <c r="BM31" s="627">
        <v>97</v>
      </c>
      <c r="BN31" s="679"/>
      <c r="BO31" s="679"/>
      <c r="BP31" s="679"/>
      <c r="BQ31" s="680"/>
      <c r="BR31" s="678">
        <v>99.3</v>
      </c>
      <c r="BS31" s="657"/>
      <c r="BT31" s="657"/>
      <c r="BU31" s="657"/>
      <c r="BV31" s="657"/>
      <c r="BW31" s="657"/>
      <c r="BX31" s="627">
        <v>96.6</v>
      </c>
      <c r="BY31" s="679"/>
      <c r="BZ31" s="679"/>
      <c r="CA31" s="679"/>
      <c r="CB31" s="680"/>
      <c r="CD31" s="686"/>
      <c r="CE31" s="687"/>
      <c r="CF31" s="636" t="s">
        <v>312</v>
      </c>
      <c r="CG31" s="637"/>
      <c r="CH31" s="637"/>
      <c r="CI31" s="637"/>
      <c r="CJ31" s="637"/>
      <c r="CK31" s="637"/>
      <c r="CL31" s="637"/>
      <c r="CM31" s="637"/>
      <c r="CN31" s="637"/>
      <c r="CO31" s="637"/>
      <c r="CP31" s="637"/>
      <c r="CQ31" s="638"/>
      <c r="CR31" s="621">
        <v>109043</v>
      </c>
      <c r="CS31" s="657"/>
      <c r="CT31" s="657"/>
      <c r="CU31" s="657"/>
      <c r="CV31" s="657"/>
      <c r="CW31" s="657"/>
      <c r="CX31" s="657"/>
      <c r="CY31" s="658"/>
      <c r="CZ31" s="626">
        <v>0.7</v>
      </c>
      <c r="DA31" s="655"/>
      <c r="DB31" s="655"/>
      <c r="DC31" s="659"/>
      <c r="DD31" s="630">
        <v>109014</v>
      </c>
      <c r="DE31" s="657"/>
      <c r="DF31" s="657"/>
      <c r="DG31" s="657"/>
      <c r="DH31" s="657"/>
      <c r="DI31" s="657"/>
      <c r="DJ31" s="657"/>
      <c r="DK31" s="658"/>
      <c r="DL31" s="630">
        <v>109014</v>
      </c>
      <c r="DM31" s="657"/>
      <c r="DN31" s="657"/>
      <c r="DO31" s="657"/>
      <c r="DP31" s="657"/>
      <c r="DQ31" s="657"/>
      <c r="DR31" s="657"/>
      <c r="DS31" s="657"/>
      <c r="DT31" s="657"/>
      <c r="DU31" s="657"/>
      <c r="DV31" s="658"/>
      <c r="DW31" s="626">
        <v>1.2</v>
      </c>
      <c r="DX31" s="655"/>
      <c r="DY31" s="655"/>
      <c r="DZ31" s="655"/>
      <c r="EA31" s="655"/>
      <c r="EB31" s="655"/>
      <c r="EC31" s="656"/>
    </row>
    <row r="32" spans="2:133" ht="11.25" customHeight="1" x14ac:dyDescent="0.15">
      <c r="B32" s="618" t="s">
        <v>313</v>
      </c>
      <c r="C32" s="619"/>
      <c r="D32" s="619"/>
      <c r="E32" s="619"/>
      <c r="F32" s="619"/>
      <c r="G32" s="619"/>
      <c r="H32" s="619"/>
      <c r="I32" s="619"/>
      <c r="J32" s="619"/>
      <c r="K32" s="619"/>
      <c r="L32" s="619"/>
      <c r="M32" s="619"/>
      <c r="N32" s="619"/>
      <c r="O32" s="619"/>
      <c r="P32" s="619"/>
      <c r="Q32" s="620"/>
      <c r="R32" s="621">
        <v>324333</v>
      </c>
      <c r="S32" s="622"/>
      <c r="T32" s="622"/>
      <c r="U32" s="622"/>
      <c r="V32" s="622"/>
      <c r="W32" s="622"/>
      <c r="X32" s="622"/>
      <c r="Y32" s="623"/>
      <c r="Z32" s="624">
        <v>2.1</v>
      </c>
      <c r="AA32" s="624"/>
      <c r="AB32" s="624"/>
      <c r="AC32" s="624"/>
      <c r="AD32" s="625" t="s">
        <v>230</v>
      </c>
      <c r="AE32" s="625"/>
      <c r="AF32" s="625"/>
      <c r="AG32" s="625"/>
      <c r="AH32" s="625"/>
      <c r="AI32" s="625"/>
      <c r="AJ32" s="625"/>
      <c r="AK32" s="625"/>
      <c r="AL32" s="626" t="s">
        <v>230</v>
      </c>
      <c r="AM32" s="627"/>
      <c r="AN32" s="627"/>
      <c r="AO32" s="628"/>
      <c r="AP32" s="673"/>
      <c r="AQ32" s="674"/>
      <c r="AR32" s="674"/>
      <c r="AS32" s="674"/>
      <c r="AT32" s="677"/>
      <c r="AU32" s="211"/>
      <c r="AV32" s="211"/>
      <c r="AW32" s="211"/>
      <c r="AX32" s="666" t="s">
        <v>314</v>
      </c>
      <c r="AY32" s="667"/>
      <c r="AZ32" s="667"/>
      <c r="BA32" s="667"/>
      <c r="BB32" s="667"/>
      <c r="BC32" s="667"/>
      <c r="BD32" s="667"/>
      <c r="BE32" s="667"/>
      <c r="BF32" s="668"/>
      <c r="BG32" s="690">
        <v>99.1</v>
      </c>
      <c r="BH32" s="691"/>
      <c r="BI32" s="691"/>
      <c r="BJ32" s="691"/>
      <c r="BK32" s="691"/>
      <c r="BL32" s="691"/>
      <c r="BM32" s="692">
        <v>95.6</v>
      </c>
      <c r="BN32" s="691"/>
      <c r="BO32" s="691"/>
      <c r="BP32" s="691"/>
      <c r="BQ32" s="693"/>
      <c r="BR32" s="690">
        <v>99</v>
      </c>
      <c r="BS32" s="691"/>
      <c r="BT32" s="691"/>
      <c r="BU32" s="691"/>
      <c r="BV32" s="691"/>
      <c r="BW32" s="691"/>
      <c r="BX32" s="692">
        <v>93.6</v>
      </c>
      <c r="BY32" s="691"/>
      <c r="BZ32" s="691"/>
      <c r="CA32" s="691"/>
      <c r="CB32" s="693"/>
      <c r="CD32" s="688"/>
      <c r="CE32" s="689"/>
      <c r="CF32" s="636" t="s">
        <v>315</v>
      </c>
      <c r="CG32" s="637"/>
      <c r="CH32" s="637"/>
      <c r="CI32" s="637"/>
      <c r="CJ32" s="637"/>
      <c r="CK32" s="637"/>
      <c r="CL32" s="637"/>
      <c r="CM32" s="637"/>
      <c r="CN32" s="637"/>
      <c r="CO32" s="637"/>
      <c r="CP32" s="637"/>
      <c r="CQ32" s="638"/>
      <c r="CR32" s="621">
        <v>1791</v>
      </c>
      <c r="CS32" s="622"/>
      <c r="CT32" s="622"/>
      <c r="CU32" s="622"/>
      <c r="CV32" s="622"/>
      <c r="CW32" s="622"/>
      <c r="CX32" s="622"/>
      <c r="CY32" s="623"/>
      <c r="CZ32" s="626">
        <v>0</v>
      </c>
      <c r="DA32" s="655"/>
      <c r="DB32" s="655"/>
      <c r="DC32" s="659"/>
      <c r="DD32" s="630">
        <v>1791</v>
      </c>
      <c r="DE32" s="622"/>
      <c r="DF32" s="622"/>
      <c r="DG32" s="622"/>
      <c r="DH32" s="622"/>
      <c r="DI32" s="622"/>
      <c r="DJ32" s="622"/>
      <c r="DK32" s="623"/>
      <c r="DL32" s="630">
        <v>1791</v>
      </c>
      <c r="DM32" s="622"/>
      <c r="DN32" s="622"/>
      <c r="DO32" s="622"/>
      <c r="DP32" s="622"/>
      <c r="DQ32" s="622"/>
      <c r="DR32" s="622"/>
      <c r="DS32" s="622"/>
      <c r="DT32" s="622"/>
      <c r="DU32" s="622"/>
      <c r="DV32" s="623"/>
      <c r="DW32" s="626">
        <v>0</v>
      </c>
      <c r="DX32" s="655"/>
      <c r="DY32" s="655"/>
      <c r="DZ32" s="655"/>
      <c r="EA32" s="655"/>
      <c r="EB32" s="655"/>
      <c r="EC32" s="656"/>
    </row>
    <row r="33" spans="2:133" ht="11.25" customHeight="1" x14ac:dyDescent="0.15">
      <c r="B33" s="618" t="s">
        <v>316</v>
      </c>
      <c r="C33" s="619"/>
      <c r="D33" s="619"/>
      <c r="E33" s="619"/>
      <c r="F33" s="619"/>
      <c r="G33" s="619"/>
      <c r="H33" s="619"/>
      <c r="I33" s="619"/>
      <c r="J33" s="619"/>
      <c r="K33" s="619"/>
      <c r="L33" s="619"/>
      <c r="M33" s="619"/>
      <c r="N33" s="619"/>
      <c r="O33" s="619"/>
      <c r="P33" s="619"/>
      <c r="Q33" s="620"/>
      <c r="R33" s="621">
        <v>443284</v>
      </c>
      <c r="S33" s="622"/>
      <c r="T33" s="622"/>
      <c r="U33" s="622"/>
      <c r="V33" s="622"/>
      <c r="W33" s="622"/>
      <c r="X33" s="622"/>
      <c r="Y33" s="623"/>
      <c r="Z33" s="624">
        <v>2.9</v>
      </c>
      <c r="AA33" s="624"/>
      <c r="AB33" s="624"/>
      <c r="AC33" s="624"/>
      <c r="AD33" s="625" t="s">
        <v>170</v>
      </c>
      <c r="AE33" s="625"/>
      <c r="AF33" s="625"/>
      <c r="AG33" s="625"/>
      <c r="AH33" s="625"/>
      <c r="AI33" s="625"/>
      <c r="AJ33" s="625"/>
      <c r="AK33" s="625"/>
      <c r="AL33" s="626" t="s">
        <v>230</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317</v>
      </c>
      <c r="CE33" s="637"/>
      <c r="CF33" s="637"/>
      <c r="CG33" s="637"/>
      <c r="CH33" s="637"/>
      <c r="CI33" s="637"/>
      <c r="CJ33" s="637"/>
      <c r="CK33" s="637"/>
      <c r="CL33" s="637"/>
      <c r="CM33" s="637"/>
      <c r="CN33" s="637"/>
      <c r="CO33" s="637"/>
      <c r="CP33" s="637"/>
      <c r="CQ33" s="638"/>
      <c r="CR33" s="621">
        <v>7260983</v>
      </c>
      <c r="CS33" s="657"/>
      <c r="CT33" s="657"/>
      <c r="CU33" s="657"/>
      <c r="CV33" s="657"/>
      <c r="CW33" s="657"/>
      <c r="CX33" s="657"/>
      <c r="CY33" s="658"/>
      <c r="CZ33" s="626">
        <v>48.6</v>
      </c>
      <c r="DA33" s="655"/>
      <c r="DB33" s="655"/>
      <c r="DC33" s="659"/>
      <c r="DD33" s="630">
        <v>5730690</v>
      </c>
      <c r="DE33" s="657"/>
      <c r="DF33" s="657"/>
      <c r="DG33" s="657"/>
      <c r="DH33" s="657"/>
      <c r="DI33" s="657"/>
      <c r="DJ33" s="657"/>
      <c r="DK33" s="658"/>
      <c r="DL33" s="630">
        <v>4099620</v>
      </c>
      <c r="DM33" s="657"/>
      <c r="DN33" s="657"/>
      <c r="DO33" s="657"/>
      <c r="DP33" s="657"/>
      <c r="DQ33" s="657"/>
      <c r="DR33" s="657"/>
      <c r="DS33" s="657"/>
      <c r="DT33" s="657"/>
      <c r="DU33" s="657"/>
      <c r="DV33" s="658"/>
      <c r="DW33" s="626">
        <v>46.7</v>
      </c>
      <c r="DX33" s="655"/>
      <c r="DY33" s="655"/>
      <c r="DZ33" s="655"/>
      <c r="EA33" s="655"/>
      <c r="EB33" s="655"/>
      <c r="EC33" s="656"/>
    </row>
    <row r="34" spans="2:133" ht="11.25" customHeight="1" x14ac:dyDescent="0.15">
      <c r="B34" s="618" t="s">
        <v>318</v>
      </c>
      <c r="C34" s="619"/>
      <c r="D34" s="619"/>
      <c r="E34" s="619"/>
      <c r="F34" s="619"/>
      <c r="G34" s="619"/>
      <c r="H34" s="619"/>
      <c r="I34" s="619"/>
      <c r="J34" s="619"/>
      <c r="K34" s="619"/>
      <c r="L34" s="619"/>
      <c r="M34" s="619"/>
      <c r="N34" s="619"/>
      <c r="O34" s="619"/>
      <c r="P34" s="619"/>
      <c r="Q34" s="620"/>
      <c r="R34" s="621">
        <v>827158</v>
      </c>
      <c r="S34" s="622"/>
      <c r="T34" s="622"/>
      <c r="U34" s="622"/>
      <c r="V34" s="622"/>
      <c r="W34" s="622"/>
      <c r="X34" s="622"/>
      <c r="Y34" s="623"/>
      <c r="Z34" s="624">
        <v>5.4</v>
      </c>
      <c r="AA34" s="624"/>
      <c r="AB34" s="624"/>
      <c r="AC34" s="624"/>
      <c r="AD34" s="625">
        <v>8935</v>
      </c>
      <c r="AE34" s="625"/>
      <c r="AF34" s="625"/>
      <c r="AG34" s="625"/>
      <c r="AH34" s="625"/>
      <c r="AI34" s="625"/>
      <c r="AJ34" s="625"/>
      <c r="AK34" s="625"/>
      <c r="AL34" s="626">
        <v>0.1</v>
      </c>
      <c r="AM34" s="627"/>
      <c r="AN34" s="627"/>
      <c r="AO34" s="628"/>
      <c r="AP34" s="214"/>
      <c r="AQ34" s="600" t="s">
        <v>319</v>
      </c>
      <c r="AR34" s="601"/>
      <c r="AS34" s="601"/>
      <c r="AT34" s="601"/>
      <c r="AU34" s="601"/>
      <c r="AV34" s="601"/>
      <c r="AW34" s="601"/>
      <c r="AX34" s="601"/>
      <c r="AY34" s="601"/>
      <c r="AZ34" s="601"/>
      <c r="BA34" s="601"/>
      <c r="BB34" s="601"/>
      <c r="BC34" s="601"/>
      <c r="BD34" s="601"/>
      <c r="BE34" s="601"/>
      <c r="BF34" s="602"/>
      <c r="BG34" s="600" t="s">
        <v>320</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321</v>
      </c>
      <c r="CE34" s="637"/>
      <c r="CF34" s="637"/>
      <c r="CG34" s="637"/>
      <c r="CH34" s="637"/>
      <c r="CI34" s="637"/>
      <c r="CJ34" s="637"/>
      <c r="CK34" s="637"/>
      <c r="CL34" s="637"/>
      <c r="CM34" s="637"/>
      <c r="CN34" s="637"/>
      <c r="CO34" s="637"/>
      <c r="CP34" s="637"/>
      <c r="CQ34" s="638"/>
      <c r="CR34" s="621">
        <v>2096818</v>
      </c>
      <c r="CS34" s="622"/>
      <c r="CT34" s="622"/>
      <c r="CU34" s="622"/>
      <c r="CV34" s="622"/>
      <c r="CW34" s="622"/>
      <c r="CX34" s="622"/>
      <c r="CY34" s="623"/>
      <c r="CZ34" s="626">
        <v>14</v>
      </c>
      <c r="DA34" s="655"/>
      <c r="DB34" s="655"/>
      <c r="DC34" s="659"/>
      <c r="DD34" s="630">
        <v>1589678</v>
      </c>
      <c r="DE34" s="622"/>
      <c r="DF34" s="622"/>
      <c r="DG34" s="622"/>
      <c r="DH34" s="622"/>
      <c r="DI34" s="622"/>
      <c r="DJ34" s="622"/>
      <c r="DK34" s="623"/>
      <c r="DL34" s="630">
        <v>1385068</v>
      </c>
      <c r="DM34" s="622"/>
      <c r="DN34" s="622"/>
      <c r="DO34" s="622"/>
      <c r="DP34" s="622"/>
      <c r="DQ34" s="622"/>
      <c r="DR34" s="622"/>
      <c r="DS34" s="622"/>
      <c r="DT34" s="622"/>
      <c r="DU34" s="622"/>
      <c r="DV34" s="623"/>
      <c r="DW34" s="626">
        <v>15.8</v>
      </c>
      <c r="DX34" s="655"/>
      <c r="DY34" s="655"/>
      <c r="DZ34" s="655"/>
      <c r="EA34" s="655"/>
      <c r="EB34" s="655"/>
      <c r="EC34" s="656"/>
    </row>
    <row r="35" spans="2:133" ht="11.25" customHeight="1" x14ac:dyDescent="0.15">
      <c r="B35" s="618" t="s">
        <v>322</v>
      </c>
      <c r="C35" s="619"/>
      <c r="D35" s="619"/>
      <c r="E35" s="619"/>
      <c r="F35" s="619"/>
      <c r="G35" s="619"/>
      <c r="H35" s="619"/>
      <c r="I35" s="619"/>
      <c r="J35" s="619"/>
      <c r="K35" s="619"/>
      <c r="L35" s="619"/>
      <c r="M35" s="619"/>
      <c r="N35" s="619"/>
      <c r="O35" s="619"/>
      <c r="P35" s="619"/>
      <c r="Q35" s="620"/>
      <c r="R35" s="621">
        <v>1473500</v>
      </c>
      <c r="S35" s="622"/>
      <c r="T35" s="622"/>
      <c r="U35" s="622"/>
      <c r="V35" s="622"/>
      <c r="W35" s="622"/>
      <c r="X35" s="622"/>
      <c r="Y35" s="623"/>
      <c r="Z35" s="624">
        <v>9.6999999999999993</v>
      </c>
      <c r="AA35" s="624"/>
      <c r="AB35" s="624"/>
      <c r="AC35" s="624"/>
      <c r="AD35" s="625" t="s">
        <v>230</v>
      </c>
      <c r="AE35" s="625"/>
      <c r="AF35" s="625"/>
      <c r="AG35" s="625"/>
      <c r="AH35" s="625"/>
      <c r="AI35" s="625"/>
      <c r="AJ35" s="625"/>
      <c r="AK35" s="625"/>
      <c r="AL35" s="626" t="s">
        <v>230</v>
      </c>
      <c r="AM35" s="627"/>
      <c r="AN35" s="627"/>
      <c r="AO35" s="628"/>
      <c r="AP35" s="214"/>
      <c r="AQ35" s="694" t="s">
        <v>323</v>
      </c>
      <c r="AR35" s="695"/>
      <c r="AS35" s="695"/>
      <c r="AT35" s="695"/>
      <c r="AU35" s="695"/>
      <c r="AV35" s="695"/>
      <c r="AW35" s="695"/>
      <c r="AX35" s="695"/>
      <c r="AY35" s="696"/>
      <c r="AZ35" s="610">
        <v>2167907</v>
      </c>
      <c r="BA35" s="611"/>
      <c r="BB35" s="611"/>
      <c r="BC35" s="611"/>
      <c r="BD35" s="611"/>
      <c r="BE35" s="611"/>
      <c r="BF35" s="697"/>
      <c r="BG35" s="632" t="s">
        <v>324</v>
      </c>
      <c r="BH35" s="633"/>
      <c r="BI35" s="633"/>
      <c r="BJ35" s="633"/>
      <c r="BK35" s="633"/>
      <c r="BL35" s="633"/>
      <c r="BM35" s="633"/>
      <c r="BN35" s="633"/>
      <c r="BO35" s="633"/>
      <c r="BP35" s="633"/>
      <c r="BQ35" s="633"/>
      <c r="BR35" s="633"/>
      <c r="BS35" s="633"/>
      <c r="BT35" s="633"/>
      <c r="BU35" s="634"/>
      <c r="BV35" s="610">
        <v>143073</v>
      </c>
      <c r="BW35" s="611"/>
      <c r="BX35" s="611"/>
      <c r="BY35" s="611"/>
      <c r="BZ35" s="611"/>
      <c r="CA35" s="611"/>
      <c r="CB35" s="697"/>
      <c r="CD35" s="636" t="s">
        <v>325</v>
      </c>
      <c r="CE35" s="637"/>
      <c r="CF35" s="637"/>
      <c r="CG35" s="637"/>
      <c r="CH35" s="637"/>
      <c r="CI35" s="637"/>
      <c r="CJ35" s="637"/>
      <c r="CK35" s="637"/>
      <c r="CL35" s="637"/>
      <c r="CM35" s="637"/>
      <c r="CN35" s="637"/>
      <c r="CO35" s="637"/>
      <c r="CP35" s="637"/>
      <c r="CQ35" s="638"/>
      <c r="CR35" s="621">
        <v>425830</v>
      </c>
      <c r="CS35" s="657"/>
      <c r="CT35" s="657"/>
      <c r="CU35" s="657"/>
      <c r="CV35" s="657"/>
      <c r="CW35" s="657"/>
      <c r="CX35" s="657"/>
      <c r="CY35" s="658"/>
      <c r="CZ35" s="626">
        <v>2.8</v>
      </c>
      <c r="DA35" s="655"/>
      <c r="DB35" s="655"/>
      <c r="DC35" s="659"/>
      <c r="DD35" s="630">
        <v>385569</v>
      </c>
      <c r="DE35" s="657"/>
      <c r="DF35" s="657"/>
      <c r="DG35" s="657"/>
      <c r="DH35" s="657"/>
      <c r="DI35" s="657"/>
      <c r="DJ35" s="657"/>
      <c r="DK35" s="658"/>
      <c r="DL35" s="630">
        <v>222932</v>
      </c>
      <c r="DM35" s="657"/>
      <c r="DN35" s="657"/>
      <c r="DO35" s="657"/>
      <c r="DP35" s="657"/>
      <c r="DQ35" s="657"/>
      <c r="DR35" s="657"/>
      <c r="DS35" s="657"/>
      <c r="DT35" s="657"/>
      <c r="DU35" s="657"/>
      <c r="DV35" s="658"/>
      <c r="DW35" s="626">
        <v>2.5</v>
      </c>
      <c r="DX35" s="655"/>
      <c r="DY35" s="655"/>
      <c r="DZ35" s="655"/>
      <c r="EA35" s="655"/>
      <c r="EB35" s="655"/>
      <c r="EC35" s="656"/>
    </row>
    <row r="36" spans="2:133" ht="11.25" customHeight="1" x14ac:dyDescent="0.15">
      <c r="B36" s="618" t="s">
        <v>326</v>
      </c>
      <c r="C36" s="619"/>
      <c r="D36" s="619"/>
      <c r="E36" s="619"/>
      <c r="F36" s="619"/>
      <c r="G36" s="619"/>
      <c r="H36" s="619"/>
      <c r="I36" s="619"/>
      <c r="J36" s="619"/>
      <c r="K36" s="619"/>
      <c r="L36" s="619"/>
      <c r="M36" s="619"/>
      <c r="N36" s="619"/>
      <c r="O36" s="619"/>
      <c r="P36" s="619"/>
      <c r="Q36" s="620"/>
      <c r="R36" s="621" t="s">
        <v>170</v>
      </c>
      <c r="S36" s="622"/>
      <c r="T36" s="622"/>
      <c r="U36" s="622"/>
      <c r="V36" s="622"/>
      <c r="W36" s="622"/>
      <c r="X36" s="622"/>
      <c r="Y36" s="623"/>
      <c r="Z36" s="624" t="s">
        <v>170</v>
      </c>
      <c r="AA36" s="624"/>
      <c r="AB36" s="624"/>
      <c r="AC36" s="624"/>
      <c r="AD36" s="625" t="s">
        <v>170</v>
      </c>
      <c r="AE36" s="625"/>
      <c r="AF36" s="625"/>
      <c r="AG36" s="625"/>
      <c r="AH36" s="625"/>
      <c r="AI36" s="625"/>
      <c r="AJ36" s="625"/>
      <c r="AK36" s="625"/>
      <c r="AL36" s="626" t="s">
        <v>230</v>
      </c>
      <c r="AM36" s="627"/>
      <c r="AN36" s="627"/>
      <c r="AO36" s="628"/>
      <c r="AQ36" s="698" t="s">
        <v>327</v>
      </c>
      <c r="AR36" s="699"/>
      <c r="AS36" s="699"/>
      <c r="AT36" s="699"/>
      <c r="AU36" s="699"/>
      <c r="AV36" s="699"/>
      <c r="AW36" s="699"/>
      <c r="AX36" s="699"/>
      <c r="AY36" s="700"/>
      <c r="AZ36" s="621">
        <v>876129</v>
      </c>
      <c r="BA36" s="622"/>
      <c r="BB36" s="622"/>
      <c r="BC36" s="622"/>
      <c r="BD36" s="657"/>
      <c r="BE36" s="657"/>
      <c r="BF36" s="680"/>
      <c r="BG36" s="636" t="s">
        <v>328</v>
      </c>
      <c r="BH36" s="637"/>
      <c r="BI36" s="637"/>
      <c r="BJ36" s="637"/>
      <c r="BK36" s="637"/>
      <c r="BL36" s="637"/>
      <c r="BM36" s="637"/>
      <c r="BN36" s="637"/>
      <c r="BO36" s="637"/>
      <c r="BP36" s="637"/>
      <c r="BQ36" s="637"/>
      <c r="BR36" s="637"/>
      <c r="BS36" s="637"/>
      <c r="BT36" s="637"/>
      <c r="BU36" s="638"/>
      <c r="BV36" s="621">
        <v>133529</v>
      </c>
      <c r="BW36" s="622"/>
      <c r="BX36" s="622"/>
      <c r="BY36" s="622"/>
      <c r="BZ36" s="622"/>
      <c r="CA36" s="622"/>
      <c r="CB36" s="631"/>
      <c r="CD36" s="636" t="s">
        <v>329</v>
      </c>
      <c r="CE36" s="637"/>
      <c r="CF36" s="637"/>
      <c r="CG36" s="637"/>
      <c r="CH36" s="637"/>
      <c r="CI36" s="637"/>
      <c r="CJ36" s="637"/>
      <c r="CK36" s="637"/>
      <c r="CL36" s="637"/>
      <c r="CM36" s="637"/>
      <c r="CN36" s="637"/>
      <c r="CO36" s="637"/>
      <c r="CP36" s="637"/>
      <c r="CQ36" s="638"/>
      <c r="CR36" s="621">
        <v>1879849</v>
      </c>
      <c r="CS36" s="622"/>
      <c r="CT36" s="622"/>
      <c r="CU36" s="622"/>
      <c r="CV36" s="622"/>
      <c r="CW36" s="622"/>
      <c r="CX36" s="622"/>
      <c r="CY36" s="623"/>
      <c r="CZ36" s="626">
        <v>12.6</v>
      </c>
      <c r="DA36" s="655"/>
      <c r="DB36" s="655"/>
      <c r="DC36" s="659"/>
      <c r="DD36" s="630">
        <v>1570053</v>
      </c>
      <c r="DE36" s="622"/>
      <c r="DF36" s="622"/>
      <c r="DG36" s="622"/>
      <c r="DH36" s="622"/>
      <c r="DI36" s="622"/>
      <c r="DJ36" s="622"/>
      <c r="DK36" s="623"/>
      <c r="DL36" s="630">
        <v>819522</v>
      </c>
      <c r="DM36" s="622"/>
      <c r="DN36" s="622"/>
      <c r="DO36" s="622"/>
      <c r="DP36" s="622"/>
      <c r="DQ36" s="622"/>
      <c r="DR36" s="622"/>
      <c r="DS36" s="622"/>
      <c r="DT36" s="622"/>
      <c r="DU36" s="622"/>
      <c r="DV36" s="623"/>
      <c r="DW36" s="626">
        <v>9.3000000000000007</v>
      </c>
      <c r="DX36" s="655"/>
      <c r="DY36" s="655"/>
      <c r="DZ36" s="655"/>
      <c r="EA36" s="655"/>
      <c r="EB36" s="655"/>
      <c r="EC36" s="656"/>
    </row>
    <row r="37" spans="2:133" ht="11.25" customHeight="1" x14ac:dyDescent="0.15">
      <c r="B37" s="618" t="s">
        <v>330</v>
      </c>
      <c r="C37" s="619"/>
      <c r="D37" s="619"/>
      <c r="E37" s="619"/>
      <c r="F37" s="619"/>
      <c r="G37" s="619"/>
      <c r="H37" s="619"/>
      <c r="I37" s="619"/>
      <c r="J37" s="619"/>
      <c r="K37" s="619"/>
      <c r="L37" s="619"/>
      <c r="M37" s="619"/>
      <c r="N37" s="619"/>
      <c r="O37" s="619"/>
      <c r="P37" s="619"/>
      <c r="Q37" s="620"/>
      <c r="R37" s="621">
        <v>487700</v>
      </c>
      <c r="S37" s="622"/>
      <c r="T37" s="622"/>
      <c r="U37" s="622"/>
      <c r="V37" s="622"/>
      <c r="W37" s="622"/>
      <c r="X37" s="622"/>
      <c r="Y37" s="623"/>
      <c r="Z37" s="624">
        <v>3.2</v>
      </c>
      <c r="AA37" s="624"/>
      <c r="AB37" s="624"/>
      <c r="AC37" s="624"/>
      <c r="AD37" s="625" t="s">
        <v>170</v>
      </c>
      <c r="AE37" s="625"/>
      <c r="AF37" s="625"/>
      <c r="AG37" s="625"/>
      <c r="AH37" s="625"/>
      <c r="AI37" s="625"/>
      <c r="AJ37" s="625"/>
      <c r="AK37" s="625"/>
      <c r="AL37" s="626" t="s">
        <v>230</v>
      </c>
      <c r="AM37" s="627"/>
      <c r="AN37" s="627"/>
      <c r="AO37" s="628"/>
      <c r="AQ37" s="698" t="s">
        <v>331</v>
      </c>
      <c r="AR37" s="699"/>
      <c r="AS37" s="699"/>
      <c r="AT37" s="699"/>
      <c r="AU37" s="699"/>
      <c r="AV37" s="699"/>
      <c r="AW37" s="699"/>
      <c r="AX37" s="699"/>
      <c r="AY37" s="700"/>
      <c r="AZ37" s="621">
        <v>142106</v>
      </c>
      <c r="BA37" s="622"/>
      <c r="BB37" s="622"/>
      <c r="BC37" s="622"/>
      <c r="BD37" s="657"/>
      <c r="BE37" s="657"/>
      <c r="BF37" s="680"/>
      <c r="BG37" s="636" t="s">
        <v>332</v>
      </c>
      <c r="BH37" s="637"/>
      <c r="BI37" s="637"/>
      <c r="BJ37" s="637"/>
      <c r="BK37" s="637"/>
      <c r="BL37" s="637"/>
      <c r="BM37" s="637"/>
      <c r="BN37" s="637"/>
      <c r="BO37" s="637"/>
      <c r="BP37" s="637"/>
      <c r="BQ37" s="637"/>
      <c r="BR37" s="637"/>
      <c r="BS37" s="637"/>
      <c r="BT37" s="637"/>
      <c r="BU37" s="638"/>
      <c r="BV37" s="621">
        <v>3774</v>
      </c>
      <c r="BW37" s="622"/>
      <c r="BX37" s="622"/>
      <c r="BY37" s="622"/>
      <c r="BZ37" s="622"/>
      <c r="CA37" s="622"/>
      <c r="CB37" s="631"/>
      <c r="CD37" s="636" t="s">
        <v>333</v>
      </c>
      <c r="CE37" s="637"/>
      <c r="CF37" s="637"/>
      <c r="CG37" s="637"/>
      <c r="CH37" s="637"/>
      <c r="CI37" s="637"/>
      <c r="CJ37" s="637"/>
      <c r="CK37" s="637"/>
      <c r="CL37" s="637"/>
      <c r="CM37" s="637"/>
      <c r="CN37" s="637"/>
      <c r="CO37" s="637"/>
      <c r="CP37" s="637"/>
      <c r="CQ37" s="638"/>
      <c r="CR37" s="621">
        <v>625684</v>
      </c>
      <c r="CS37" s="657"/>
      <c r="CT37" s="657"/>
      <c r="CU37" s="657"/>
      <c r="CV37" s="657"/>
      <c r="CW37" s="657"/>
      <c r="CX37" s="657"/>
      <c r="CY37" s="658"/>
      <c r="CZ37" s="626">
        <v>4.2</v>
      </c>
      <c r="DA37" s="655"/>
      <c r="DB37" s="655"/>
      <c r="DC37" s="659"/>
      <c r="DD37" s="630">
        <v>620138</v>
      </c>
      <c r="DE37" s="657"/>
      <c r="DF37" s="657"/>
      <c r="DG37" s="657"/>
      <c r="DH37" s="657"/>
      <c r="DI37" s="657"/>
      <c r="DJ37" s="657"/>
      <c r="DK37" s="658"/>
      <c r="DL37" s="630">
        <v>397721</v>
      </c>
      <c r="DM37" s="657"/>
      <c r="DN37" s="657"/>
      <c r="DO37" s="657"/>
      <c r="DP37" s="657"/>
      <c r="DQ37" s="657"/>
      <c r="DR37" s="657"/>
      <c r="DS37" s="657"/>
      <c r="DT37" s="657"/>
      <c r="DU37" s="657"/>
      <c r="DV37" s="658"/>
      <c r="DW37" s="626">
        <v>4.5</v>
      </c>
      <c r="DX37" s="655"/>
      <c r="DY37" s="655"/>
      <c r="DZ37" s="655"/>
      <c r="EA37" s="655"/>
      <c r="EB37" s="655"/>
      <c r="EC37" s="656"/>
    </row>
    <row r="38" spans="2:133" ht="11.25" customHeight="1" x14ac:dyDescent="0.15">
      <c r="B38" s="666" t="s">
        <v>334</v>
      </c>
      <c r="C38" s="667"/>
      <c r="D38" s="667"/>
      <c r="E38" s="667"/>
      <c r="F38" s="667"/>
      <c r="G38" s="667"/>
      <c r="H38" s="667"/>
      <c r="I38" s="667"/>
      <c r="J38" s="667"/>
      <c r="K38" s="667"/>
      <c r="L38" s="667"/>
      <c r="M38" s="667"/>
      <c r="N38" s="667"/>
      <c r="O38" s="667"/>
      <c r="P38" s="667"/>
      <c r="Q38" s="668"/>
      <c r="R38" s="701">
        <v>15202017</v>
      </c>
      <c r="S38" s="702"/>
      <c r="T38" s="702"/>
      <c r="U38" s="702"/>
      <c r="V38" s="702"/>
      <c r="W38" s="702"/>
      <c r="X38" s="702"/>
      <c r="Y38" s="703"/>
      <c r="Z38" s="704">
        <v>100</v>
      </c>
      <c r="AA38" s="704"/>
      <c r="AB38" s="704"/>
      <c r="AC38" s="704"/>
      <c r="AD38" s="705">
        <v>8281820</v>
      </c>
      <c r="AE38" s="705"/>
      <c r="AF38" s="705"/>
      <c r="AG38" s="705"/>
      <c r="AH38" s="705"/>
      <c r="AI38" s="705"/>
      <c r="AJ38" s="705"/>
      <c r="AK38" s="705"/>
      <c r="AL38" s="706">
        <v>100</v>
      </c>
      <c r="AM38" s="692"/>
      <c r="AN38" s="692"/>
      <c r="AO38" s="707"/>
      <c r="AQ38" s="698" t="s">
        <v>335</v>
      </c>
      <c r="AR38" s="699"/>
      <c r="AS38" s="699"/>
      <c r="AT38" s="699"/>
      <c r="AU38" s="699"/>
      <c r="AV38" s="699"/>
      <c r="AW38" s="699"/>
      <c r="AX38" s="699"/>
      <c r="AY38" s="700"/>
      <c r="AZ38" s="621" t="s">
        <v>170</v>
      </c>
      <c r="BA38" s="622"/>
      <c r="BB38" s="622"/>
      <c r="BC38" s="622"/>
      <c r="BD38" s="657"/>
      <c r="BE38" s="657"/>
      <c r="BF38" s="680"/>
      <c r="BG38" s="636" t="s">
        <v>336</v>
      </c>
      <c r="BH38" s="637"/>
      <c r="BI38" s="637"/>
      <c r="BJ38" s="637"/>
      <c r="BK38" s="637"/>
      <c r="BL38" s="637"/>
      <c r="BM38" s="637"/>
      <c r="BN38" s="637"/>
      <c r="BO38" s="637"/>
      <c r="BP38" s="637"/>
      <c r="BQ38" s="637"/>
      <c r="BR38" s="637"/>
      <c r="BS38" s="637"/>
      <c r="BT38" s="637"/>
      <c r="BU38" s="638"/>
      <c r="BV38" s="621">
        <v>6017</v>
      </c>
      <c r="BW38" s="622"/>
      <c r="BX38" s="622"/>
      <c r="BY38" s="622"/>
      <c r="BZ38" s="622"/>
      <c r="CA38" s="622"/>
      <c r="CB38" s="631"/>
      <c r="CD38" s="636" t="s">
        <v>337</v>
      </c>
      <c r="CE38" s="637"/>
      <c r="CF38" s="637"/>
      <c r="CG38" s="637"/>
      <c r="CH38" s="637"/>
      <c r="CI38" s="637"/>
      <c r="CJ38" s="637"/>
      <c r="CK38" s="637"/>
      <c r="CL38" s="637"/>
      <c r="CM38" s="637"/>
      <c r="CN38" s="637"/>
      <c r="CO38" s="637"/>
      <c r="CP38" s="637"/>
      <c r="CQ38" s="638"/>
      <c r="CR38" s="621">
        <v>2025801</v>
      </c>
      <c r="CS38" s="622"/>
      <c r="CT38" s="622"/>
      <c r="CU38" s="622"/>
      <c r="CV38" s="622"/>
      <c r="CW38" s="622"/>
      <c r="CX38" s="622"/>
      <c r="CY38" s="623"/>
      <c r="CZ38" s="626">
        <v>13.6</v>
      </c>
      <c r="DA38" s="655"/>
      <c r="DB38" s="655"/>
      <c r="DC38" s="659"/>
      <c r="DD38" s="630">
        <v>1877040</v>
      </c>
      <c r="DE38" s="622"/>
      <c r="DF38" s="622"/>
      <c r="DG38" s="622"/>
      <c r="DH38" s="622"/>
      <c r="DI38" s="622"/>
      <c r="DJ38" s="622"/>
      <c r="DK38" s="623"/>
      <c r="DL38" s="630">
        <v>1671382</v>
      </c>
      <c r="DM38" s="622"/>
      <c r="DN38" s="622"/>
      <c r="DO38" s="622"/>
      <c r="DP38" s="622"/>
      <c r="DQ38" s="622"/>
      <c r="DR38" s="622"/>
      <c r="DS38" s="622"/>
      <c r="DT38" s="622"/>
      <c r="DU38" s="622"/>
      <c r="DV38" s="623"/>
      <c r="DW38" s="626">
        <v>19.100000000000001</v>
      </c>
      <c r="DX38" s="655"/>
      <c r="DY38" s="655"/>
      <c r="DZ38" s="655"/>
      <c r="EA38" s="655"/>
      <c r="EB38" s="655"/>
      <c r="EC38" s="656"/>
    </row>
    <row r="39" spans="2:133" ht="11.25" customHeight="1" x14ac:dyDescent="0.15">
      <c r="AQ39" s="698" t="s">
        <v>338</v>
      </c>
      <c r="AR39" s="699"/>
      <c r="AS39" s="699"/>
      <c r="AT39" s="699"/>
      <c r="AU39" s="699"/>
      <c r="AV39" s="699"/>
      <c r="AW39" s="699"/>
      <c r="AX39" s="699"/>
      <c r="AY39" s="700"/>
      <c r="AZ39" s="621" t="s">
        <v>230</v>
      </c>
      <c r="BA39" s="622"/>
      <c r="BB39" s="622"/>
      <c r="BC39" s="622"/>
      <c r="BD39" s="657"/>
      <c r="BE39" s="657"/>
      <c r="BF39" s="680"/>
      <c r="BG39" s="712" t="s">
        <v>339</v>
      </c>
      <c r="BH39" s="713"/>
      <c r="BI39" s="713"/>
      <c r="BJ39" s="713"/>
      <c r="BK39" s="713"/>
      <c r="BL39" s="215"/>
      <c r="BM39" s="637" t="s">
        <v>340</v>
      </c>
      <c r="BN39" s="637"/>
      <c r="BO39" s="637"/>
      <c r="BP39" s="637"/>
      <c r="BQ39" s="637"/>
      <c r="BR39" s="637"/>
      <c r="BS39" s="637"/>
      <c r="BT39" s="637"/>
      <c r="BU39" s="638"/>
      <c r="BV39" s="621">
        <v>98</v>
      </c>
      <c r="BW39" s="622"/>
      <c r="BX39" s="622"/>
      <c r="BY39" s="622"/>
      <c r="BZ39" s="622"/>
      <c r="CA39" s="622"/>
      <c r="CB39" s="631"/>
      <c r="CD39" s="636" t="s">
        <v>341</v>
      </c>
      <c r="CE39" s="637"/>
      <c r="CF39" s="637"/>
      <c r="CG39" s="637"/>
      <c r="CH39" s="637"/>
      <c r="CI39" s="637"/>
      <c r="CJ39" s="637"/>
      <c r="CK39" s="637"/>
      <c r="CL39" s="637"/>
      <c r="CM39" s="637"/>
      <c r="CN39" s="637"/>
      <c r="CO39" s="637"/>
      <c r="CP39" s="637"/>
      <c r="CQ39" s="638"/>
      <c r="CR39" s="621">
        <v>282324</v>
      </c>
      <c r="CS39" s="657"/>
      <c r="CT39" s="657"/>
      <c r="CU39" s="657"/>
      <c r="CV39" s="657"/>
      <c r="CW39" s="657"/>
      <c r="CX39" s="657"/>
      <c r="CY39" s="658"/>
      <c r="CZ39" s="626">
        <v>1.9</v>
      </c>
      <c r="DA39" s="655"/>
      <c r="DB39" s="655"/>
      <c r="DC39" s="659"/>
      <c r="DD39" s="630">
        <v>239393</v>
      </c>
      <c r="DE39" s="657"/>
      <c r="DF39" s="657"/>
      <c r="DG39" s="657"/>
      <c r="DH39" s="657"/>
      <c r="DI39" s="657"/>
      <c r="DJ39" s="657"/>
      <c r="DK39" s="658"/>
      <c r="DL39" s="630" t="s">
        <v>241</v>
      </c>
      <c r="DM39" s="657"/>
      <c r="DN39" s="657"/>
      <c r="DO39" s="657"/>
      <c r="DP39" s="657"/>
      <c r="DQ39" s="657"/>
      <c r="DR39" s="657"/>
      <c r="DS39" s="657"/>
      <c r="DT39" s="657"/>
      <c r="DU39" s="657"/>
      <c r="DV39" s="658"/>
      <c r="DW39" s="626" t="s">
        <v>230</v>
      </c>
      <c r="DX39" s="655"/>
      <c r="DY39" s="655"/>
      <c r="DZ39" s="655"/>
      <c r="EA39" s="655"/>
      <c r="EB39" s="655"/>
      <c r="EC39" s="656"/>
    </row>
    <row r="40" spans="2:133" ht="11.25" customHeight="1" x14ac:dyDescent="0.15">
      <c r="AQ40" s="698" t="s">
        <v>342</v>
      </c>
      <c r="AR40" s="699"/>
      <c r="AS40" s="699"/>
      <c r="AT40" s="699"/>
      <c r="AU40" s="699"/>
      <c r="AV40" s="699"/>
      <c r="AW40" s="699"/>
      <c r="AX40" s="699"/>
      <c r="AY40" s="700"/>
      <c r="AZ40" s="621">
        <v>167057</v>
      </c>
      <c r="BA40" s="622"/>
      <c r="BB40" s="622"/>
      <c r="BC40" s="622"/>
      <c r="BD40" s="657"/>
      <c r="BE40" s="657"/>
      <c r="BF40" s="680"/>
      <c r="BG40" s="712"/>
      <c r="BH40" s="713"/>
      <c r="BI40" s="713"/>
      <c r="BJ40" s="713"/>
      <c r="BK40" s="713"/>
      <c r="BL40" s="215"/>
      <c r="BM40" s="637" t="s">
        <v>343</v>
      </c>
      <c r="BN40" s="637"/>
      <c r="BO40" s="637"/>
      <c r="BP40" s="637"/>
      <c r="BQ40" s="637"/>
      <c r="BR40" s="637"/>
      <c r="BS40" s="637"/>
      <c r="BT40" s="637"/>
      <c r="BU40" s="638"/>
      <c r="BV40" s="621">
        <v>101</v>
      </c>
      <c r="BW40" s="622"/>
      <c r="BX40" s="622"/>
      <c r="BY40" s="622"/>
      <c r="BZ40" s="622"/>
      <c r="CA40" s="622"/>
      <c r="CB40" s="631"/>
      <c r="CD40" s="636" t="s">
        <v>344</v>
      </c>
      <c r="CE40" s="637"/>
      <c r="CF40" s="637"/>
      <c r="CG40" s="637"/>
      <c r="CH40" s="637"/>
      <c r="CI40" s="637"/>
      <c r="CJ40" s="637"/>
      <c r="CK40" s="637"/>
      <c r="CL40" s="637"/>
      <c r="CM40" s="637"/>
      <c r="CN40" s="637"/>
      <c r="CO40" s="637"/>
      <c r="CP40" s="637"/>
      <c r="CQ40" s="638"/>
      <c r="CR40" s="621">
        <v>550361</v>
      </c>
      <c r="CS40" s="622"/>
      <c r="CT40" s="622"/>
      <c r="CU40" s="622"/>
      <c r="CV40" s="622"/>
      <c r="CW40" s="622"/>
      <c r="CX40" s="622"/>
      <c r="CY40" s="623"/>
      <c r="CZ40" s="626">
        <v>3.7</v>
      </c>
      <c r="DA40" s="655"/>
      <c r="DB40" s="655"/>
      <c r="DC40" s="659"/>
      <c r="DD40" s="630">
        <v>68957</v>
      </c>
      <c r="DE40" s="622"/>
      <c r="DF40" s="622"/>
      <c r="DG40" s="622"/>
      <c r="DH40" s="622"/>
      <c r="DI40" s="622"/>
      <c r="DJ40" s="622"/>
      <c r="DK40" s="623"/>
      <c r="DL40" s="630">
        <v>716</v>
      </c>
      <c r="DM40" s="622"/>
      <c r="DN40" s="622"/>
      <c r="DO40" s="622"/>
      <c r="DP40" s="622"/>
      <c r="DQ40" s="622"/>
      <c r="DR40" s="622"/>
      <c r="DS40" s="622"/>
      <c r="DT40" s="622"/>
      <c r="DU40" s="622"/>
      <c r="DV40" s="623"/>
      <c r="DW40" s="626">
        <v>0</v>
      </c>
      <c r="DX40" s="655"/>
      <c r="DY40" s="655"/>
      <c r="DZ40" s="655"/>
      <c r="EA40" s="655"/>
      <c r="EB40" s="655"/>
      <c r="EC40" s="656"/>
    </row>
    <row r="41" spans="2:133" ht="11.25" customHeight="1" x14ac:dyDescent="0.15">
      <c r="AQ41" s="708" t="s">
        <v>345</v>
      </c>
      <c r="AR41" s="709"/>
      <c r="AS41" s="709"/>
      <c r="AT41" s="709"/>
      <c r="AU41" s="709"/>
      <c r="AV41" s="709"/>
      <c r="AW41" s="709"/>
      <c r="AX41" s="709"/>
      <c r="AY41" s="710"/>
      <c r="AZ41" s="701">
        <v>982615</v>
      </c>
      <c r="BA41" s="702"/>
      <c r="BB41" s="702"/>
      <c r="BC41" s="702"/>
      <c r="BD41" s="691"/>
      <c r="BE41" s="691"/>
      <c r="BF41" s="693"/>
      <c r="BG41" s="714"/>
      <c r="BH41" s="715"/>
      <c r="BI41" s="715"/>
      <c r="BJ41" s="715"/>
      <c r="BK41" s="715"/>
      <c r="BL41" s="216"/>
      <c r="BM41" s="646" t="s">
        <v>346</v>
      </c>
      <c r="BN41" s="646"/>
      <c r="BO41" s="646"/>
      <c r="BP41" s="646"/>
      <c r="BQ41" s="646"/>
      <c r="BR41" s="646"/>
      <c r="BS41" s="646"/>
      <c r="BT41" s="646"/>
      <c r="BU41" s="647"/>
      <c r="BV41" s="701">
        <v>328</v>
      </c>
      <c r="BW41" s="702"/>
      <c r="BX41" s="702"/>
      <c r="BY41" s="702"/>
      <c r="BZ41" s="702"/>
      <c r="CA41" s="702"/>
      <c r="CB41" s="711"/>
      <c r="CD41" s="636" t="s">
        <v>347</v>
      </c>
      <c r="CE41" s="637"/>
      <c r="CF41" s="637"/>
      <c r="CG41" s="637"/>
      <c r="CH41" s="637"/>
      <c r="CI41" s="637"/>
      <c r="CJ41" s="637"/>
      <c r="CK41" s="637"/>
      <c r="CL41" s="637"/>
      <c r="CM41" s="637"/>
      <c r="CN41" s="637"/>
      <c r="CO41" s="637"/>
      <c r="CP41" s="637"/>
      <c r="CQ41" s="638"/>
      <c r="CR41" s="621" t="s">
        <v>170</v>
      </c>
      <c r="CS41" s="657"/>
      <c r="CT41" s="657"/>
      <c r="CU41" s="657"/>
      <c r="CV41" s="657"/>
      <c r="CW41" s="657"/>
      <c r="CX41" s="657"/>
      <c r="CY41" s="658"/>
      <c r="CZ41" s="626" t="s">
        <v>230</v>
      </c>
      <c r="DA41" s="655"/>
      <c r="DB41" s="655"/>
      <c r="DC41" s="659"/>
      <c r="DD41" s="630" t="s">
        <v>170</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349</v>
      </c>
      <c r="CE42" s="619"/>
      <c r="CF42" s="619"/>
      <c r="CG42" s="619"/>
      <c r="CH42" s="619"/>
      <c r="CI42" s="619"/>
      <c r="CJ42" s="619"/>
      <c r="CK42" s="619"/>
      <c r="CL42" s="619"/>
      <c r="CM42" s="619"/>
      <c r="CN42" s="619"/>
      <c r="CO42" s="619"/>
      <c r="CP42" s="619"/>
      <c r="CQ42" s="620"/>
      <c r="CR42" s="621">
        <v>2354756</v>
      </c>
      <c r="CS42" s="622"/>
      <c r="CT42" s="622"/>
      <c r="CU42" s="622"/>
      <c r="CV42" s="622"/>
      <c r="CW42" s="622"/>
      <c r="CX42" s="622"/>
      <c r="CY42" s="623"/>
      <c r="CZ42" s="626">
        <v>15.8</v>
      </c>
      <c r="DA42" s="627"/>
      <c r="DB42" s="627"/>
      <c r="DC42" s="722"/>
      <c r="DD42" s="630">
        <v>473070</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351</v>
      </c>
      <c r="CE43" s="619"/>
      <c r="CF43" s="619"/>
      <c r="CG43" s="619"/>
      <c r="CH43" s="619"/>
      <c r="CI43" s="619"/>
      <c r="CJ43" s="619"/>
      <c r="CK43" s="619"/>
      <c r="CL43" s="619"/>
      <c r="CM43" s="619"/>
      <c r="CN43" s="619"/>
      <c r="CO43" s="619"/>
      <c r="CP43" s="619"/>
      <c r="CQ43" s="620"/>
      <c r="CR43" s="621">
        <v>49216</v>
      </c>
      <c r="CS43" s="657"/>
      <c r="CT43" s="657"/>
      <c r="CU43" s="657"/>
      <c r="CV43" s="657"/>
      <c r="CW43" s="657"/>
      <c r="CX43" s="657"/>
      <c r="CY43" s="658"/>
      <c r="CZ43" s="626">
        <v>0.3</v>
      </c>
      <c r="DA43" s="655"/>
      <c r="DB43" s="655"/>
      <c r="DC43" s="659"/>
      <c r="DD43" s="630">
        <v>44116</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352</v>
      </c>
      <c r="CD44" s="733" t="s">
        <v>303</v>
      </c>
      <c r="CE44" s="734"/>
      <c r="CF44" s="618" t="s">
        <v>353</v>
      </c>
      <c r="CG44" s="619"/>
      <c r="CH44" s="619"/>
      <c r="CI44" s="619"/>
      <c r="CJ44" s="619"/>
      <c r="CK44" s="619"/>
      <c r="CL44" s="619"/>
      <c r="CM44" s="619"/>
      <c r="CN44" s="619"/>
      <c r="CO44" s="619"/>
      <c r="CP44" s="619"/>
      <c r="CQ44" s="620"/>
      <c r="CR44" s="621">
        <v>2332830</v>
      </c>
      <c r="CS44" s="622"/>
      <c r="CT44" s="622"/>
      <c r="CU44" s="622"/>
      <c r="CV44" s="622"/>
      <c r="CW44" s="622"/>
      <c r="CX44" s="622"/>
      <c r="CY44" s="623"/>
      <c r="CZ44" s="626">
        <v>15.6</v>
      </c>
      <c r="DA44" s="627"/>
      <c r="DB44" s="627"/>
      <c r="DC44" s="722"/>
      <c r="DD44" s="630">
        <v>452072</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354</v>
      </c>
      <c r="CG45" s="619"/>
      <c r="CH45" s="619"/>
      <c r="CI45" s="619"/>
      <c r="CJ45" s="619"/>
      <c r="CK45" s="619"/>
      <c r="CL45" s="619"/>
      <c r="CM45" s="619"/>
      <c r="CN45" s="619"/>
      <c r="CO45" s="619"/>
      <c r="CP45" s="619"/>
      <c r="CQ45" s="620"/>
      <c r="CR45" s="621">
        <v>1174793</v>
      </c>
      <c r="CS45" s="657"/>
      <c r="CT45" s="657"/>
      <c r="CU45" s="657"/>
      <c r="CV45" s="657"/>
      <c r="CW45" s="657"/>
      <c r="CX45" s="657"/>
      <c r="CY45" s="658"/>
      <c r="CZ45" s="626">
        <v>7.9</v>
      </c>
      <c r="DA45" s="655"/>
      <c r="DB45" s="655"/>
      <c r="DC45" s="659"/>
      <c r="DD45" s="630">
        <v>83798</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355</v>
      </c>
      <c r="CG46" s="619"/>
      <c r="CH46" s="619"/>
      <c r="CI46" s="619"/>
      <c r="CJ46" s="619"/>
      <c r="CK46" s="619"/>
      <c r="CL46" s="619"/>
      <c r="CM46" s="619"/>
      <c r="CN46" s="619"/>
      <c r="CO46" s="619"/>
      <c r="CP46" s="619"/>
      <c r="CQ46" s="620"/>
      <c r="CR46" s="621">
        <v>974518</v>
      </c>
      <c r="CS46" s="622"/>
      <c r="CT46" s="622"/>
      <c r="CU46" s="622"/>
      <c r="CV46" s="622"/>
      <c r="CW46" s="622"/>
      <c r="CX46" s="622"/>
      <c r="CY46" s="623"/>
      <c r="CZ46" s="626">
        <v>6.5</v>
      </c>
      <c r="DA46" s="627"/>
      <c r="DB46" s="627"/>
      <c r="DC46" s="722"/>
      <c r="DD46" s="630">
        <v>353715</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356</v>
      </c>
      <c r="CG47" s="619"/>
      <c r="CH47" s="619"/>
      <c r="CI47" s="619"/>
      <c r="CJ47" s="619"/>
      <c r="CK47" s="619"/>
      <c r="CL47" s="619"/>
      <c r="CM47" s="619"/>
      <c r="CN47" s="619"/>
      <c r="CO47" s="619"/>
      <c r="CP47" s="619"/>
      <c r="CQ47" s="620"/>
      <c r="CR47" s="621">
        <v>21926</v>
      </c>
      <c r="CS47" s="657"/>
      <c r="CT47" s="657"/>
      <c r="CU47" s="657"/>
      <c r="CV47" s="657"/>
      <c r="CW47" s="657"/>
      <c r="CX47" s="657"/>
      <c r="CY47" s="658"/>
      <c r="CZ47" s="626">
        <v>0.1</v>
      </c>
      <c r="DA47" s="655"/>
      <c r="DB47" s="655"/>
      <c r="DC47" s="659"/>
      <c r="DD47" s="630">
        <v>20998</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357</v>
      </c>
      <c r="CG48" s="619"/>
      <c r="CH48" s="619"/>
      <c r="CI48" s="619"/>
      <c r="CJ48" s="619"/>
      <c r="CK48" s="619"/>
      <c r="CL48" s="619"/>
      <c r="CM48" s="619"/>
      <c r="CN48" s="619"/>
      <c r="CO48" s="619"/>
      <c r="CP48" s="619"/>
      <c r="CQ48" s="620"/>
      <c r="CR48" s="621" t="s">
        <v>170</v>
      </c>
      <c r="CS48" s="622"/>
      <c r="CT48" s="622"/>
      <c r="CU48" s="622"/>
      <c r="CV48" s="622"/>
      <c r="CW48" s="622"/>
      <c r="CX48" s="622"/>
      <c r="CY48" s="623"/>
      <c r="CZ48" s="626" t="s">
        <v>230</v>
      </c>
      <c r="DA48" s="627"/>
      <c r="DB48" s="627"/>
      <c r="DC48" s="722"/>
      <c r="DD48" s="630" t="s">
        <v>170</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358</v>
      </c>
      <c r="CE49" s="667"/>
      <c r="CF49" s="667"/>
      <c r="CG49" s="667"/>
      <c r="CH49" s="667"/>
      <c r="CI49" s="667"/>
      <c r="CJ49" s="667"/>
      <c r="CK49" s="667"/>
      <c r="CL49" s="667"/>
      <c r="CM49" s="667"/>
      <c r="CN49" s="667"/>
      <c r="CO49" s="667"/>
      <c r="CP49" s="667"/>
      <c r="CQ49" s="668"/>
      <c r="CR49" s="701">
        <v>14948768</v>
      </c>
      <c r="CS49" s="691"/>
      <c r="CT49" s="691"/>
      <c r="CU49" s="691"/>
      <c r="CV49" s="691"/>
      <c r="CW49" s="691"/>
      <c r="CX49" s="691"/>
      <c r="CY49" s="723"/>
      <c r="CZ49" s="706">
        <v>100</v>
      </c>
      <c r="DA49" s="724"/>
      <c r="DB49" s="724"/>
      <c r="DC49" s="725"/>
      <c r="DD49" s="726">
        <v>10003532</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S1guUF2DLw/G8okTQaPFGLD/0GR1PmYSnY76SE6xLDKUH/+1yotoZp0LHwzoe8Thhwy9tom+SFkK+KhBIWkMEA==" saltValue="aGB70YQGQyIwN0+safv0c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360</v>
      </c>
      <c r="DK2" s="769"/>
      <c r="DL2" s="769"/>
      <c r="DM2" s="769"/>
      <c r="DN2" s="769"/>
      <c r="DO2" s="770"/>
      <c r="DP2" s="229"/>
      <c r="DQ2" s="768" t="s">
        <v>361</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362</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364</v>
      </c>
      <c r="B5" s="763"/>
      <c r="C5" s="763"/>
      <c r="D5" s="763"/>
      <c r="E5" s="763"/>
      <c r="F5" s="763"/>
      <c r="G5" s="763"/>
      <c r="H5" s="763"/>
      <c r="I5" s="763"/>
      <c r="J5" s="763"/>
      <c r="K5" s="763"/>
      <c r="L5" s="763"/>
      <c r="M5" s="763"/>
      <c r="N5" s="763"/>
      <c r="O5" s="763"/>
      <c r="P5" s="764"/>
      <c r="Q5" s="739" t="s">
        <v>365</v>
      </c>
      <c r="R5" s="740"/>
      <c r="S5" s="740"/>
      <c r="T5" s="740"/>
      <c r="U5" s="741"/>
      <c r="V5" s="739" t="s">
        <v>366</v>
      </c>
      <c r="W5" s="740"/>
      <c r="X5" s="740"/>
      <c r="Y5" s="740"/>
      <c r="Z5" s="741"/>
      <c r="AA5" s="739" t="s">
        <v>367</v>
      </c>
      <c r="AB5" s="740"/>
      <c r="AC5" s="740"/>
      <c r="AD5" s="740"/>
      <c r="AE5" s="740"/>
      <c r="AF5" s="772" t="s">
        <v>368</v>
      </c>
      <c r="AG5" s="740"/>
      <c r="AH5" s="740"/>
      <c r="AI5" s="740"/>
      <c r="AJ5" s="751"/>
      <c r="AK5" s="740" t="s">
        <v>369</v>
      </c>
      <c r="AL5" s="740"/>
      <c r="AM5" s="740"/>
      <c r="AN5" s="740"/>
      <c r="AO5" s="741"/>
      <c r="AP5" s="739" t="s">
        <v>370</v>
      </c>
      <c r="AQ5" s="740"/>
      <c r="AR5" s="740"/>
      <c r="AS5" s="740"/>
      <c r="AT5" s="741"/>
      <c r="AU5" s="739" t="s">
        <v>371</v>
      </c>
      <c r="AV5" s="740"/>
      <c r="AW5" s="740"/>
      <c r="AX5" s="740"/>
      <c r="AY5" s="751"/>
      <c r="AZ5" s="236"/>
      <c r="BA5" s="236"/>
      <c r="BB5" s="236"/>
      <c r="BC5" s="236"/>
      <c r="BD5" s="236"/>
      <c r="BE5" s="237"/>
      <c r="BF5" s="237"/>
      <c r="BG5" s="237"/>
      <c r="BH5" s="237"/>
      <c r="BI5" s="237"/>
      <c r="BJ5" s="237"/>
      <c r="BK5" s="237"/>
      <c r="BL5" s="237"/>
      <c r="BM5" s="237"/>
      <c r="BN5" s="237"/>
      <c r="BO5" s="237"/>
      <c r="BP5" s="237"/>
      <c r="BQ5" s="762" t="s">
        <v>372</v>
      </c>
      <c r="BR5" s="763"/>
      <c r="BS5" s="763"/>
      <c r="BT5" s="763"/>
      <c r="BU5" s="763"/>
      <c r="BV5" s="763"/>
      <c r="BW5" s="763"/>
      <c r="BX5" s="763"/>
      <c r="BY5" s="763"/>
      <c r="BZ5" s="763"/>
      <c r="CA5" s="763"/>
      <c r="CB5" s="763"/>
      <c r="CC5" s="763"/>
      <c r="CD5" s="763"/>
      <c r="CE5" s="763"/>
      <c r="CF5" s="763"/>
      <c r="CG5" s="764"/>
      <c r="CH5" s="739" t="s">
        <v>373</v>
      </c>
      <c r="CI5" s="740"/>
      <c r="CJ5" s="740"/>
      <c r="CK5" s="740"/>
      <c r="CL5" s="741"/>
      <c r="CM5" s="739" t="s">
        <v>374</v>
      </c>
      <c r="CN5" s="740"/>
      <c r="CO5" s="740"/>
      <c r="CP5" s="740"/>
      <c r="CQ5" s="741"/>
      <c r="CR5" s="739" t="s">
        <v>375</v>
      </c>
      <c r="CS5" s="740"/>
      <c r="CT5" s="740"/>
      <c r="CU5" s="740"/>
      <c r="CV5" s="741"/>
      <c r="CW5" s="739" t="s">
        <v>376</v>
      </c>
      <c r="CX5" s="740"/>
      <c r="CY5" s="740"/>
      <c r="CZ5" s="740"/>
      <c r="DA5" s="741"/>
      <c r="DB5" s="739" t="s">
        <v>377</v>
      </c>
      <c r="DC5" s="740"/>
      <c r="DD5" s="740"/>
      <c r="DE5" s="740"/>
      <c r="DF5" s="741"/>
      <c r="DG5" s="745" t="s">
        <v>378</v>
      </c>
      <c r="DH5" s="746"/>
      <c r="DI5" s="746"/>
      <c r="DJ5" s="746"/>
      <c r="DK5" s="747"/>
      <c r="DL5" s="745" t="s">
        <v>379</v>
      </c>
      <c r="DM5" s="746"/>
      <c r="DN5" s="746"/>
      <c r="DO5" s="746"/>
      <c r="DP5" s="747"/>
      <c r="DQ5" s="739" t="s">
        <v>380</v>
      </c>
      <c r="DR5" s="740"/>
      <c r="DS5" s="740"/>
      <c r="DT5" s="740"/>
      <c r="DU5" s="741"/>
      <c r="DV5" s="739" t="s">
        <v>371</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381</v>
      </c>
      <c r="C7" s="754"/>
      <c r="D7" s="754"/>
      <c r="E7" s="754"/>
      <c r="F7" s="754"/>
      <c r="G7" s="754"/>
      <c r="H7" s="754"/>
      <c r="I7" s="754"/>
      <c r="J7" s="754"/>
      <c r="K7" s="754"/>
      <c r="L7" s="754"/>
      <c r="M7" s="754"/>
      <c r="N7" s="754"/>
      <c r="O7" s="754"/>
      <c r="P7" s="755"/>
      <c r="Q7" s="756">
        <v>15194</v>
      </c>
      <c r="R7" s="757"/>
      <c r="S7" s="757"/>
      <c r="T7" s="757"/>
      <c r="U7" s="757"/>
      <c r="V7" s="757">
        <v>14941</v>
      </c>
      <c r="W7" s="757"/>
      <c r="X7" s="757"/>
      <c r="Y7" s="757"/>
      <c r="Z7" s="757"/>
      <c r="AA7" s="757">
        <v>253</v>
      </c>
      <c r="AB7" s="757"/>
      <c r="AC7" s="757"/>
      <c r="AD7" s="757"/>
      <c r="AE7" s="758"/>
      <c r="AF7" s="759">
        <v>215</v>
      </c>
      <c r="AG7" s="760"/>
      <c r="AH7" s="760"/>
      <c r="AI7" s="760"/>
      <c r="AJ7" s="761"/>
      <c r="AK7" s="796">
        <v>325</v>
      </c>
      <c r="AL7" s="797"/>
      <c r="AM7" s="797"/>
      <c r="AN7" s="797"/>
      <c r="AO7" s="797"/>
      <c r="AP7" s="797">
        <v>14313</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582</v>
      </c>
      <c r="BT7" s="801"/>
      <c r="BU7" s="801"/>
      <c r="BV7" s="801"/>
      <c r="BW7" s="801"/>
      <c r="BX7" s="801"/>
      <c r="BY7" s="801"/>
      <c r="BZ7" s="801"/>
      <c r="CA7" s="801"/>
      <c r="CB7" s="801"/>
      <c r="CC7" s="801"/>
      <c r="CD7" s="801"/>
      <c r="CE7" s="801"/>
      <c r="CF7" s="801"/>
      <c r="CG7" s="802"/>
      <c r="CH7" s="793">
        <v>-1</v>
      </c>
      <c r="CI7" s="794"/>
      <c r="CJ7" s="794"/>
      <c r="CK7" s="794"/>
      <c r="CL7" s="795"/>
      <c r="CM7" s="793">
        <v>138</v>
      </c>
      <c r="CN7" s="794"/>
      <c r="CO7" s="794"/>
      <c r="CP7" s="794"/>
      <c r="CQ7" s="795"/>
      <c r="CR7" s="793">
        <v>130</v>
      </c>
      <c r="CS7" s="794"/>
      <c r="CT7" s="794"/>
      <c r="CU7" s="794"/>
      <c r="CV7" s="795"/>
      <c r="CW7" s="793">
        <v>124</v>
      </c>
      <c r="CX7" s="794"/>
      <c r="CY7" s="794"/>
      <c r="CZ7" s="794"/>
      <c r="DA7" s="795"/>
      <c r="DB7" s="793" t="s">
        <v>510</v>
      </c>
      <c r="DC7" s="794"/>
      <c r="DD7" s="794"/>
      <c r="DE7" s="794"/>
      <c r="DF7" s="795"/>
      <c r="DG7" s="793" t="s">
        <v>510</v>
      </c>
      <c r="DH7" s="794"/>
      <c r="DI7" s="794"/>
      <c r="DJ7" s="794"/>
      <c r="DK7" s="795"/>
      <c r="DL7" s="793" t="s">
        <v>510</v>
      </c>
      <c r="DM7" s="794"/>
      <c r="DN7" s="794"/>
      <c r="DO7" s="794"/>
      <c r="DP7" s="795"/>
      <c r="DQ7" s="793" t="s">
        <v>510</v>
      </c>
      <c r="DR7" s="794"/>
      <c r="DS7" s="794"/>
      <c r="DT7" s="794"/>
      <c r="DU7" s="795"/>
      <c r="DV7" s="774"/>
      <c r="DW7" s="775"/>
      <c r="DX7" s="775"/>
      <c r="DY7" s="775"/>
      <c r="DZ7" s="776"/>
      <c r="EA7" s="234"/>
    </row>
    <row r="8" spans="1:131" s="235" customFormat="1" ht="26.25" customHeight="1" x14ac:dyDescent="0.15">
      <c r="A8" s="241">
        <v>2</v>
      </c>
      <c r="B8" s="777" t="s">
        <v>382</v>
      </c>
      <c r="C8" s="778"/>
      <c r="D8" s="778"/>
      <c r="E8" s="778"/>
      <c r="F8" s="778"/>
      <c r="G8" s="778"/>
      <c r="H8" s="778"/>
      <c r="I8" s="778"/>
      <c r="J8" s="778"/>
      <c r="K8" s="778"/>
      <c r="L8" s="778"/>
      <c r="M8" s="778"/>
      <c r="N8" s="778"/>
      <c r="O8" s="778"/>
      <c r="P8" s="779"/>
      <c r="Q8" s="780">
        <v>8</v>
      </c>
      <c r="R8" s="781"/>
      <c r="S8" s="781"/>
      <c r="T8" s="781"/>
      <c r="U8" s="781"/>
      <c r="V8" s="781">
        <v>8</v>
      </c>
      <c r="W8" s="781"/>
      <c r="X8" s="781"/>
      <c r="Y8" s="781"/>
      <c r="Z8" s="781"/>
      <c r="AA8" s="781">
        <v>0</v>
      </c>
      <c r="AB8" s="781"/>
      <c r="AC8" s="781"/>
      <c r="AD8" s="781"/>
      <c r="AE8" s="782"/>
      <c r="AF8" s="783">
        <v>0</v>
      </c>
      <c r="AG8" s="784"/>
      <c r="AH8" s="784"/>
      <c r="AI8" s="784"/>
      <c r="AJ8" s="785"/>
      <c r="AK8" s="786" t="s">
        <v>510</v>
      </c>
      <c r="AL8" s="787"/>
      <c r="AM8" s="787"/>
      <c r="AN8" s="787"/>
      <c r="AO8" s="787"/>
      <c r="AP8" s="787" t="s">
        <v>510</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583</v>
      </c>
      <c r="BT8" s="791"/>
      <c r="BU8" s="791"/>
      <c r="BV8" s="791"/>
      <c r="BW8" s="791"/>
      <c r="BX8" s="791"/>
      <c r="BY8" s="791"/>
      <c r="BZ8" s="791"/>
      <c r="CA8" s="791"/>
      <c r="CB8" s="791"/>
      <c r="CC8" s="791"/>
      <c r="CD8" s="791"/>
      <c r="CE8" s="791"/>
      <c r="CF8" s="791"/>
      <c r="CG8" s="792"/>
      <c r="CH8" s="803">
        <v>0</v>
      </c>
      <c r="CI8" s="804"/>
      <c r="CJ8" s="804"/>
      <c r="CK8" s="804"/>
      <c r="CL8" s="805"/>
      <c r="CM8" s="803">
        <v>80</v>
      </c>
      <c r="CN8" s="804"/>
      <c r="CO8" s="804"/>
      <c r="CP8" s="804"/>
      <c r="CQ8" s="805"/>
      <c r="CR8" s="803">
        <v>76</v>
      </c>
      <c r="CS8" s="804"/>
      <c r="CT8" s="804"/>
      <c r="CU8" s="804"/>
      <c r="CV8" s="805"/>
      <c r="CW8" s="803">
        <v>7</v>
      </c>
      <c r="CX8" s="804"/>
      <c r="CY8" s="804"/>
      <c r="CZ8" s="804"/>
      <c r="DA8" s="805"/>
      <c r="DB8" s="803" t="s">
        <v>510</v>
      </c>
      <c r="DC8" s="804"/>
      <c r="DD8" s="804"/>
      <c r="DE8" s="804"/>
      <c r="DF8" s="805"/>
      <c r="DG8" s="803" t="s">
        <v>510</v>
      </c>
      <c r="DH8" s="804"/>
      <c r="DI8" s="804"/>
      <c r="DJ8" s="804"/>
      <c r="DK8" s="805"/>
      <c r="DL8" s="803" t="s">
        <v>510</v>
      </c>
      <c r="DM8" s="804"/>
      <c r="DN8" s="804"/>
      <c r="DO8" s="804"/>
      <c r="DP8" s="805"/>
      <c r="DQ8" s="803" t="s">
        <v>510</v>
      </c>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584</v>
      </c>
      <c r="BT9" s="791"/>
      <c r="BU9" s="791"/>
      <c r="BV9" s="791"/>
      <c r="BW9" s="791"/>
      <c r="BX9" s="791"/>
      <c r="BY9" s="791"/>
      <c r="BZ9" s="791"/>
      <c r="CA9" s="791"/>
      <c r="CB9" s="791"/>
      <c r="CC9" s="791"/>
      <c r="CD9" s="791"/>
      <c r="CE9" s="791"/>
      <c r="CF9" s="791"/>
      <c r="CG9" s="792"/>
      <c r="CH9" s="803">
        <v>0</v>
      </c>
      <c r="CI9" s="804"/>
      <c r="CJ9" s="804"/>
      <c r="CK9" s="804"/>
      <c r="CL9" s="805"/>
      <c r="CM9" s="803">
        <v>13</v>
      </c>
      <c r="CN9" s="804"/>
      <c r="CO9" s="804"/>
      <c r="CP9" s="804"/>
      <c r="CQ9" s="805"/>
      <c r="CR9" s="803">
        <v>5</v>
      </c>
      <c r="CS9" s="804"/>
      <c r="CT9" s="804"/>
      <c r="CU9" s="804"/>
      <c r="CV9" s="805"/>
      <c r="CW9" s="803" t="s">
        <v>510</v>
      </c>
      <c r="CX9" s="804"/>
      <c r="CY9" s="804"/>
      <c r="CZ9" s="804"/>
      <c r="DA9" s="805"/>
      <c r="DB9" s="803" t="s">
        <v>510</v>
      </c>
      <c r="DC9" s="804"/>
      <c r="DD9" s="804"/>
      <c r="DE9" s="804"/>
      <c r="DF9" s="805"/>
      <c r="DG9" s="803" t="s">
        <v>510</v>
      </c>
      <c r="DH9" s="804"/>
      <c r="DI9" s="804"/>
      <c r="DJ9" s="804"/>
      <c r="DK9" s="805"/>
      <c r="DL9" s="803" t="s">
        <v>510</v>
      </c>
      <c r="DM9" s="804"/>
      <c r="DN9" s="804"/>
      <c r="DO9" s="804"/>
      <c r="DP9" s="805"/>
      <c r="DQ9" s="803" t="s">
        <v>510</v>
      </c>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3"/>
      <c r="AL22" s="824"/>
      <c r="AM22" s="824"/>
      <c r="AN22" s="824"/>
      <c r="AO22" s="824"/>
      <c r="AP22" s="824"/>
      <c r="AQ22" s="824"/>
      <c r="AR22" s="824"/>
      <c r="AS22" s="824"/>
      <c r="AT22" s="824"/>
      <c r="AU22" s="825"/>
      <c r="AV22" s="825"/>
      <c r="AW22" s="825"/>
      <c r="AX22" s="825"/>
      <c r="AY22" s="826"/>
      <c r="AZ22" s="827" t="s">
        <v>383</v>
      </c>
      <c r="BA22" s="827"/>
      <c r="BB22" s="827"/>
      <c r="BC22" s="827"/>
      <c r="BD22" s="828"/>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384</v>
      </c>
      <c r="B23" s="812" t="s">
        <v>385</v>
      </c>
      <c r="C23" s="813"/>
      <c r="D23" s="813"/>
      <c r="E23" s="813"/>
      <c r="F23" s="813"/>
      <c r="G23" s="813"/>
      <c r="H23" s="813"/>
      <c r="I23" s="813"/>
      <c r="J23" s="813"/>
      <c r="K23" s="813"/>
      <c r="L23" s="813"/>
      <c r="M23" s="813"/>
      <c r="N23" s="813"/>
      <c r="O23" s="813"/>
      <c r="P23" s="814"/>
      <c r="Q23" s="815">
        <f>SUM(Q7:U8)</f>
        <v>15202</v>
      </c>
      <c r="R23" s="816"/>
      <c r="S23" s="816"/>
      <c r="T23" s="816"/>
      <c r="U23" s="816"/>
      <c r="V23" s="815">
        <f>SUM(V7:Z8)</f>
        <v>14949</v>
      </c>
      <c r="W23" s="816"/>
      <c r="X23" s="816"/>
      <c r="Y23" s="816"/>
      <c r="Z23" s="816"/>
      <c r="AA23" s="815">
        <f>SUM(AA7:AE8)</f>
        <v>253</v>
      </c>
      <c r="AB23" s="816"/>
      <c r="AC23" s="816"/>
      <c r="AD23" s="816"/>
      <c r="AE23" s="816"/>
      <c r="AF23" s="817">
        <v>215</v>
      </c>
      <c r="AG23" s="816"/>
      <c r="AH23" s="816"/>
      <c r="AI23" s="816"/>
      <c r="AJ23" s="818"/>
      <c r="AK23" s="819"/>
      <c r="AL23" s="820"/>
      <c r="AM23" s="820"/>
      <c r="AN23" s="820"/>
      <c r="AO23" s="820"/>
      <c r="AP23" s="816">
        <v>14313</v>
      </c>
      <c r="AQ23" s="816"/>
      <c r="AR23" s="816"/>
      <c r="AS23" s="816"/>
      <c r="AT23" s="816"/>
      <c r="AU23" s="821"/>
      <c r="AV23" s="821"/>
      <c r="AW23" s="821"/>
      <c r="AX23" s="821"/>
      <c r="AY23" s="822"/>
      <c r="AZ23" s="830" t="s">
        <v>386</v>
      </c>
      <c r="BA23" s="831"/>
      <c r="BB23" s="831"/>
      <c r="BC23" s="831"/>
      <c r="BD23" s="832"/>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29" t="s">
        <v>387</v>
      </c>
      <c r="B24" s="829"/>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c r="AJ24" s="829"/>
      <c r="AK24" s="829"/>
      <c r="AL24" s="829"/>
      <c r="AM24" s="829"/>
      <c r="AN24" s="829"/>
      <c r="AO24" s="829"/>
      <c r="AP24" s="829"/>
      <c r="AQ24" s="829"/>
      <c r="AR24" s="829"/>
      <c r="AS24" s="829"/>
      <c r="AT24" s="829"/>
      <c r="AU24" s="829"/>
      <c r="AV24" s="829"/>
      <c r="AW24" s="829"/>
      <c r="AX24" s="829"/>
      <c r="AY24" s="829"/>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388</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364</v>
      </c>
      <c r="B26" s="763"/>
      <c r="C26" s="763"/>
      <c r="D26" s="763"/>
      <c r="E26" s="763"/>
      <c r="F26" s="763"/>
      <c r="G26" s="763"/>
      <c r="H26" s="763"/>
      <c r="I26" s="763"/>
      <c r="J26" s="763"/>
      <c r="K26" s="763"/>
      <c r="L26" s="763"/>
      <c r="M26" s="763"/>
      <c r="N26" s="763"/>
      <c r="O26" s="763"/>
      <c r="P26" s="764"/>
      <c r="Q26" s="739" t="s">
        <v>389</v>
      </c>
      <c r="R26" s="740"/>
      <c r="S26" s="740"/>
      <c r="T26" s="740"/>
      <c r="U26" s="741"/>
      <c r="V26" s="739" t="s">
        <v>390</v>
      </c>
      <c r="W26" s="740"/>
      <c r="X26" s="740"/>
      <c r="Y26" s="740"/>
      <c r="Z26" s="741"/>
      <c r="AA26" s="739" t="s">
        <v>391</v>
      </c>
      <c r="AB26" s="740"/>
      <c r="AC26" s="740"/>
      <c r="AD26" s="740"/>
      <c r="AE26" s="740"/>
      <c r="AF26" s="833" t="s">
        <v>392</v>
      </c>
      <c r="AG26" s="834"/>
      <c r="AH26" s="834"/>
      <c r="AI26" s="834"/>
      <c r="AJ26" s="835"/>
      <c r="AK26" s="740" t="s">
        <v>393</v>
      </c>
      <c r="AL26" s="740"/>
      <c r="AM26" s="740"/>
      <c r="AN26" s="740"/>
      <c r="AO26" s="741"/>
      <c r="AP26" s="739" t="s">
        <v>394</v>
      </c>
      <c r="AQ26" s="740"/>
      <c r="AR26" s="740"/>
      <c r="AS26" s="740"/>
      <c r="AT26" s="741"/>
      <c r="AU26" s="739" t="s">
        <v>395</v>
      </c>
      <c r="AV26" s="740"/>
      <c r="AW26" s="740"/>
      <c r="AX26" s="740"/>
      <c r="AY26" s="741"/>
      <c r="AZ26" s="739" t="s">
        <v>396</v>
      </c>
      <c r="BA26" s="740"/>
      <c r="BB26" s="740"/>
      <c r="BC26" s="740"/>
      <c r="BD26" s="741"/>
      <c r="BE26" s="739" t="s">
        <v>371</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6"/>
      <c r="AG27" s="837"/>
      <c r="AH27" s="837"/>
      <c r="AI27" s="837"/>
      <c r="AJ27" s="838"/>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397</v>
      </c>
      <c r="C28" s="754"/>
      <c r="D28" s="754"/>
      <c r="E28" s="754"/>
      <c r="F28" s="754"/>
      <c r="G28" s="754"/>
      <c r="H28" s="754"/>
      <c r="I28" s="754"/>
      <c r="J28" s="754"/>
      <c r="K28" s="754"/>
      <c r="L28" s="754"/>
      <c r="M28" s="754"/>
      <c r="N28" s="754"/>
      <c r="O28" s="754"/>
      <c r="P28" s="755"/>
      <c r="Q28" s="843">
        <v>3402</v>
      </c>
      <c r="R28" s="844"/>
      <c r="S28" s="844"/>
      <c r="T28" s="844"/>
      <c r="U28" s="844"/>
      <c r="V28" s="844">
        <v>3259</v>
      </c>
      <c r="W28" s="844"/>
      <c r="X28" s="844"/>
      <c r="Y28" s="844"/>
      <c r="Z28" s="844"/>
      <c r="AA28" s="844">
        <v>143</v>
      </c>
      <c r="AB28" s="844"/>
      <c r="AC28" s="844"/>
      <c r="AD28" s="844"/>
      <c r="AE28" s="845"/>
      <c r="AF28" s="846">
        <v>143</v>
      </c>
      <c r="AG28" s="844"/>
      <c r="AH28" s="844"/>
      <c r="AI28" s="844"/>
      <c r="AJ28" s="847"/>
      <c r="AK28" s="848">
        <v>261</v>
      </c>
      <c r="AL28" s="839"/>
      <c r="AM28" s="839"/>
      <c r="AN28" s="839"/>
      <c r="AO28" s="839"/>
      <c r="AP28" s="839" t="s">
        <v>510</v>
      </c>
      <c r="AQ28" s="839"/>
      <c r="AR28" s="839"/>
      <c r="AS28" s="839"/>
      <c r="AT28" s="839"/>
      <c r="AU28" s="839" t="s">
        <v>510</v>
      </c>
      <c r="AV28" s="839"/>
      <c r="AW28" s="839"/>
      <c r="AX28" s="839"/>
      <c r="AY28" s="839"/>
      <c r="AZ28" s="840" t="s">
        <v>510</v>
      </c>
      <c r="BA28" s="840"/>
      <c r="BB28" s="840"/>
      <c r="BC28" s="840"/>
      <c r="BD28" s="840"/>
      <c r="BE28" s="841"/>
      <c r="BF28" s="841"/>
      <c r="BG28" s="841"/>
      <c r="BH28" s="841"/>
      <c r="BI28" s="842"/>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398</v>
      </c>
      <c r="C29" s="778"/>
      <c r="D29" s="778"/>
      <c r="E29" s="778"/>
      <c r="F29" s="778"/>
      <c r="G29" s="778"/>
      <c r="H29" s="778"/>
      <c r="I29" s="778"/>
      <c r="J29" s="778"/>
      <c r="K29" s="778"/>
      <c r="L29" s="778"/>
      <c r="M29" s="778"/>
      <c r="N29" s="778"/>
      <c r="O29" s="778"/>
      <c r="P29" s="779"/>
      <c r="Q29" s="780">
        <v>869</v>
      </c>
      <c r="R29" s="781"/>
      <c r="S29" s="781"/>
      <c r="T29" s="781"/>
      <c r="U29" s="781"/>
      <c r="V29" s="781">
        <v>868</v>
      </c>
      <c r="W29" s="781"/>
      <c r="X29" s="781"/>
      <c r="Y29" s="781"/>
      <c r="Z29" s="781"/>
      <c r="AA29" s="781">
        <v>1</v>
      </c>
      <c r="AB29" s="781"/>
      <c r="AC29" s="781"/>
      <c r="AD29" s="781"/>
      <c r="AE29" s="782"/>
      <c r="AF29" s="783">
        <v>1</v>
      </c>
      <c r="AG29" s="784"/>
      <c r="AH29" s="784"/>
      <c r="AI29" s="784"/>
      <c r="AJ29" s="785"/>
      <c r="AK29" s="851">
        <v>523</v>
      </c>
      <c r="AL29" s="852"/>
      <c r="AM29" s="852"/>
      <c r="AN29" s="852"/>
      <c r="AO29" s="852"/>
      <c r="AP29" s="852" t="s">
        <v>510</v>
      </c>
      <c r="AQ29" s="852"/>
      <c r="AR29" s="852"/>
      <c r="AS29" s="852"/>
      <c r="AT29" s="852"/>
      <c r="AU29" s="852" t="s">
        <v>510</v>
      </c>
      <c r="AV29" s="852"/>
      <c r="AW29" s="852"/>
      <c r="AX29" s="852"/>
      <c r="AY29" s="852"/>
      <c r="AZ29" s="853" t="s">
        <v>510</v>
      </c>
      <c r="BA29" s="853"/>
      <c r="BB29" s="853"/>
      <c r="BC29" s="853"/>
      <c r="BD29" s="853"/>
      <c r="BE29" s="849"/>
      <c r="BF29" s="849"/>
      <c r="BG29" s="849"/>
      <c r="BH29" s="849"/>
      <c r="BI29" s="850"/>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399</v>
      </c>
      <c r="C30" s="778"/>
      <c r="D30" s="778"/>
      <c r="E30" s="778"/>
      <c r="F30" s="778"/>
      <c r="G30" s="778"/>
      <c r="H30" s="778"/>
      <c r="I30" s="778"/>
      <c r="J30" s="778"/>
      <c r="K30" s="778"/>
      <c r="L30" s="778"/>
      <c r="M30" s="778"/>
      <c r="N30" s="778"/>
      <c r="O30" s="778"/>
      <c r="P30" s="779"/>
      <c r="Q30" s="780">
        <v>636</v>
      </c>
      <c r="R30" s="781"/>
      <c r="S30" s="781"/>
      <c r="T30" s="781"/>
      <c r="U30" s="781"/>
      <c r="V30" s="781">
        <v>543</v>
      </c>
      <c r="W30" s="781"/>
      <c r="X30" s="781"/>
      <c r="Y30" s="781"/>
      <c r="Z30" s="781"/>
      <c r="AA30" s="781">
        <v>92</v>
      </c>
      <c r="AB30" s="781"/>
      <c r="AC30" s="781"/>
      <c r="AD30" s="781"/>
      <c r="AE30" s="782"/>
      <c r="AF30" s="783">
        <v>398</v>
      </c>
      <c r="AG30" s="784"/>
      <c r="AH30" s="784"/>
      <c r="AI30" s="784"/>
      <c r="AJ30" s="785"/>
      <c r="AK30" s="851">
        <v>148</v>
      </c>
      <c r="AL30" s="852"/>
      <c r="AM30" s="852"/>
      <c r="AN30" s="852"/>
      <c r="AO30" s="852"/>
      <c r="AP30" s="852">
        <v>1850</v>
      </c>
      <c r="AQ30" s="852"/>
      <c r="AR30" s="852"/>
      <c r="AS30" s="852"/>
      <c r="AT30" s="852"/>
      <c r="AU30" s="852">
        <v>588</v>
      </c>
      <c r="AV30" s="852"/>
      <c r="AW30" s="852"/>
      <c r="AX30" s="852"/>
      <c r="AY30" s="852"/>
      <c r="AZ30" s="853" t="s">
        <v>510</v>
      </c>
      <c r="BA30" s="853"/>
      <c r="BB30" s="853"/>
      <c r="BC30" s="853"/>
      <c r="BD30" s="853"/>
      <c r="BE30" s="849" t="s">
        <v>400</v>
      </c>
      <c r="BF30" s="849"/>
      <c r="BG30" s="849"/>
      <c r="BH30" s="849"/>
      <c r="BI30" s="850"/>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401</v>
      </c>
      <c r="C31" s="778"/>
      <c r="D31" s="778"/>
      <c r="E31" s="778"/>
      <c r="F31" s="778"/>
      <c r="G31" s="778"/>
      <c r="H31" s="778"/>
      <c r="I31" s="778"/>
      <c r="J31" s="778"/>
      <c r="K31" s="778"/>
      <c r="L31" s="778"/>
      <c r="M31" s="778"/>
      <c r="N31" s="778"/>
      <c r="O31" s="778"/>
      <c r="P31" s="779"/>
      <c r="Q31" s="780">
        <v>2392</v>
      </c>
      <c r="R31" s="781"/>
      <c r="S31" s="781"/>
      <c r="T31" s="781"/>
      <c r="U31" s="781"/>
      <c r="V31" s="781">
        <v>2392</v>
      </c>
      <c r="W31" s="781"/>
      <c r="X31" s="781"/>
      <c r="Y31" s="781"/>
      <c r="Z31" s="781"/>
      <c r="AA31" s="781" t="s">
        <v>510</v>
      </c>
      <c r="AB31" s="781"/>
      <c r="AC31" s="781"/>
      <c r="AD31" s="781"/>
      <c r="AE31" s="782"/>
      <c r="AF31" s="783" t="s">
        <v>402</v>
      </c>
      <c r="AG31" s="784"/>
      <c r="AH31" s="784"/>
      <c r="AI31" s="784"/>
      <c r="AJ31" s="785"/>
      <c r="AK31" s="851">
        <v>766</v>
      </c>
      <c r="AL31" s="852"/>
      <c r="AM31" s="852"/>
      <c r="AN31" s="852"/>
      <c r="AO31" s="852"/>
      <c r="AP31" s="852">
        <v>12982</v>
      </c>
      <c r="AQ31" s="852"/>
      <c r="AR31" s="852"/>
      <c r="AS31" s="852"/>
      <c r="AT31" s="852"/>
      <c r="AU31" s="852">
        <v>10996</v>
      </c>
      <c r="AV31" s="852"/>
      <c r="AW31" s="852"/>
      <c r="AX31" s="852"/>
      <c r="AY31" s="852"/>
      <c r="AZ31" s="853" t="s">
        <v>510</v>
      </c>
      <c r="BA31" s="853"/>
      <c r="BB31" s="853"/>
      <c r="BC31" s="853"/>
      <c r="BD31" s="853"/>
      <c r="BE31" s="849" t="s">
        <v>403</v>
      </c>
      <c r="BF31" s="849"/>
      <c r="BG31" s="849"/>
      <c r="BH31" s="849"/>
      <c r="BI31" s="850"/>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404</v>
      </c>
      <c r="C32" s="778"/>
      <c r="D32" s="778"/>
      <c r="E32" s="778"/>
      <c r="F32" s="778"/>
      <c r="G32" s="778"/>
      <c r="H32" s="778"/>
      <c r="I32" s="778"/>
      <c r="J32" s="778"/>
      <c r="K32" s="778"/>
      <c r="L32" s="778"/>
      <c r="M32" s="778"/>
      <c r="N32" s="778"/>
      <c r="O32" s="778"/>
      <c r="P32" s="779"/>
      <c r="Q32" s="780">
        <v>173</v>
      </c>
      <c r="R32" s="781"/>
      <c r="S32" s="781"/>
      <c r="T32" s="781"/>
      <c r="U32" s="781"/>
      <c r="V32" s="781">
        <v>173</v>
      </c>
      <c r="W32" s="781"/>
      <c r="X32" s="781"/>
      <c r="Y32" s="781"/>
      <c r="Z32" s="781"/>
      <c r="AA32" s="781" t="s">
        <v>510</v>
      </c>
      <c r="AB32" s="781"/>
      <c r="AC32" s="781"/>
      <c r="AD32" s="781"/>
      <c r="AE32" s="782"/>
      <c r="AF32" s="783" t="s">
        <v>386</v>
      </c>
      <c r="AG32" s="784"/>
      <c r="AH32" s="784"/>
      <c r="AI32" s="784"/>
      <c r="AJ32" s="785"/>
      <c r="AK32" s="851">
        <v>130</v>
      </c>
      <c r="AL32" s="852"/>
      <c r="AM32" s="852"/>
      <c r="AN32" s="852"/>
      <c r="AO32" s="852"/>
      <c r="AP32" s="852">
        <v>967</v>
      </c>
      <c r="AQ32" s="852"/>
      <c r="AR32" s="852"/>
      <c r="AS32" s="852"/>
      <c r="AT32" s="852"/>
      <c r="AU32" s="852">
        <v>1050</v>
      </c>
      <c r="AV32" s="852"/>
      <c r="AW32" s="852"/>
      <c r="AX32" s="852"/>
      <c r="AY32" s="852"/>
      <c r="AZ32" s="853" t="s">
        <v>510</v>
      </c>
      <c r="BA32" s="853"/>
      <c r="BB32" s="853"/>
      <c r="BC32" s="853"/>
      <c r="BD32" s="853"/>
      <c r="BE32" s="849" t="s">
        <v>403</v>
      </c>
      <c r="BF32" s="849"/>
      <c r="BG32" s="849"/>
      <c r="BH32" s="849"/>
      <c r="BI32" s="850"/>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405</v>
      </c>
      <c r="C33" s="778"/>
      <c r="D33" s="778"/>
      <c r="E33" s="778"/>
      <c r="F33" s="778"/>
      <c r="G33" s="778"/>
      <c r="H33" s="778"/>
      <c r="I33" s="778"/>
      <c r="J33" s="778"/>
      <c r="K33" s="778"/>
      <c r="L33" s="778"/>
      <c r="M33" s="778"/>
      <c r="N33" s="778"/>
      <c r="O33" s="778"/>
      <c r="P33" s="779"/>
      <c r="Q33" s="780">
        <v>126</v>
      </c>
      <c r="R33" s="781"/>
      <c r="S33" s="781"/>
      <c r="T33" s="781"/>
      <c r="U33" s="781"/>
      <c r="V33" s="781">
        <v>126</v>
      </c>
      <c r="W33" s="781"/>
      <c r="X33" s="781"/>
      <c r="Y33" s="781"/>
      <c r="Z33" s="781"/>
      <c r="AA33" s="781" t="s">
        <v>510</v>
      </c>
      <c r="AB33" s="781"/>
      <c r="AC33" s="781"/>
      <c r="AD33" s="781"/>
      <c r="AE33" s="782"/>
      <c r="AF33" s="783" t="s">
        <v>386</v>
      </c>
      <c r="AG33" s="784"/>
      <c r="AH33" s="784"/>
      <c r="AI33" s="784"/>
      <c r="AJ33" s="785"/>
      <c r="AK33" s="851" t="s">
        <v>510</v>
      </c>
      <c r="AL33" s="852"/>
      <c r="AM33" s="852"/>
      <c r="AN33" s="852"/>
      <c r="AO33" s="852"/>
      <c r="AP33" s="852" t="s">
        <v>510</v>
      </c>
      <c r="AQ33" s="852"/>
      <c r="AR33" s="852"/>
      <c r="AS33" s="852"/>
      <c r="AT33" s="852"/>
      <c r="AU33" s="852" t="s">
        <v>510</v>
      </c>
      <c r="AV33" s="852"/>
      <c r="AW33" s="852"/>
      <c r="AX33" s="852"/>
      <c r="AY33" s="852"/>
      <c r="AZ33" s="853" t="s">
        <v>510</v>
      </c>
      <c r="BA33" s="853"/>
      <c r="BB33" s="853"/>
      <c r="BC33" s="853"/>
      <c r="BD33" s="853"/>
      <c r="BE33" s="849" t="s">
        <v>403</v>
      </c>
      <c r="BF33" s="849"/>
      <c r="BG33" s="849"/>
      <c r="BH33" s="849"/>
      <c r="BI33" s="850"/>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1"/>
      <c r="AL34" s="852"/>
      <c r="AM34" s="852"/>
      <c r="AN34" s="852"/>
      <c r="AO34" s="852"/>
      <c r="AP34" s="852"/>
      <c r="AQ34" s="852"/>
      <c r="AR34" s="852"/>
      <c r="AS34" s="852"/>
      <c r="AT34" s="852"/>
      <c r="AU34" s="852"/>
      <c r="AV34" s="852"/>
      <c r="AW34" s="852"/>
      <c r="AX34" s="852"/>
      <c r="AY34" s="852"/>
      <c r="AZ34" s="853"/>
      <c r="BA34" s="853"/>
      <c r="BB34" s="853"/>
      <c r="BC34" s="853"/>
      <c r="BD34" s="853"/>
      <c r="BE34" s="849"/>
      <c r="BF34" s="849"/>
      <c r="BG34" s="849"/>
      <c r="BH34" s="849"/>
      <c r="BI34" s="850"/>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1"/>
      <c r="AL35" s="852"/>
      <c r="AM35" s="852"/>
      <c r="AN35" s="852"/>
      <c r="AO35" s="852"/>
      <c r="AP35" s="852"/>
      <c r="AQ35" s="852"/>
      <c r="AR35" s="852"/>
      <c r="AS35" s="852"/>
      <c r="AT35" s="852"/>
      <c r="AU35" s="852"/>
      <c r="AV35" s="852"/>
      <c r="AW35" s="852"/>
      <c r="AX35" s="852"/>
      <c r="AY35" s="852"/>
      <c r="AZ35" s="853"/>
      <c r="BA35" s="853"/>
      <c r="BB35" s="853"/>
      <c r="BC35" s="853"/>
      <c r="BD35" s="853"/>
      <c r="BE35" s="849"/>
      <c r="BF35" s="849"/>
      <c r="BG35" s="849"/>
      <c r="BH35" s="849"/>
      <c r="BI35" s="850"/>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1"/>
      <c r="AL36" s="852"/>
      <c r="AM36" s="852"/>
      <c r="AN36" s="852"/>
      <c r="AO36" s="852"/>
      <c r="AP36" s="852"/>
      <c r="AQ36" s="852"/>
      <c r="AR36" s="852"/>
      <c r="AS36" s="852"/>
      <c r="AT36" s="852"/>
      <c r="AU36" s="852"/>
      <c r="AV36" s="852"/>
      <c r="AW36" s="852"/>
      <c r="AX36" s="852"/>
      <c r="AY36" s="852"/>
      <c r="AZ36" s="853"/>
      <c r="BA36" s="853"/>
      <c r="BB36" s="853"/>
      <c r="BC36" s="853"/>
      <c r="BD36" s="853"/>
      <c r="BE36" s="849"/>
      <c r="BF36" s="849"/>
      <c r="BG36" s="849"/>
      <c r="BH36" s="849"/>
      <c r="BI36" s="850"/>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1"/>
      <c r="AL37" s="852"/>
      <c r="AM37" s="852"/>
      <c r="AN37" s="852"/>
      <c r="AO37" s="852"/>
      <c r="AP37" s="852"/>
      <c r="AQ37" s="852"/>
      <c r="AR37" s="852"/>
      <c r="AS37" s="852"/>
      <c r="AT37" s="852"/>
      <c r="AU37" s="852"/>
      <c r="AV37" s="852"/>
      <c r="AW37" s="852"/>
      <c r="AX37" s="852"/>
      <c r="AY37" s="852"/>
      <c r="AZ37" s="853"/>
      <c r="BA37" s="853"/>
      <c r="BB37" s="853"/>
      <c r="BC37" s="853"/>
      <c r="BD37" s="853"/>
      <c r="BE37" s="849"/>
      <c r="BF37" s="849"/>
      <c r="BG37" s="849"/>
      <c r="BH37" s="849"/>
      <c r="BI37" s="850"/>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1"/>
      <c r="AL38" s="852"/>
      <c r="AM38" s="852"/>
      <c r="AN38" s="852"/>
      <c r="AO38" s="852"/>
      <c r="AP38" s="852"/>
      <c r="AQ38" s="852"/>
      <c r="AR38" s="852"/>
      <c r="AS38" s="852"/>
      <c r="AT38" s="852"/>
      <c r="AU38" s="852"/>
      <c r="AV38" s="852"/>
      <c r="AW38" s="852"/>
      <c r="AX38" s="852"/>
      <c r="AY38" s="852"/>
      <c r="AZ38" s="853"/>
      <c r="BA38" s="853"/>
      <c r="BB38" s="853"/>
      <c r="BC38" s="853"/>
      <c r="BD38" s="853"/>
      <c r="BE38" s="849"/>
      <c r="BF38" s="849"/>
      <c r="BG38" s="849"/>
      <c r="BH38" s="849"/>
      <c r="BI38" s="850"/>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1"/>
      <c r="AL39" s="852"/>
      <c r="AM39" s="852"/>
      <c r="AN39" s="852"/>
      <c r="AO39" s="852"/>
      <c r="AP39" s="852"/>
      <c r="AQ39" s="852"/>
      <c r="AR39" s="852"/>
      <c r="AS39" s="852"/>
      <c r="AT39" s="852"/>
      <c r="AU39" s="852"/>
      <c r="AV39" s="852"/>
      <c r="AW39" s="852"/>
      <c r="AX39" s="852"/>
      <c r="AY39" s="852"/>
      <c r="AZ39" s="853"/>
      <c r="BA39" s="853"/>
      <c r="BB39" s="853"/>
      <c r="BC39" s="853"/>
      <c r="BD39" s="853"/>
      <c r="BE39" s="849"/>
      <c r="BF39" s="849"/>
      <c r="BG39" s="849"/>
      <c r="BH39" s="849"/>
      <c r="BI39" s="850"/>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1"/>
      <c r="AL40" s="852"/>
      <c r="AM40" s="852"/>
      <c r="AN40" s="852"/>
      <c r="AO40" s="852"/>
      <c r="AP40" s="852"/>
      <c r="AQ40" s="852"/>
      <c r="AR40" s="852"/>
      <c r="AS40" s="852"/>
      <c r="AT40" s="852"/>
      <c r="AU40" s="852"/>
      <c r="AV40" s="852"/>
      <c r="AW40" s="852"/>
      <c r="AX40" s="852"/>
      <c r="AY40" s="852"/>
      <c r="AZ40" s="853"/>
      <c r="BA40" s="853"/>
      <c r="BB40" s="853"/>
      <c r="BC40" s="853"/>
      <c r="BD40" s="853"/>
      <c r="BE40" s="849"/>
      <c r="BF40" s="849"/>
      <c r="BG40" s="849"/>
      <c r="BH40" s="849"/>
      <c r="BI40" s="850"/>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1"/>
      <c r="AL41" s="852"/>
      <c r="AM41" s="852"/>
      <c r="AN41" s="852"/>
      <c r="AO41" s="852"/>
      <c r="AP41" s="852"/>
      <c r="AQ41" s="852"/>
      <c r="AR41" s="852"/>
      <c r="AS41" s="852"/>
      <c r="AT41" s="852"/>
      <c r="AU41" s="852"/>
      <c r="AV41" s="852"/>
      <c r="AW41" s="852"/>
      <c r="AX41" s="852"/>
      <c r="AY41" s="852"/>
      <c r="AZ41" s="853"/>
      <c r="BA41" s="853"/>
      <c r="BB41" s="853"/>
      <c r="BC41" s="853"/>
      <c r="BD41" s="853"/>
      <c r="BE41" s="849"/>
      <c r="BF41" s="849"/>
      <c r="BG41" s="849"/>
      <c r="BH41" s="849"/>
      <c r="BI41" s="850"/>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1"/>
      <c r="AL42" s="852"/>
      <c r="AM42" s="852"/>
      <c r="AN42" s="852"/>
      <c r="AO42" s="852"/>
      <c r="AP42" s="852"/>
      <c r="AQ42" s="852"/>
      <c r="AR42" s="852"/>
      <c r="AS42" s="852"/>
      <c r="AT42" s="852"/>
      <c r="AU42" s="852"/>
      <c r="AV42" s="852"/>
      <c r="AW42" s="852"/>
      <c r="AX42" s="852"/>
      <c r="AY42" s="852"/>
      <c r="AZ42" s="853"/>
      <c r="BA42" s="853"/>
      <c r="BB42" s="853"/>
      <c r="BC42" s="853"/>
      <c r="BD42" s="853"/>
      <c r="BE42" s="849"/>
      <c r="BF42" s="849"/>
      <c r="BG42" s="849"/>
      <c r="BH42" s="849"/>
      <c r="BI42" s="850"/>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1"/>
      <c r="AL43" s="852"/>
      <c r="AM43" s="852"/>
      <c r="AN43" s="852"/>
      <c r="AO43" s="852"/>
      <c r="AP43" s="852"/>
      <c r="AQ43" s="852"/>
      <c r="AR43" s="852"/>
      <c r="AS43" s="852"/>
      <c r="AT43" s="852"/>
      <c r="AU43" s="852"/>
      <c r="AV43" s="852"/>
      <c r="AW43" s="852"/>
      <c r="AX43" s="852"/>
      <c r="AY43" s="852"/>
      <c r="AZ43" s="853"/>
      <c r="BA43" s="853"/>
      <c r="BB43" s="853"/>
      <c r="BC43" s="853"/>
      <c r="BD43" s="853"/>
      <c r="BE43" s="849"/>
      <c r="BF43" s="849"/>
      <c r="BG43" s="849"/>
      <c r="BH43" s="849"/>
      <c r="BI43" s="850"/>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1"/>
      <c r="AL44" s="852"/>
      <c r="AM44" s="852"/>
      <c r="AN44" s="852"/>
      <c r="AO44" s="852"/>
      <c r="AP44" s="852"/>
      <c r="AQ44" s="852"/>
      <c r="AR44" s="852"/>
      <c r="AS44" s="852"/>
      <c r="AT44" s="852"/>
      <c r="AU44" s="852"/>
      <c r="AV44" s="852"/>
      <c r="AW44" s="852"/>
      <c r="AX44" s="852"/>
      <c r="AY44" s="852"/>
      <c r="AZ44" s="853"/>
      <c r="BA44" s="853"/>
      <c r="BB44" s="853"/>
      <c r="BC44" s="853"/>
      <c r="BD44" s="853"/>
      <c r="BE44" s="849"/>
      <c r="BF44" s="849"/>
      <c r="BG44" s="849"/>
      <c r="BH44" s="849"/>
      <c r="BI44" s="850"/>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1"/>
      <c r="AL45" s="852"/>
      <c r="AM45" s="852"/>
      <c r="AN45" s="852"/>
      <c r="AO45" s="852"/>
      <c r="AP45" s="852"/>
      <c r="AQ45" s="852"/>
      <c r="AR45" s="852"/>
      <c r="AS45" s="852"/>
      <c r="AT45" s="852"/>
      <c r="AU45" s="852"/>
      <c r="AV45" s="852"/>
      <c r="AW45" s="852"/>
      <c r="AX45" s="852"/>
      <c r="AY45" s="852"/>
      <c r="AZ45" s="853"/>
      <c r="BA45" s="853"/>
      <c r="BB45" s="853"/>
      <c r="BC45" s="853"/>
      <c r="BD45" s="853"/>
      <c r="BE45" s="849"/>
      <c r="BF45" s="849"/>
      <c r="BG45" s="849"/>
      <c r="BH45" s="849"/>
      <c r="BI45" s="850"/>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1"/>
      <c r="AL46" s="852"/>
      <c r="AM46" s="852"/>
      <c r="AN46" s="852"/>
      <c r="AO46" s="852"/>
      <c r="AP46" s="852"/>
      <c r="AQ46" s="852"/>
      <c r="AR46" s="852"/>
      <c r="AS46" s="852"/>
      <c r="AT46" s="852"/>
      <c r="AU46" s="852"/>
      <c r="AV46" s="852"/>
      <c r="AW46" s="852"/>
      <c r="AX46" s="852"/>
      <c r="AY46" s="852"/>
      <c r="AZ46" s="853"/>
      <c r="BA46" s="853"/>
      <c r="BB46" s="853"/>
      <c r="BC46" s="853"/>
      <c r="BD46" s="853"/>
      <c r="BE46" s="849"/>
      <c r="BF46" s="849"/>
      <c r="BG46" s="849"/>
      <c r="BH46" s="849"/>
      <c r="BI46" s="850"/>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1"/>
      <c r="AL47" s="852"/>
      <c r="AM47" s="852"/>
      <c r="AN47" s="852"/>
      <c r="AO47" s="852"/>
      <c r="AP47" s="852"/>
      <c r="AQ47" s="852"/>
      <c r="AR47" s="852"/>
      <c r="AS47" s="852"/>
      <c r="AT47" s="852"/>
      <c r="AU47" s="852"/>
      <c r="AV47" s="852"/>
      <c r="AW47" s="852"/>
      <c r="AX47" s="852"/>
      <c r="AY47" s="852"/>
      <c r="AZ47" s="853"/>
      <c r="BA47" s="853"/>
      <c r="BB47" s="853"/>
      <c r="BC47" s="853"/>
      <c r="BD47" s="853"/>
      <c r="BE47" s="849"/>
      <c r="BF47" s="849"/>
      <c r="BG47" s="849"/>
      <c r="BH47" s="849"/>
      <c r="BI47" s="850"/>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1"/>
      <c r="AL48" s="852"/>
      <c r="AM48" s="852"/>
      <c r="AN48" s="852"/>
      <c r="AO48" s="852"/>
      <c r="AP48" s="852"/>
      <c r="AQ48" s="852"/>
      <c r="AR48" s="852"/>
      <c r="AS48" s="852"/>
      <c r="AT48" s="852"/>
      <c r="AU48" s="852"/>
      <c r="AV48" s="852"/>
      <c r="AW48" s="852"/>
      <c r="AX48" s="852"/>
      <c r="AY48" s="852"/>
      <c r="AZ48" s="853"/>
      <c r="BA48" s="853"/>
      <c r="BB48" s="853"/>
      <c r="BC48" s="853"/>
      <c r="BD48" s="853"/>
      <c r="BE48" s="849"/>
      <c r="BF48" s="849"/>
      <c r="BG48" s="849"/>
      <c r="BH48" s="849"/>
      <c r="BI48" s="850"/>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1"/>
      <c r="AL49" s="852"/>
      <c r="AM49" s="852"/>
      <c r="AN49" s="852"/>
      <c r="AO49" s="852"/>
      <c r="AP49" s="852"/>
      <c r="AQ49" s="852"/>
      <c r="AR49" s="852"/>
      <c r="AS49" s="852"/>
      <c r="AT49" s="852"/>
      <c r="AU49" s="852"/>
      <c r="AV49" s="852"/>
      <c r="AW49" s="852"/>
      <c r="AX49" s="852"/>
      <c r="AY49" s="852"/>
      <c r="AZ49" s="853"/>
      <c r="BA49" s="853"/>
      <c r="BB49" s="853"/>
      <c r="BC49" s="853"/>
      <c r="BD49" s="853"/>
      <c r="BE49" s="849"/>
      <c r="BF49" s="849"/>
      <c r="BG49" s="849"/>
      <c r="BH49" s="849"/>
      <c r="BI49" s="850"/>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4"/>
      <c r="R50" s="855"/>
      <c r="S50" s="855"/>
      <c r="T50" s="855"/>
      <c r="U50" s="855"/>
      <c r="V50" s="855"/>
      <c r="W50" s="855"/>
      <c r="X50" s="855"/>
      <c r="Y50" s="855"/>
      <c r="Z50" s="855"/>
      <c r="AA50" s="855"/>
      <c r="AB50" s="855"/>
      <c r="AC50" s="855"/>
      <c r="AD50" s="855"/>
      <c r="AE50" s="856"/>
      <c r="AF50" s="783"/>
      <c r="AG50" s="784"/>
      <c r="AH50" s="784"/>
      <c r="AI50" s="784"/>
      <c r="AJ50" s="785"/>
      <c r="AK50" s="857"/>
      <c r="AL50" s="855"/>
      <c r="AM50" s="855"/>
      <c r="AN50" s="855"/>
      <c r="AO50" s="855"/>
      <c r="AP50" s="855"/>
      <c r="AQ50" s="855"/>
      <c r="AR50" s="855"/>
      <c r="AS50" s="855"/>
      <c r="AT50" s="855"/>
      <c r="AU50" s="855"/>
      <c r="AV50" s="855"/>
      <c r="AW50" s="855"/>
      <c r="AX50" s="855"/>
      <c r="AY50" s="855"/>
      <c r="AZ50" s="858"/>
      <c r="BA50" s="858"/>
      <c r="BB50" s="858"/>
      <c r="BC50" s="858"/>
      <c r="BD50" s="858"/>
      <c r="BE50" s="849"/>
      <c r="BF50" s="849"/>
      <c r="BG50" s="849"/>
      <c r="BH50" s="849"/>
      <c r="BI50" s="850"/>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4"/>
      <c r="R51" s="855"/>
      <c r="S51" s="855"/>
      <c r="T51" s="855"/>
      <c r="U51" s="855"/>
      <c r="V51" s="855"/>
      <c r="W51" s="855"/>
      <c r="X51" s="855"/>
      <c r="Y51" s="855"/>
      <c r="Z51" s="855"/>
      <c r="AA51" s="855"/>
      <c r="AB51" s="855"/>
      <c r="AC51" s="855"/>
      <c r="AD51" s="855"/>
      <c r="AE51" s="856"/>
      <c r="AF51" s="783"/>
      <c r="AG51" s="784"/>
      <c r="AH51" s="784"/>
      <c r="AI51" s="784"/>
      <c r="AJ51" s="785"/>
      <c r="AK51" s="857"/>
      <c r="AL51" s="855"/>
      <c r="AM51" s="855"/>
      <c r="AN51" s="855"/>
      <c r="AO51" s="855"/>
      <c r="AP51" s="855"/>
      <c r="AQ51" s="855"/>
      <c r="AR51" s="855"/>
      <c r="AS51" s="855"/>
      <c r="AT51" s="855"/>
      <c r="AU51" s="855"/>
      <c r="AV51" s="855"/>
      <c r="AW51" s="855"/>
      <c r="AX51" s="855"/>
      <c r="AY51" s="855"/>
      <c r="AZ51" s="858"/>
      <c r="BA51" s="858"/>
      <c r="BB51" s="858"/>
      <c r="BC51" s="858"/>
      <c r="BD51" s="858"/>
      <c r="BE51" s="849"/>
      <c r="BF51" s="849"/>
      <c r="BG51" s="849"/>
      <c r="BH51" s="849"/>
      <c r="BI51" s="850"/>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4"/>
      <c r="R52" s="855"/>
      <c r="S52" s="855"/>
      <c r="T52" s="855"/>
      <c r="U52" s="855"/>
      <c r="V52" s="855"/>
      <c r="W52" s="855"/>
      <c r="X52" s="855"/>
      <c r="Y52" s="855"/>
      <c r="Z52" s="855"/>
      <c r="AA52" s="855"/>
      <c r="AB52" s="855"/>
      <c r="AC52" s="855"/>
      <c r="AD52" s="855"/>
      <c r="AE52" s="856"/>
      <c r="AF52" s="783"/>
      <c r="AG52" s="784"/>
      <c r="AH52" s="784"/>
      <c r="AI52" s="784"/>
      <c r="AJ52" s="785"/>
      <c r="AK52" s="857"/>
      <c r="AL52" s="855"/>
      <c r="AM52" s="855"/>
      <c r="AN52" s="855"/>
      <c r="AO52" s="855"/>
      <c r="AP52" s="855"/>
      <c r="AQ52" s="855"/>
      <c r="AR52" s="855"/>
      <c r="AS52" s="855"/>
      <c r="AT52" s="855"/>
      <c r="AU52" s="855"/>
      <c r="AV52" s="855"/>
      <c r="AW52" s="855"/>
      <c r="AX52" s="855"/>
      <c r="AY52" s="855"/>
      <c r="AZ52" s="858"/>
      <c r="BA52" s="858"/>
      <c r="BB52" s="858"/>
      <c r="BC52" s="858"/>
      <c r="BD52" s="858"/>
      <c r="BE52" s="849"/>
      <c r="BF52" s="849"/>
      <c r="BG52" s="849"/>
      <c r="BH52" s="849"/>
      <c r="BI52" s="850"/>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4"/>
      <c r="R53" s="855"/>
      <c r="S53" s="855"/>
      <c r="T53" s="855"/>
      <c r="U53" s="855"/>
      <c r="V53" s="855"/>
      <c r="W53" s="855"/>
      <c r="X53" s="855"/>
      <c r="Y53" s="855"/>
      <c r="Z53" s="855"/>
      <c r="AA53" s="855"/>
      <c r="AB53" s="855"/>
      <c r="AC53" s="855"/>
      <c r="AD53" s="855"/>
      <c r="AE53" s="856"/>
      <c r="AF53" s="783"/>
      <c r="AG53" s="784"/>
      <c r="AH53" s="784"/>
      <c r="AI53" s="784"/>
      <c r="AJ53" s="785"/>
      <c r="AK53" s="857"/>
      <c r="AL53" s="855"/>
      <c r="AM53" s="855"/>
      <c r="AN53" s="855"/>
      <c r="AO53" s="855"/>
      <c r="AP53" s="855"/>
      <c r="AQ53" s="855"/>
      <c r="AR53" s="855"/>
      <c r="AS53" s="855"/>
      <c r="AT53" s="855"/>
      <c r="AU53" s="855"/>
      <c r="AV53" s="855"/>
      <c r="AW53" s="855"/>
      <c r="AX53" s="855"/>
      <c r="AY53" s="855"/>
      <c r="AZ53" s="858"/>
      <c r="BA53" s="858"/>
      <c r="BB53" s="858"/>
      <c r="BC53" s="858"/>
      <c r="BD53" s="858"/>
      <c r="BE53" s="849"/>
      <c r="BF53" s="849"/>
      <c r="BG53" s="849"/>
      <c r="BH53" s="849"/>
      <c r="BI53" s="850"/>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4"/>
      <c r="R54" s="855"/>
      <c r="S54" s="855"/>
      <c r="T54" s="855"/>
      <c r="U54" s="855"/>
      <c r="V54" s="855"/>
      <c r="W54" s="855"/>
      <c r="X54" s="855"/>
      <c r="Y54" s="855"/>
      <c r="Z54" s="855"/>
      <c r="AA54" s="855"/>
      <c r="AB54" s="855"/>
      <c r="AC54" s="855"/>
      <c r="AD54" s="855"/>
      <c r="AE54" s="856"/>
      <c r="AF54" s="783"/>
      <c r="AG54" s="784"/>
      <c r="AH54" s="784"/>
      <c r="AI54" s="784"/>
      <c r="AJ54" s="785"/>
      <c r="AK54" s="857"/>
      <c r="AL54" s="855"/>
      <c r="AM54" s="855"/>
      <c r="AN54" s="855"/>
      <c r="AO54" s="855"/>
      <c r="AP54" s="855"/>
      <c r="AQ54" s="855"/>
      <c r="AR54" s="855"/>
      <c r="AS54" s="855"/>
      <c r="AT54" s="855"/>
      <c r="AU54" s="855"/>
      <c r="AV54" s="855"/>
      <c r="AW54" s="855"/>
      <c r="AX54" s="855"/>
      <c r="AY54" s="855"/>
      <c r="AZ54" s="858"/>
      <c r="BA54" s="858"/>
      <c r="BB54" s="858"/>
      <c r="BC54" s="858"/>
      <c r="BD54" s="858"/>
      <c r="BE54" s="849"/>
      <c r="BF54" s="849"/>
      <c r="BG54" s="849"/>
      <c r="BH54" s="849"/>
      <c r="BI54" s="850"/>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4"/>
      <c r="R55" s="855"/>
      <c r="S55" s="855"/>
      <c r="T55" s="855"/>
      <c r="U55" s="855"/>
      <c r="V55" s="855"/>
      <c r="W55" s="855"/>
      <c r="X55" s="855"/>
      <c r="Y55" s="855"/>
      <c r="Z55" s="855"/>
      <c r="AA55" s="855"/>
      <c r="AB55" s="855"/>
      <c r="AC55" s="855"/>
      <c r="AD55" s="855"/>
      <c r="AE55" s="856"/>
      <c r="AF55" s="783"/>
      <c r="AG55" s="784"/>
      <c r="AH55" s="784"/>
      <c r="AI55" s="784"/>
      <c r="AJ55" s="785"/>
      <c r="AK55" s="857"/>
      <c r="AL55" s="855"/>
      <c r="AM55" s="855"/>
      <c r="AN55" s="855"/>
      <c r="AO55" s="855"/>
      <c r="AP55" s="855"/>
      <c r="AQ55" s="855"/>
      <c r="AR55" s="855"/>
      <c r="AS55" s="855"/>
      <c r="AT55" s="855"/>
      <c r="AU55" s="855"/>
      <c r="AV55" s="855"/>
      <c r="AW55" s="855"/>
      <c r="AX55" s="855"/>
      <c r="AY55" s="855"/>
      <c r="AZ55" s="858"/>
      <c r="BA55" s="858"/>
      <c r="BB55" s="858"/>
      <c r="BC55" s="858"/>
      <c r="BD55" s="858"/>
      <c r="BE55" s="849"/>
      <c r="BF55" s="849"/>
      <c r="BG55" s="849"/>
      <c r="BH55" s="849"/>
      <c r="BI55" s="850"/>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4"/>
      <c r="R56" s="855"/>
      <c r="S56" s="855"/>
      <c r="T56" s="855"/>
      <c r="U56" s="855"/>
      <c r="V56" s="855"/>
      <c r="W56" s="855"/>
      <c r="X56" s="855"/>
      <c r="Y56" s="855"/>
      <c r="Z56" s="855"/>
      <c r="AA56" s="855"/>
      <c r="AB56" s="855"/>
      <c r="AC56" s="855"/>
      <c r="AD56" s="855"/>
      <c r="AE56" s="856"/>
      <c r="AF56" s="783"/>
      <c r="AG56" s="784"/>
      <c r="AH56" s="784"/>
      <c r="AI56" s="784"/>
      <c r="AJ56" s="785"/>
      <c r="AK56" s="857"/>
      <c r="AL56" s="855"/>
      <c r="AM56" s="855"/>
      <c r="AN56" s="855"/>
      <c r="AO56" s="855"/>
      <c r="AP56" s="855"/>
      <c r="AQ56" s="855"/>
      <c r="AR56" s="855"/>
      <c r="AS56" s="855"/>
      <c r="AT56" s="855"/>
      <c r="AU56" s="855"/>
      <c r="AV56" s="855"/>
      <c r="AW56" s="855"/>
      <c r="AX56" s="855"/>
      <c r="AY56" s="855"/>
      <c r="AZ56" s="858"/>
      <c r="BA56" s="858"/>
      <c r="BB56" s="858"/>
      <c r="BC56" s="858"/>
      <c r="BD56" s="858"/>
      <c r="BE56" s="849"/>
      <c r="BF56" s="849"/>
      <c r="BG56" s="849"/>
      <c r="BH56" s="849"/>
      <c r="BI56" s="850"/>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4"/>
      <c r="R57" s="855"/>
      <c r="S57" s="855"/>
      <c r="T57" s="855"/>
      <c r="U57" s="855"/>
      <c r="V57" s="855"/>
      <c r="W57" s="855"/>
      <c r="X57" s="855"/>
      <c r="Y57" s="855"/>
      <c r="Z57" s="855"/>
      <c r="AA57" s="855"/>
      <c r="AB57" s="855"/>
      <c r="AC57" s="855"/>
      <c r="AD57" s="855"/>
      <c r="AE57" s="856"/>
      <c r="AF57" s="783"/>
      <c r="AG57" s="784"/>
      <c r="AH57" s="784"/>
      <c r="AI57" s="784"/>
      <c r="AJ57" s="785"/>
      <c r="AK57" s="857"/>
      <c r="AL57" s="855"/>
      <c r="AM57" s="855"/>
      <c r="AN57" s="855"/>
      <c r="AO57" s="855"/>
      <c r="AP57" s="855"/>
      <c r="AQ57" s="855"/>
      <c r="AR57" s="855"/>
      <c r="AS57" s="855"/>
      <c r="AT57" s="855"/>
      <c r="AU57" s="855"/>
      <c r="AV57" s="855"/>
      <c r="AW57" s="855"/>
      <c r="AX57" s="855"/>
      <c r="AY57" s="855"/>
      <c r="AZ57" s="858"/>
      <c r="BA57" s="858"/>
      <c r="BB57" s="858"/>
      <c r="BC57" s="858"/>
      <c r="BD57" s="858"/>
      <c r="BE57" s="849"/>
      <c r="BF57" s="849"/>
      <c r="BG57" s="849"/>
      <c r="BH57" s="849"/>
      <c r="BI57" s="850"/>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4"/>
      <c r="R58" s="855"/>
      <c r="S58" s="855"/>
      <c r="T58" s="855"/>
      <c r="U58" s="855"/>
      <c r="V58" s="855"/>
      <c r="W58" s="855"/>
      <c r="X58" s="855"/>
      <c r="Y58" s="855"/>
      <c r="Z58" s="855"/>
      <c r="AA58" s="855"/>
      <c r="AB58" s="855"/>
      <c r="AC58" s="855"/>
      <c r="AD58" s="855"/>
      <c r="AE58" s="856"/>
      <c r="AF58" s="783"/>
      <c r="AG58" s="784"/>
      <c r="AH58" s="784"/>
      <c r="AI58" s="784"/>
      <c r="AJ58" s="785"/>
      <c r="AK58" s="857"/>
      <c r="AL58" s="855"/>
      <c r="AM58" s="855"/>
      <c r="AN58" s="855"/>
      <c r="AO58" s="855"/>
      <c r="AP58" s="855"/>
      <c r="AQ58" s="855"/>
      <c r="AR58" s="855"/>
      <c r="AS58" s="855"/>
      <c r="AT58" s="855"/>
      <c r="AU58" s="855"/>
      <c r="AV58" s="855"/>
      <c r="AW58" s="855"/>
      <c r="AX58" s="855"/>
      <c r="AY58" s="855"/>
      <c r="AZ58" s="858"/>
      <c r="BA58" s="858"/>
      <c r="BB58" s="858"/>
      <c r="BC58" s="858"/>
      <c r="BD58" s="858"/>
      <c r="BE58" s="849"/>
      <c r="BF58" s="849"/>
      <c r="BG58" s="849"/>
      <c r="BH58" s="849"/>
      <c r="BI58" s="850"/>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4"/>
      <c r="R59" s="855"/>
      <c r="S59" s="855"/>
      <c r="T59" s="855"/>
      <c r="U59" s="855"/>
      <c r="V59" s="855"/>
      <c r="W59" s="855"/>
      <c r="X59" s="855"/>
      <c r="Y59" s="855"/>
      <c r="Z59" s="855"/>
      <c r="AA59" s="855"/>
      <c r="AB59" s="855"/>
      <c r="AC59" s="855"/>
      <c r="AD59" s="855"/>
      <c r="AE59" s="856"/>
      <c r="AF59" s="783"/>
      <c r="AG59" s="784"/>
      <c r="AH59" s="784"/>
      <c r="AI59" s="784"/>
      <c r="AJ59" s="785"/>
      <c r="AK59" s="857"/>
      <c r="AL59" s="855"/>
      <c r="AM59" s="855"/>
      <c r="AN59" s="855"/>
      <c r="AO59" s="855"/>
      <c r="AP59" s="855"/>
      <c r="AQ59" s="855"/>
      <c r="AR59" s="855"/>
      <c r="AS59" s="855"/>
      <c r="AT59" s="855"/>
      <c r="AU59" s="855"/>
      <c r="AV59" s="855"/>
      <c r="AW59" s="855"/>
      <c r="AX59" s="855"/>
      <c r="AY59" s="855"/>
      <c r="AZ59" s="858"/>
      <c r="BA59" s="858"/>
      <c r="BB59" s="858"/>
      <c r="BC59" s="858"/>
      <c r="BD59" s="858"/>
      <c r="BE59" s="849"/>
      <c r="BF59" s="849"/>
      <c r="BG59" s="849"/>
      <c r="BH59" s="849"/>
      <c r="BI59" s="850"/>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4"/>
      <c r="R60" s="855"/>
      <c r="S60" s="855"/>
      <c r="T60" s="855"/>
      <c r="U60" s="855"/>
      <c r="V60" s="855"/>
      <c r="W60" s="855"/>
      <c r="X60" s="855"/>
      <c r="Y60" s="855"/>
      <c r="Z60" s="855"/>
      <c r="AA60" s="855"/>
      <c r="AB60" s="855"/>
      <c r="AC60" s="855"/>
      <c r="AD60" s="855"/>
      <c r="AE60" s="856"/>
      <c r="AF60" s="783"/>
      <c r="AG60" s="784"/>
      <c r="AH60" s="784"/>
      <c r="AI60" s="784"/>
      <c r="AJ60" s="785"/>
      <c r="AK60" s="857"/>
      <c r="AL60" s="855"/>
      <c r="AM60" s="855"/>
      <c r="AN60" s="855"/>
      <c r="AO60" s="855"/>
      <c r="AP60" s="855"/>
      <c r="AQ60" s="855"/>
      <c r="AR60" s="855"/>
      <c r="AS60" s="855"/>
      <c r="AT60" s="855"/>
      <c r="AU60" s="855"/>
      <c r="AV60" s="855"/>
      <c r="AW60" s="855"/>
      <c r="AX60" s="855"/>
      <c r="AY60" s="855"/>
      <c r="AZ60" s="858"/>
      <c r="BA60" s="858"/>
      <c r="BB60" s="858"/>
      <c r="BC60" s="858"/>
      <c r="BD60" s="858"/>
      <c r="BE60" s="849"/>
      <c r="BF60" s="849"/>
      <c r="BG60" s="849"/>
      <c r="BH60" s="849"/>
      <c r="BI60" s="850"/>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4"/>
      <c r="R61" s="855"/>
      <c r="S61" s="855"/>
      <c r="T61" s="855"/>
      <c r="U61" s="855"/>
      <c r="V61" s="855"/>
      <c r="W61" s="855"/>
      <c r="X61" s="855"/>
      <c r="Y61" s="855"/>
      <c r="Z61" s="855"/>
      <c r="AA61" s="855"/>
      <c r="AB61" s="855"/>
      <c r="AC61" s="855"/>
      <c r="AD61" s="855"/>
      <c r="AE61" s="856"/>
      <c r="AF61" s="783"/>
      <c r="AG61" s="784"/>
      <c r="AH61" s="784"/>
      <c r="AI61" s="784"/>
      <c r="AJ61" s="785"/>
      <c r="AK61" s="857"/>
      <c r="AL61" s="855"/>
      <c r="AM61" s="855"/>
      <c r="AN61" s="855"/>
      <c r="AO61" s="855"/>
      <c r="AP61" s="855"/>
      <c r="AQ61" s="855"/>
      <c r="AR61" s="855"/>
      <c r="AS61" s="855"/>
      <c r="AT61" s="855"/>
      <c r="AU61" s="855"/>
      <c r="AV61" s="855"/>
      <c r="AW61" s="855"/>
      <c r="AX61" s="855"/>
      <c r="AY61" s="855"/>
      <c r="AZ61" s="858"/>
      <c r="BA61" s="858"/>
      <c r="BB61" s="858"/>
      <c r="BC61" s="858"/>
      <c r="BD61" s="858"/>
      <c r="BE61" s="849"/>
      <c r="BF61" s="849"/>
      <c r="BG61" s="849"/>
      <c r="BH61" s="849"/>
      <c r="BI61" s="850"/>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4"/>
      <c r="R62" s="855"/>
      <c r="S62" s="855"/>
      <c r="T62" s="855"/>
      <c r="U62" s="855"/>
      <c r="V62" s="855"/>
      <c r="W62" s="855"/>
      <c r="X62" s="855"/>
      <c r="Y62" s="855"/>
      <c r="Z62" s="855"/>
      <c r="AA62" s="855"/>
      <c r="AB62" s="855"/>
      <c r="AC62" s="855"/>
      <c r="AD62" s="855"/>
      <c r="AE62" s="856"/>
      <c r="AF62" s="783"/>
      <c r="AG62" s="784"/>
      <c r="AH62" s="784"/>
      <c r="AI62" s="784"/>
      <c r="AJ62" s="785"/>
      <c r="AK62" s="857"/>
      <c r="AL62" s="855"/>
      <c r="AM62" s="855"/>
      <c r="AN62" s="855"/>
      <c r="AO62" s="855"/>
      <c r="AP62" s="855"/>
      <c r="AQ62" s="855"/>
      <c r="AR62" s="855"/>
      <c r="AS62" s="855"/>
      <c r="AT62" s="855"/>
      <c r="AU62" s="855"/>
      <c r="AV62" s="855"/>
      <c r="AW62" s="855"/>
      <c r="AX62" s="855"/>
      <c r="AY62" s="855"/>
      <c r="AZ62" s="858"/>
      <c r="BA62" s="858"/>
      <c r="BB62" s="858"/>
      <c r="BC62" s="858"/>
      <c r="BD62" s="858"/>
      <c r="BE62" s="849"/>
      <c r="BF62" s="849"/>
      <c r="BG62" s="849"/>
      <c r="BH62" s="849"/>
      <c r="BI62" s="850"/>
      <c r="BJ62" s="866" t="s">
        <v>406</v>
      </c>
      <c r="BK62" s="827"/>
      <c r="BL62" s="827"/>
      <c r="BM62" s="827"/>
      <c r="BN62" s="828"/>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384</v>
      </c>
      <c r="B63" s="812" t="s">
        <v>407</v>
      </c>
      <c r="C63" s="813"/>
      <c r="D63" s="813"/>
      <c r="E63" s="813"/>
      <c r="F63" s="813"/>
      <c r="G63" s="813"/>
      <c r="H63" s="813"/>
      <c r="I63" s="813"/>
      <c r="J63" s="813"/>
      <c r="K63" s="813"/>
      <c r="L63" s="813"/>
      <c r="M63" s="813"/>
      <c r="N63" s="813"/>
      <c r="O63" s="813"/>
      <c r="P63" s="814"/>
      <c r="Q63" s="859"/>
      <c r="R63" s="860"/>
      <c r="S63" s="860"/>
      <c r="T63" s="860"/>
      <c r="U63" s="860"/>
      <c r="V63" s="860"/>
      <c r="W63" s="860"/>
      <c r="X63" s="860"/>
      <c r="Y63" s="860"/>
      <c r="Z63" s="860"/>
      <c r="AA63" s="860"/>
      <c r="AB63" s="860"/>
      <c r="AC63" s="860"/>
      <c r="AD63" s="860"/>
      <c r="AE63" s="861"/>
      <c r="AF63" s="862">
        <v>541</v>
      </c>
      <c r="AG63" s="863"/>
      <c r="AH63" s="863"/>
      <c r="AI63" s="863"/>
      <c r="AJ63" s="864"/>
      <c r="AK63" s="865"/>
      <c r="AL63" s="860"/>
      <c r="AM63" s="860"/>
      <c r="AN63" s="860"/>
      <c r="AO63" s="860"/>
      <c r="AP63" s="863">
        <v>15799</v>
      </c>
      <c r="AQ63" s="863"/>
      <c r="AR63" s="863"/>
      <c r="AS63" s="863"/>
      <c r="AT63" s="863"/>
      <c r="AU63" s="863">
        <v>12634</v>
      </c>
      <c r="AV63" s="863"/>
      <c r="AW63" s="863"/>
      <c r="AX63" s="863"/>
      <c r="AY63" s="863"/>
      <c r="AZ63" s="867"/>
      <c r="BA63" s="867"/>
      <c r="BB63" s="867"/>
      <c r="BC63" s="867"/>
      <c r="BD63" s="867"/>
      <c r="BE63" s="868"/>
      <c r="BF63" s="868"/>
      <c r="BG63" s="868"/>
      <c r="BH63" s="868"/>
      <c r="BI63" s="869"/>
      <c r="BJ63" s="870" t="s">
        <v>170</v>
      </c>
      <c r="BK63" s="871"/>
      <c r="BL63" s="871"/>
      <c r="BM63" s="871"/>
      <c r="BN63" s="872"/>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409</v>
      </c>
      <c r="B66" s="763"/>
      <c r="C66" s="763"/>
      <c r="D66" s="763"/>
      <c r="E66" s="763"/>
      <c r="F66" s="763"/>
      <c r="G66" s="763"/>
      <c r="H66" s="763"/>
      <c r="I66" s="763"/>
      <c r="J66" s="763"/>
      <c r="K66" s="763"/>
      <c r="L66" s="763"/>
      <c r="M66" s="763"/>
      <c r="N66" s="763"/>
      <c r="O66" s="763"/>
      <c r="P66" s="764"/>
      <c r="Q66" s="739" t="s">
        <v>410</v>
      </c>
      <c r="R66" s="740"/>
      <c r="S66" s="740"/>
      <c r="T66" s="740"/>
      <c r="U66" s="741"/>
      <c r="V66" s="739" t="s">
        <v>411</v>
      </c>
      <c r="W66" s="740"/>
      <c r="X66" s="740"/>
      <c r="Y66" s="740"/>
      <c r="Z66" s="741"/>
      <c r="AA66" s="739" t="s">
        <v>412</v>
      </c>
      <c r="AB66" s="740"/>
      <c r="AC66" s="740"/>
      <c r="AD66" s="740"/>
      <c r="AE66" s="741"/>
      <c r="AF66" s="873" t="s">
        <v>413</v>
      </c>
      <c r="AG66" s="834"/>
      <c r="AH66" s="834"/>
      <c r="AI66" s="834"/>
      <c r="AJ66" s="874"/>
      <c r="AK66" s="739" t="s">
        <v>414</v>
      </c>
      <c r="AL66" s="763"/>
      <c r="AM66" s="763"/>
      <c r="AN66" s="763"/>
      <c r="AO66" s="764"/>
      <c r="AP66" s="739" t="s">
        <v>415</v>
      </c>
      <c r="AQ66" s="740"/>
      <c r="AR66" s="740"/>
      <c r="AS66" s="740"/>
      <c r="AT66" s="741"/>
      <c r="AU66" s="739" t="s">
        <v>416</v>
      </c>
      <c r="AV66" s="740"/>
      <c r="AW66" s="740"/>
      <c r="AX66" s="740"/>
      <c r="AY66" s="741"/>
      <c r="AZ66" s="739" t="s">
        <v>371</v>
      </c>
      <c r="BA66" s="740"/>
      <c r="BB66" s="740"/>
      <c r="BC66" s="740"/>
      <c r="BD66" s="751"/>
      <c r="BE66" s="245"/>
      <c r="BF66" s="245"/>
      <c r="BG66" s="245"/>
      <c r="BH66" s="245"/>
      <c r="BI66" s="245"/>
      <c r="BJ66" s="245"/>
      <c r="BK66" s="245"/>
      <c r="BL66" s="245"/>
      <c r="BM66" s="245"/>
      <c r="BN66" s="245"/>
      <c r="BO66" s="245"/>
      <c r="BP66" s="245"/>
      <c r="BQ66" s="242">
        <v>60</v>
      </c>
      <c r="BR66" s="247"/>
      <c r="BS66" s="884"/>
      <c r="BT66" s="885"/>
      <c r="BU66" s="885"/>
      <c r="BV66" s="885"/>
      <c r="BW66" s="885"/>
      <c r="BX66" s="885"/>
      <c r="BY66" s="885"/>
      <c r="BZ66" s="885"/>
      <c r="CA66" s="885"/>
      <c r="CB66" s="885"/>
      <c r="CC66" s="885"/>
      <c r="CD66" s="885"/>
      <c r="CE66" s="885"/>
      <c r="CF66" s="885"/>
      <c r="CG66" s="886"/>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0"/>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5"/>
      <c r="AG67" s="837"/>
      <c r="AH67" s="837"/>
      <c r="AI67" s="837"/>
      <c r="AJ67" s="876"/>
      <c r="AK67" s="877"/>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4"/>
      <c r="BT67" s="885"/>
      <c r="BU67" s="885"/>
      <c r="BV67" s="885"/>
      <c r="BW67" s="885"/>
      <c r="BX67" s="885"/>
      <c r="BY67" s="885"/>
      <c r="BZ67" s="885"/>
      <c r="CA67" s="885"/>
      <c r="CB67" s="885"/>
      <c r="CC67" s="885"/>
      <c r="CD67" s="885"/>
      <c r="CE67" s="885"/>
      <c r="CF67" s="885"/>
      <c r="CG67" s="886"/>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0"/>
      <c r="EA67" s="226"/>
    </row>
    <row r="68" spans="1:131" s="227" customFormat="1" ht="26.25" customHeight="1" thickTop="1" x14ac:dyDescent="0.15">
      <c r="A68" s="238">
        <v>1</v>
      </c>
      <c r="B68" s="890" t="s">
        <v>574</v>
      </c>
      <c r="C68" s="891"/>
      <c r="D68" s="891"/>
      <c r="E68" s="891"/>
      <c r="F68" s="891"/>
      <c r="G68" s="891"/>
      <c r="H68" s="891"/>
      <c r="I68" s="891"/>
      <c r="J68" s="891"/>
      <c r="K68" s="891"/>
      <c r="L68" s="891"/>
      <c r="M68" s="891"/>
      <c r="N68" s="891"/>
      <c r="O68" s="891"/>
      <c r="P68" s="892"/>
      <c r="Q68" s="893">
        <v>619</v>
      </c>
      <c r="R68" s="887"/>
      <c r="S68" s="887"/>
      <c r="T68" s="887"/>
      <c r="U68" s="887"/>
      <c r="V68" s="887">
        <v>614</v>
      </c>
      <c r="W68" s="887"/>
      <c r="X68" s="887"/>
      <c r="Y68" s="887"/>
      <c r="Z68" s="887"/>
      <c r="AA68" s="887">
        <v>5</v>
      </c>
      <c r="AB68" s="887"/>
      <c r="AC68" s="887"/>
      <c r="AD68" s="887"/>
      <c r="AE68" s="887"/>
      <c r="AF68" s="887">
        <v>5</v>
      </c>
      <c r="AG68" s="887"/>
      <c r="AH68" s="887"/>
      <c r="AI68" s="887"/>
      <c r="AJ68" s="887"/>
      <c r="AK68" s="887" t="s">
        <v>510</v>
      </c>
      <c r="AL68" s="887"/>
      <c r="AM68" s="887"/>
      <c r="AN68" s="887"/>
      <c r="AO68" s="887"/>
      <c r="AP68" s="887">
        <v>247</v>
      </c>
      <c r="AQ68" s="887"/>
      <c r="AR68" s="887"/>
      <c r="AS68" s="887"/>
      <c r="AT68" s="887"/>
      <c r="AU68" s="887">
        <v>71</v>
      </c>
      <c r="AV68" s="887"/>
      <c r="AW68" s="887"/>
      <c r="AX68" s="887"/>
      <c r="AY68" s="887"/>
      <c r="AZ68" s="888"/>
      <c r="BA68" s="888"/>
      <c r="BB68" s="888"/>
      <c r="BC68" s="888"/>
      <c r="BD68" s="889"/>
      <c r="BE68" s="245"/>
      <c r="BF68" s="245"/>
      <c r="BG68" s="245"/>
      <c r="BH68" s="245"/>
      <c r="BI68" s="245"/>
      <c r="BJ68" s="245"/>
      <c r="BK68" s="245"/>
      <c r="BL68" s="245"/>
      <c r="BM68" s="245"/>
      <c r="BN68" s="245"/>
      <c r="BO68" s="245"/>
      <c r="BP68" s="245"/>
      <c r="BQ68" s="242">
        <v>62</v>
      </c>
      <c r="BR68" s="247"/>
      <c r="BS68" s="884"/>
      <c r="BT68" s="885"/>
      <c r="BU68" s="885"/>
      <c r="BV68" s="885"/>
      <c r="BW68" s="885"/>
      <c r="BX68" s="885"/>
      <c r="BY68" s="885"/>
      <c r="BZ68" s="885"/>
      <c r="CA68" s="885"/>
      <c r="CB68" s="885"/>
      <c r="CC68" s="885"/>
      <c r="CD68" s="885"/>
      <c r="CE68" s="885"/>
      <c r="CF68" s="885"/>
      <c r="CG68" s="886"/>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0"/>
      <c r="EA68" s="226"/>
    </row>
    <row r="69" spans="1:131" s="227" customFormat="1" ht="26.25" customHeight="1" x14ac:dyDescent="0.15">
      <c r="A69" s="241">
        <v>2</v>
      </c>
      <c r="B69" s="894" t="s">
        <v>575</v>
      </c>
      <c r="C69" s="895"/>
      <c r="D69" s="895"/>
      <c r="E69" s="895"/>
      <c r="F69" s="895"/>
      <c r="G69" s="895"/>
      <c r="H69" s="895"/>
      <c r="I69" s="895"/>
      <c r="J69" s="895"/>
      <c r="K69" s="895"/>
      <c r="L69" s="895"/>
      <c r="M69" s="895"/>
      <c r="N69" s="895"/>
      <c r="O69" s="895"/>
      <c r="P69" s="896"/>
      <c r="Q69" s="897">
        <v>115</v>
      </c>
      <c r="R69" s="852"/>
      <c r="S69" s="852"/>
      <c r="T69" s="852"/>
      <c r="U69" s="852"/>
      <c r="V69" s="852">
        <v>99</v>
      </c>
      <c r="W69" s="852"/>
      <c r="X69" s="852"/>
      <c r="Y69" s="852"/>
      <c r="Z69" s="852"/>
      <c r="AA69" s="852">
        <v>16</v>
      </c>
      <c r="AB69" s="852"/>
      <c r="AC69" s="852"/>
      <c r="AD69" s="852"/>
      <c r="AE69" s="852"/>
      <c r="AF69" s="852">
        <v>0</v>
      </c>
      <c r="AG69" s="852"/>
      <c r="AH69" s="852"/>
      <c r="AI69" s="852"/>
      <c r="AJ69" s="852"/>
      <c r="AK69" s="852" t="s">
        <v>510</v>
      </c>
      <c r="AL69" s="852"/>
      <c r="AM69" s="852"/>
      <c r="AN69" s="852"/>
      <c r="AO69" s="852"/>
      <c r="AP69" s="852" t="s">
        <v>510</v>
      </c>
      <c r="AQ69" s="852"/>
      <c r="AR69" s="852"/>
      <c r="AS69" s="852"/>
      <c r="AT69" s="852"/>
      <c r="AU69" s="852" t="s">
        <v>510</v>
      </c>
      <c r="AV69" s="852"/>
      <c r="AW69" s="852"/>
      <c r="AX69" s="852"/>
      <c r="AY69" s="852"/>
      <c r="AZ69" s="898"/>
      <c r="BA69" s="898"/>
      <c r="BB69" s="898"/>
      <c r="BC69" s="898"/>
      <c r="BD69" s="899"/>
      <c r="BE69" s="245"/>
      <c r="BF69" s="245"/>
      <c r="BG69" s="245"/>
      <c r="BH69" s="245"/>
      <c r="BI69" s="245"/>
      <c r="BJ69" s="245"/>
      <c r="BK69" s="245"/>
      <c r="BL69" s="245"/>
      <c r="BM69" s="245"/>
      <c r="BN69" s="245"/>
      <c r="BO69" s="245"/>
      <c r="BP69" s="245"/>
      <c r="BQ69" s="242">
        <v>63</v>
      </c>
      <c r="BR69" s="247"/>
      <c r="BS69" s="884"/>
      <c r="BT69" s="885"/>
      <c r="BU69" s="885"/>
      <c r="BV69" s="885"/>
      <c r="BW69" s="885"/>
      <c r="BX69" s="885"/>
      <c r="BY69" s="885"/>
      <c r="BZ69" s="885"/>
      <c r="CA69" s="885"/>
      <c r="CB69" s="885"/>
      <c r="CC69" s="885"/>
      <c r="CD69" s="885"/>
      <c r="CE69" s="885"/>
      <c r="CF69" s="885"/>
      <c r="CG69" s="886"/>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0"/>
      <c r="EA69" s="226"/>
    </row>
    <row r="70" spans="1:131" s="227" customFormat="1" ht="26.25" customHeight="1" x14ac:dyDescent="0.15">
      <c r="A70" s="241">
        <v>3</v>
      </c>
      <c r="B70" s="894" t="s">
        <v>576</v>
      </c>
      <c r="C70" s="895"/>
      <c r="D70" s="895"/>
      <c r="E70" s="895"/>
      <c r="F70" s="895"/>
      <c r="G70" s="895"/>
      <c r="H70" s="895"/>
      <c r="I70" s="895"/>
      <c r="J70" s="895"/>
      <c r="K70" s="895"/>
      <c r="L70" s="895"/>
      <c r="M70" s="895"/>
      <c r="N70" s="895"/>
      <c r="O70" s="895"/>
      <c r="P70" s="896"/>
      <c r="Q70" s="897">
        <v>7423</v>
      </c>
      <c r="R70" s="852"/>
      <c r="S70" s="852"/>
      <c r="T70" s="852"/>
      <c r="U70" s="852"/>
      <c r="V70" s="852">
        <v>6612</v>
      </c>
      <c r="W70" s="852"/>
      <c r="X70" s="852"/>
      <c r="Y70" s="852"/>
      <c r="Z70" s="852"/>
      <c r="AA70" s="852">
        <v>812</v>
      </c>
      <c r="AB70" s="852"/>
      <c r="AC70" s="852"/>
      <c r="AD70" s="852"/>
      <c r="AE70" s="852"/>
      <c r="AF70" s="852">
        <v>812</v>
      </c>
      <c r="AG70" s="852"/>
      <c r="AH70" s="852"/>
      <c r="AI70" s="852"/>
      <c r="AJ70" s="852"/>
      <c r="AK70" s="852" t="s">
        <v>510</v>
      </c>
      <c r="AL70" s="852"/>
      <c r="AM70" s="852"/>
      <c r="AN70" s="852"/>
      <c r="AO70" s="852"/>
      <c r="AP70" s="852" t="s">
        <v>510</v>
      </c>
      <c r="AQ70" s="852"/>
      <c r="AR70" s="852"/>
      <c r="AS70" s="852"/>
      <c r="AT70" s="852"/>
      <c r="AU70" s="852" t="s">
        <v>510</v>
      </c>
      <c r="AV70" s="852"/>
      <c r="AW70" s="852"/>
      <c r="AX70" s="852"/>
      <c r="AY70" s="852"/>
      <c r="AZ70" s="898"/>
      <c r="BA70" s="898"/>
      <c r="BB70" s="898"/>
      <c r="BC70" s="898"/>
      <c r="BD70" s="899"/>
      <c r="BE70" s="245"/>
      <c r="BF70" s="245"/>
      <c r="BG70" s="245"/>
      <c r="BH70" s="245"/>
      <c r="BI70" s="245"/>
      <c r="BJ70" s="245"/>
      <c r="BK70" s="245"/>
      <c r="BL70" s="245"/>
      <c r="BM70" s="245"/>
      <c r="BN70" s="245"/>
      <c r="BO70" s="245"/>
      <c r="BP70" s="245"/>
      <c r="BQ70" s="242">
        <v>64</v>
      </c>
      <c r="BR70" s="247"/>
      <c r="BS70" s="884"/>
      <c r="BT70" s="885"/>
      <c r="BU70" s="885"/>
      <c r="BV70" s="885"/>
      <c r="BW70" s="885"/>
      <c r="BX70" s="885"/>
      <c r="BY70" s="885"/>
      <c r="BZ70" s="885"/>
      <c r="CA70" s="885"/>
      <c r="CB70" s="885"/>
      <c r="CC70" s="885"/>
      <c r="CD70" s="885"/>
      <c r="CE70" s="885"/>
      <c r="CF70" s="885"/>
      <c r="CG70" s="886"/>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0"/>
      <c r="EA70" s="226"/>
    </row>
    <row r="71" spans="1:131" s="227" customFormat="1" ht="26.25" customHeight="1" x14ac:dyDescent="0.15">
      <c r="A71" s="241">
        <v>4</v>
      </c>
      <c r="B71" s="894" t="s">
        <v>577</v>
      </c>
      <c r="C71" s="895"/>
      <c r="D71" s="895"/>
      <c r="E71" s="895"/>
      <c r="F71" s="895"/>
      <c r="G71" s="895"/>
      <c r="H71" s="895"/>
      <c r="I71" s="895"/>
      <c r="J71" s="895"/>
      <c r="K71" s="895"/>
      <c r="L71" s="895"/>
      <c r="M71" s="895"/>
      <c r="N71" s="895"/>
      <c r="O71" s="895"/>
      <c r="P71" s="896"/>
      <c r="Q71" s="897">
        <v>1165</v>
      </c>
      <c r="R71" s="852"/>
      <c r="S71" s="852"/>
      <c r="T71" s="852"/>
      <c r="U71" s="852"/>
      <c r="V71" s="852">
        <v>1082</v>
      </c>
      <c r="W71" s="852"/>
      <c r="X71" s="852"/>
      <c r="Y71" s="852"/>
      <c r="Z71" s="852"/>
      <c r="AA71" s="852">
        <v>82</v>
      </c>
      <c r="AB71" s="852"/>
      <c r="AC71" s="852"/>
      <c r="AD71" s="852"/>
      <c r="AE71" s="852"/>
      <c r="AF71" s="852">
        <v>82</v>
      </c>
      <c r="AG71" s="852"/>
      <c r="AH71" s="852"/>
      <c r="AI71" s="852"/>
      <c r="AJ71" s="852"/>
      <c r="AK71" s="852" t="s">
        <v>510</v>
      </c>
      <c r="AL71" s="852"/>
      <c r="AM71" s="852"/>
      <c r="AN71" s="852"/>
      <c r="AO71" s="852"/>
      <c r="AP71" s="852">
        <v>2519</v>
      </c>
      <c r="AQ71" s="852"/>
      <c r="AR71" s="852"/>
      <c r="AS71" s="852"/>
      <c r="AT71" s="852"/>
      <c r="AU71" s="852">
        <v>253</v>
      </c>
      <c r="AV71" s="852"/>
      <c r="AW71" s="852"/>
      <c r="AX71" s="852"/>
      <c r="AY71" s="852"/>
      <c r="AZ71" s="898"/>
      <c r="BA71" s="898"/>
      <c r="BB71" s="898"/>
      <c r="BC71" s="898"/>
      <c r="BD71" s="899"/>
      <c r="BE71" s="245"/>
      <c r="BF71" s="245"/>
      <c r="BG71" s="245"/>
      <c r="BH71" s="245"/>
      <c r="BI71" s="245"/>
      <c r="BJ71" s="245"/>
      <c r="BK71" s="245"/>
      <c r="BL71" s="245"/>
      <c r="BM71" s="245"/>
      <c r="BN71" s="245"/>
      <c r="BO71" s="245"/>
      <c r="BP71" s="245"/>
      <c r="BQ71" s="242">
        <v>65</v>
      </c>
      <c r="BR71" s="247"/>
      <c r="BS71" s="884"/>
      <c r="BT71" s="885"/>
      <c r="BU71" s="885"/>
      <c r="BV71" s="885"/>
      <c r="BW71" s="885"/>
      <c r="BX71" s="885"/>
      <c r="BY71" s="885"/>
      <c r="BZ71" s="885"/>
      <c r="CA71" s="885"/>
      <c r="CB71" s="885"/>
      <c r="CC71" s="885"/>
      <c r="CD71" s="885"/>
      <c r="CE71" s="885"/>
      <c r="CF71" s="885"/>
      <c r="CG71" s="886"/>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0"/>
      <c r="EA71" s="226"/>
    </row>
    <row r="72" spans="1:131" s="227" customFormat="1" ht="26.25" customHeight="1" x14ac:dyDescent="0.15">
      <c r="A72" s="241">
        <v>5</v>
      </c>
      <c r="B72" s="894" t="s">
        <v>578</v>
      </c>
      <c r="C72" s="895"/>
      <c r="D72" s="895"/>
      <c r="E72" s="895"/>
      <c r="F72" s="895"/>
      <c r="G72" s="895"/>
      <c r="H72" s="895"/>
      <c r="I72" s="895"/>
      <c r="J72" s="895"/>
      <c r="K72" s="895"/>
      <c r="L72" s="895"/>
      <c r="M72" s="895"/>
      <c r="N72" s="895"/>
      <c r="O72" s="895"/>
      <c r="P72" s="896"/>
      <c r="Q72" s="897">
        <v>187</v>
      </c>
      <c r="R72" s="852"/>
      <c r="S72" s="852"/>
      <c r="T72" s="852"/>
      <c r="U72" s="852"/>
      <c r="V72" s="852">
        <v>152</v>
      </c>
      <c r="W72" s="852"/>
      <c r="X72" s="852"/>
      <c r="Y72" s="852"/>
      <c r="Z72" s="852"/>
      <c r="AA72" s="852">
        <v>35</v>
      </c>
      <c r="AB72" s="852"/>
      <c r="AC72" s="852"/>
      <c r="AD72" s="852"/>
      <c r="AE72" s="852"/>
      <c r="AF72" s="852">
        <v>35</v>
      </c>
      <c r="AG72" s="852"/>
      <c r="AH72" s="852"/>
      <c r="AI72" s="852"/>
      <c r="AJ72" s="852"/>
      <c r="AK72" s="852" t="s">
        <v>510</v>
      </c>
      <c r="AL72" s="852"/>
      <c r="AM72" s="852"/>
      <c r="AN72" s="852"/>
      <c r="AO72" s="852"/>
      <c r="AP72" s="852" t="s">
        <v>510</v>
      </c>
      <c r="AQ72" s="852"/>
      <c r="AR72" s="852"/>
      <c r="AS72" s="852"/>
      <c r="AT72" s="852"/>
      <c r="AU72" s="852" t="s">
        <v>510</v>
      </c>
      <c r="AV72" s="852"/>
      <c r="AW72" s="852"/>
      <c r="AX72" s="852"/>
      <c r="AY72" s="852"/>
      <c r="AZ72" s="898"/>
      <c r="BA72" s="898"/>
      <c r="BB72" s="898"/>
      <c r="BC72" s="898"/>
      <c r="BD72" s="899"/>
      <c r="BE72" s="245"/>
      <c r="BF72" s="245"/>
      <c r="BG72" s="245"/>
      <c r="BH72" s="245"/>
      <c r="BI72" s="245"/>
      <c r="BJ72" s="245"/>
      <c r="BK72" s="245"/>
      <c r="BL72" s="245"/>
      <c r="BM72" s="245"/>
      <c r="BN72" s="245"/>
      <c r="BO72" s="245"/>
      <c r="BP72" s="245"/>
      <c r="BQ72" s="242">
        <v>66</v>
      </c>
      <c r="BR72" s="247"/>
      <c r="BS72" s="884"/>
      <c r="BT72" s="885"/>
      <c r="BU72" s="885"/>
      <c r="BV72" s="885"/>
      <c r="BW72" s="885"/>
      <c r="BX72" s="885"/>
      <c r="BY72" s="885"/>
      <c r="BZ72" s="885"/>
      <c r="CA72" s="885"/>
      <c r="CB72" s="885"/>
      <c r="CC72" s="885"/>
      <c r="CD72" s="885"/>
      <c r="CE72" s="885"/>
      <c r="CF72" s="885"/>
      <c r="CG72" s="886"/>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0"/>
      <c r="EA72" s="226"/>
    </row>
    <row r="73" spans="1:131" s="227" customFormat="1" ht="26.25" customHeight="1" x14ac:dyDescent="0.15">
      <c r="A73" s="241">
        <v>6</v>
      </c>
      <c r="B73" s="894" t="s">
        <v>579</v>
      </c>
      <c r="C73" s="895"/>
      <c r="D73" s="895"/>
      <c r="E73" s="895"/>
      <c r="F73" s="895"/>
      <c r="G73" s="895"/>
      <c r="H73" s="895"/>
      <c r="I73" s="895"/>
      <c r="J73" s="895"/>
      <c r="K73" s="895"/>
      <c r="L73" s="895"/>
      <c r="M73" s="895"/>
      <c r="N73" s="895"/>
      <c r="O73" s="895"/>
      <c r="P73" s="896"/>
      <c r="Q73" s="897">
        <v>15043</v>
      </c>
      <c r="R73" s="852"/>
      <c r="S73" s="852"/>
      <c r="T73" s="852"/>
      <c r="U73" s="852"/>
      <c r="V73" s="852">
        <v>14583</v>
      </c>
      <c r="W73" s="852"/>
      <c r="X73" s="852"/>
      <c r="Y73" s="852"/>
      <c r="Z73" s="852"/>
      <c r="AA73" s="852">
        <v>460</v>
      </c>
      <c r="AB73" s="852"/>
      <c r="AC73" s="852"/>
      <c r="AD73" s="852"/>
      <c r="AE73" s="852"/>
      <c r="AF73" s="852">
        <v>460</v>
      </c>
      <c r="AG73" s="852"/>
      <c r="AH73" s="852"/>
      <c r="AI73" s="852"/>
      <c r="AJ73" s="852"/>
      <c r="AK73" s="852" t="s">
        <v>510</v>
      </c>
      <c r="AL73" s="852"/>
      <c r="AM73" s="852"/>
      <c r="AN73" s="852"/>
      <c r="AO73" s="852"/>
      <c r="AP73" s="852" t="s">
        <v>510</v>
      </c>
      <c r="AQ73" s="852"/>
      <c r="AR73" s="852"/>
      <c r="AS73" s="852"/>
      <c r="AT73" s="852"/>
      <c r="AU73" s="852" t="s">
        <v>510</v>
      </c>
      <c r="AV73" s="852"/>
      <c r="AW73" s="852"/>
      <c r="AX73" s="852"/>
      <c r="AY73" s="852"/>
      <c r="AZ73" s="898"/>
      <c r="BA73" s="898"/>
      <c r="BB73" s="898"/>
      <c r="BC73" s="898"/>
      <c r="BD73" s="899"/>
      <c r="BE73" s="245"/>
      <c r="BF73" s="245"/>
      <c r="BG73" s="245"/>
      <c r="BH73" s="245"/>
      <c r="BI73" s="245"/>
      <c r="BJ73" s="245"/>
      <c r="BK73" s="245"/>
      <c r="BL73" s="245"/>
      <c r="BM73" s="245"/>
      <c r="BN73" s="245"/>
      <c r="BO73" s="245"/>
      <c r="BP73" s="245"/>
      <c r="BQ73" s="242">
        <v>67</v>
      </c>
      <c r="BR73" s="247"/>
      <c r="BS73" s="884"/>
      <c r="BT73" s="885"/>
      <c r="BU73" s="885"/>
      <c r="BV73" s="885"/>
      <c r="BW73" s="885"/>
      <c r="BX73" s="885"/>
      <c r="BY73" s="885"/>
      <c r="BZ73" s="885"/>
      <c r="CA73" s="885"/>
      <c r="CB73" s="885"/>
      <c r="CC73" s="885"/>
      <c r="CD73" s="885"/>
      <c r="CE73" s="885"/>
      <c r="CF73" s="885"/>
      <c r="CG73" s="886"/>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0"/>
      <c r="EA73" s="226"/>
    </row>
    <row r="74" spans="1:131" s="227" customFormat="1" ht="26.25" customHeight="1" x14ac:dyDescent="0.15">
      <c r="A74" s="241">
        <v>7</v>
      </c>
      <c r="B74" s="894" t="s">
        <v>580</v>
      </c>
      <c r="C74" s="895"/>
      <c r="D74" s="895"/>
      <c r="E74" s="895"/>
      <c r="F74" s="895"/>
      <c r="G74" s="895"/>
      <c r="H74" s="895"/>
      <c r="I74" s="895"/>
      <c r="J74" s="895"/>
      <c r="K74" s="895"/>
      <c r="L74" s="895"/>
      <c r="M74" s="895"/>
      <c r="N74" s="895"/>
      <c r="O74" s="895"/>
      <c r="P74" s="896"/>
      <c r="Q74" s="897">
        <v>152386</v>
      </c>
      <c r="R74" s="852"/>
      <c r="S74" s="852"/>
      <c r="T74" s="852"/>
      <c r="U74" s="852"/>
      <c r="V74" s="852">
        <v>151343</v>
      </c>
      <c r="W74" s="852"/>
      <c r="X74" s="852"/>
      <c r="Y74" s="852"/>
      <c r="Z74" s="852"/>
      <c r="AA74" s="852">
        <v>1044</v>
      </c>
      <c r="AB74" s="852"/>
      <c r="AC74" s="852"/>
      <c r="AD74" s="852"/>
      <c r="AE74" s="852"/>
      <c r="AF74" s="852">
        <v>1044</v>
      </c>
      <c r="AG74" s="852"/>
      <c r="AH74" s="852"/>
      <c r="AI74" s="852"/>
      <c r="AJ74" s="852"/>
      <c r="AK74" s="852" t="s">
        <v>510</v>
      </c>
      <c r="AL74" s="852"/>
      <c r="AM74" s="852"/>
      <c r="AN74" s="852"/>
      <c r="AO74" s="852"/>
      <c r="AP74" s="852" t="s">
        <v>510</v>
      </c>
      <c r="AQ74" s="852"/>
      <c r="AR74" s="852"/>
      <c r="AS74" s="852"/>
      <c r="AT74" s="852"/>
      <c r="AU74" s="852" t="s">
        <v>510</v>
      </c>
      <c r="AV74" s="852"/>
      <c r="AW74" s="852"/>
      <c r="AX74" s="852"/>
      <c r="AY74" s="852"/>
      <c r="AZ74" s="898"/>
      <c r="BA74" s="898"/>
      <c r="BB74" s="898"/>
      <c r="BC74" s="898"/>
      <c r="BD74" s="899"/>
      <c r="BE74" s="245"/>
      <c r="BF74" s="245"/>
      <c r="BG74" s="245"/>
      <c r="BH74" s="245"/>
      <c r="BI74" s="245"/>
      <c r="BJ74" s="245"/>
      <c r="BK74" s="245"/>
      <c r="BL74" s="245"/>
      <c r="BM74" s="245"/>
      <c r="BN74" s="245"/>
      <c r="BO74" s="245"/>
      <c r="BP74" s="245"/>
      <c r="BQ74" s="242">
        <v>68</v>
      </c>
      <c r="BR74" s="247"/>
      <c r="BS74" s="884"/>
      <c r="BT74" s="885"/>
      <c r="BU74" s="885"/>
      <c r="BV74" s="885"/>
      <c r="BW74" s="885"/>
      <c r="BX74" s="885"/>
      <c r="BY74" s="885"/>
      <c r="BZ74" s="885"/>
      <c r="CA74" s="885"/>
      <c r="CB74" s="885"/>
      <c r="CC74" s="885"/>
      <c r="CD74" s="885"/>
      <c r="CE74" s="885"/>
      <c r="CF74" s="885"/>
      <c r="CG74" s="886"/>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0"/>
      <c r="EA74" s="226"/>
    </row>
    <row r="75" spans="1:131" s="227" customFormat="1" ht="26.25" customHeight="1" x14ac:dyDescent="0.15">
      <c r="A75" s="241">
        <v>8</v>
      </c>
      <c r="B75" s="894" t="s">
        <v>581</v>
      </c>
      <c r="C75" s="895"/>
      <c r="D75" s="895"/>
      <c r="E75" s="895"/>
      <c r="F75" s="895"/>
      <c r="G75" s="895"/>
      <c r="H75" s="895"/>
      <c r="I75" s="895"/>
      <c r="J75" s="895"/>
      <c r="K75" s="895"/>
      <c r="L75" s="895"/>
      <c r="M75" s="895"/>
      <c r="N75" s="895"/>
      <c r="O75" s="895"/>
      <c r="P75" s="896"/>
      <c r="Q75" s="900">
        <v>2119</v>
      </c>
      <c r="R75" s="901"/>
      <c r="S75" s="901"/>
      <c r="T75" s="901"/>
      <c r="U75" s="851"/>
      <c r="V75" s="902">
        <v>2072</v>
      </c>
      <c r="W75" s="901"/>
      <c r="X75" s="901"/>
      <c r="Y75" s="901"/>
      <c r="Z75" s="851"/>
      <c r="AA75" s="902">
        <v>47</v>
      </c>
      <c r="AB75" s="901"/>
      <c r="AC75" s="901"/>
      <c r="AD75" s="901"/>
      <c r="AE75" s="851"/>
      <c r="AF75" s="902">
        <v>47</v>
      </c>
      <c r="AG75" s="901"/>
      <c r="AH75" s="901"/>
      <c r="AI75" s="901"/>
      <c r="AJ75" s="851"/>
      <c r="AK75" s="902" t="s">
        <v>510</v>
      </c>
      <c r="AL75" s="901"/>
      <c r="AM75" s="901"/>
      <c r="AN75" s="901"/>
      <c r="AO75" s="851"/>
      <c r="AP75" s="902">
        <v>1502</v>
      </c>
      <c r="AQ75" s="901"/>
      <c r="AR75" s="901"/>
      <c r="AS75" s="901"/>
      <c r="AT75" s="851"/>
      <c r="AU75" s="902">
        <v>346</v>
      </c>
      <c r="AV75" s="901"/>
      <c r="AW75" s="901"/>
      <c r="AX75" s="901"/>
      <c r="AY75" s="851"/>
      <c r="AZ75" s="898"/>
      <c r="BA75" s="898"/>
      <c r="BB75" s="898"/>
      <c r="BC75" s="898"/>
      <c r="BD75" s="899"/>
      <c r="BE75" s="245"/>
      <c r="BF75" s="245"/>
      <c r="BG75" s="245"/>
      <c r="BH75" s="245"/>
      <c r="BI75" s="245"/>
      <c r="BJ75" s="245"/>
      <c r="BK75" s="245"/>
      <c r="BL75" s="245"/>
      <c r="BM75" s="245"/>
      <c r="BN75" s="245"/>
      <c r="BO75" s="245"/>
      <c r="BP75" s="245"/>
      <c r="BQ75" s="242">
        <v>69</v>
      </c>
      <c r="BR75" s="247"/>
      <c r="BS75" s="884"/>
      <c r="BT75" s="885"/>
      <c r="BU75" s="885"/>
      <c r="BV75" s="885"/>
      <c r="BW75" s="885"/>
      <c r="BX75" s="885"/>
      <c r="BY75" s="885"/>
      <c r="BZ75" s="885"/>
      <c r="CA75" s="885"/>
      <c r="CB75" s="885"/>
      <c r="CC75" s="885"/>
      <c r="CD75" s="885"/>
      <c r="CE75" s="885"/>
      <c r="CF75" s="885"/>
      <c r="CG75" s="886"/>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0"/>
      <c r="EA75" s="226"/>
    </row>
    <row r="76" spans="1:131" s="227" customFormat="1" ht="26.25" customHeight="1" x14ac:dyDescent="0.15">
      <c r="A76" s="241">
        <v>9</v>
      </c>
      <c r="B76" s="894"/>
      <c r="C76" s="895"/>
      <c r="D76" s="895"/>
      <c r="E76" s="895"/>
      <c r="F76" s="895"/>
      <c r="G76" s="895"/>
      <c r="H76" s="895"/>
      <c r="I76" s="895"/>
      <c r="J76" s="895"/>
      <c r="K76" s="895"/>
      <c r="L76" s="895"/>
      <c r="M76" s="895"/>
      <c r="N76" s="895"/>
      <c r="O76" s="895"/>
      <c r="P76" s="896"/>
      <c r="Q76" s="900"/>
      <c r="R76" s="901"/>
      <c r="S76" s="901"/>
      <c r="T76" s="901"/>
      <c r="U76" s="851"/>
      <c r="V76" s="902"/>
      <c r="W76" s="901"/>
      <c r="X76" s="901"/>
      <c r="Y76" s="901"/>
      <c r="Z76" s="851"/>
      <c r="AA76" s="902"/>
      <c r="AB76" s="901"/>
      <c r="AC76" s="901"/>
      <c r="AD76" s="901"/>
      <c r="AE76" s="851"/>
      <c r="AF76" s="902"/>
      <c r="AG76" s="901"/>
      <c r="AH76" s="901"/>
      <c r="AI76" s="901"/>
      <c r="AJ76" s="851"/>
      <c r="AK76" s="902"/>
      <c r="AL76" s="901"/>
      <c r="AM76" s="901"/>
      <c r="AN76" s="901"/>
      <c r="AO76" s="851"/>
      <c r="AP76" s="902"/>
      <c r="AQ76" s="901"/>
      <c r="AR76" s="901"/>
      <c r="AS76" s="901"/>
      <c r="AT76" s="851"/>
      <c r="AU76" s="902"/>
      <c r="AV76" s="901"/>
      <c r="AW76" s="901"/>
      <c r="AX76" s="901"/>
      <c r="AY76" s="851"/>
      <c r="AZ76" s="898"/>
      <c r="BA76" s="898"/>
      <c r="BB76" s="898"/>
      <c r="BC76" s="898"/>
      <c r="BD76" s="899"/>
      <c r="BE76" s="245"/>
      <c r="BF76" s="245"/>
      <c r="BG76" s="245"/>
      <c r="BH76" s="245"/>
      <c r="BI76" s="245"/>
      <c r="BJ76" s="245"/>
      <c r="BK76" s="245"/>
      <c r="BL76" s="245"/>
      <c r="BM76" s="245"/>
      <c r="BN76" s="245"/>
      <c r="BO76" s="245"/>
      <c r="BP76" s="245"/>
      <c r="BQ76" s="242">
        <v>70</v>
      </c>
      <c r="BR76" s="247"/>
      <c r="BS76" s="884"/>
      <c r="BT76" s="885"/>
      <c r="BU76" s="885"/>
      <c r="BV76" s="885"/>
      <c r="BW76" s="885"/>
      <c r="BX76" s="885"/>
      <c r="BY76" s="885"/>
      <c r="BZ76" s="885"/>
      <c r="CA76" s="885"/>
      <c r="CB76" s="885"/>
      <c r="CC76" s="885"/>
      <c r="CD76" s="885"/>
      <c r="CE76" s="885"/>
      <c r="CF76" s="885"/>
      <c r="CG76" s="886"/>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0"/>
      <c r="EA76" s="226"/>
    </row>
    <row r="77" spans="1:131" s="227" customFormat="1" ht="26.25" customHeight="1" x14ac:dyDescent="0.15">
      <c r="A77" s="241">
        <v>10</v>
      </c>
      <c r="B77" s="894"/>
      <c r="C77" s="895"/>
      <c r="D77" s="895"/>
      <c r="E77" s="895"/>
      <c r="F77" s="895"/>
      <c r="G77" s="895"/>
      <c r="H77" s="895"/>
      <c r="I77" s="895"/>
      <c r="J77" s="895"/>
      <c r="K77" s="895"/>
      <c r="L77" s="895"/>
      <c r="M77" s="895"/>
      <c r="N77" s="895"/>
      <c r="O77" s="895"/>
      <c r="P77" s="896"/>
      <c r="Q77" s="900"/>
      <c r="R77" s="901"/>
      <c r="S77" s="901"/>
      <c r="T77" s="901"/>
      <c r="U77" s="851"/>
      <c r="V77" s="902"/>
      <c r="W77" s="901"/>
      <c r="X77" s="901"/>
      <c r="Y77" s="901"/>
      <c r="Z77" s="851"/>
      <c r="AA77" s="902"/>
      <c r="AB77" s="901"/>
      <c r="AC77" s="901"/>
      <c r="AD77" s="901"/>
      <c r="AE77" s="851"/>
      <c r="AF77" s="902"/>
      <c r="AG77" s="901"/>
      <c r="AH77" s="901"/>
      <c r="AI77" s="901"/>
      <c r="AJ77" s="851"/>
      <c r="AK77" s="902"/>
      <c r="AL77" s="901"/>
      <c r="AM77" s="901"/>
      <c r="AN77" s="901"/>
      <c r="AO77" s="851"/>
      <c r="AP77" s="902"/>
      <c r="AQ77" s="901"/>
      <c r="AR77" s="901"/>
      <c r="AS77" s="901"/>
      <c r="AT77" s="851"/>
      <c r="AU77" s="902"/>
      <c r="AV77" s="901"/>
      <c r="AW77" s="901"/>
      <c r="AX77" s="901"/>
      <c r="AY77" s="851"/>
      <c r="AZ77" s="898"/>
      <c r="BA77" s="898"/>
      <c r="BB77" s="898"/>
      <c r="BC77" s="898"/>
      <c r="BD77" s="899"/>
      <c r="BE77" s="245"/>
      <c r="BF77" s="245"/>
      <c r="BG77" s="245"/>
      <c r="BH77" s="245"/>
      <c r="BI77" s="245"/>
      <c r="BJ77" s="245"/>
      <c r="BK77" s="245"/>
      <c r="BL77" s="245"/>
      <c r="BM77" s="245"/>
      <c r="BN77" s="245"/>
      <c r="BO77" s="245"/>
      <c r="BP77" s="245"/>
      <c r="BQ77" s="242">
        <v>71</v>
      </c>
      <c r="BR77" s="247"/>
      <c r="BS77" s="884"/>
      <c r="BT77" s="885"/>
      <c r="BU77" s="885"/>
      <c r="BV77" s="885"/>
      <c r="BW77" s="885"/>
      <c r="BX77" s="885"/>
      <c r="BY77" s="885"/>
      <c r="BZ77" s="885"/>
      <c r="CA77" s="885"/>
      <c r="CB77" s="885"/>
      <c r="CC77" s="885"/>
      <c r="CD77" s="885"/>
      <c r="CE77" s="885"/>
      <c r="CF77" s="885"/>
      <c r="CG77" s="886"/>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0"/>
      <c r="EA77" s="226"/>
    </row>
    <row r="78" spans="1:131" s="227" customFormat="1" ht="26.25" customHeight="1" x14ac:dyDescent="0.15">
      <c r="A78" s="241">
        <v>11</v>
      </c>
      <c r="B78" s="894"/>
      <c r="C78" s="895"/>
      <c r="D78" s="895"/>
      <c r="E78" s="895"/>
      <c r="F78" s="895"/>
      <c r="G78" s="895"/>
      <c r="H78" s="895"/>
      <c r="I78" s="895"/>
      <c r="J78" s="895"/>
      <c r="K78" s="895"/>
      <c r="L78" s="895"/>
      <c r="M78" s="895"/>
      <c r="N78" s="895"/>
      <c r="O78" s="895"/>
      <c r="P78" s="896"/>
      <c r="Q78" s="897"/>
      <c r="R78" s="852"/>
      <c r="S78" s="852"/>
      <c r="T78" s="852"/>
      <c r="U78" s="852"/>
      <c r="V78" s="852"/>
      <c r="W78" s="852"/>
      <c r="X78" s="852"/>
      <c r="Y78" s="852"/>
      <c r="Z78" s="852"/>
      <c r="AA78" s="852"/>
      <c r="AB78" s="852"/>
      <c r="AC78" s="852"/>
      <c r="AD78" s="852"/>
      <c r="AE78" s="852"/>
      <c r="AF78" s="852"/>
      <c r="AG78" s="852"/>
      <c r="AH78" s="852"/>
      <c r="AI78" s="852"/>
      <c r="AJ78" s="852"/>
      <c r="AK78" s="852"/>
      <c r="AL78" s="852"/>
      <c r="AM78" s="852"/>
      <c r="AN78" s="852"/>
      <c r="AO78" s="852"/>
      <c r="AP78" s="852"/>
      <c r="AQ78" s="852"/>
      <c r="AR78" s="852"/>
      <c r="AS78" s="852"/>
      <c r="AT78" s="852"/>
      <c r="AU78" s="852"/>
      <c r="AV78" s="852"/>
      <c r="AW78" s="852"/>
      <c r="AX78" s="852"/>
      <c r="AY78" s="852"/>
      <c r="AZ78" s="898"/>
      <c r="BA78" s="898"/>
      <c r="BB78" s="898"/>
      <c r="BC78" s="898"/>
      <c r="BD78" s="899"/>
      <c r="BE78" s="245"/>
      <c r="BF78" s="245"/>
      <c r="BG78" s="245"/>
      <c r="BH78" s="245"/>
      <c r="BI78" s="245"/>
      <c r="BJ78" s="248"/>
      <c r="BK78" s="248"/>
      <c r="BL78" s="248"/>
      <c r="BM78" s="248"/>
      <c r="BN78" s="248"/>
      <c r="BO78" s="245"/>
      <c r="BP78" s="245"/>
      <c r="BQ78" s="242">
        <v>72</v>
      </c>
      <c r="BR78" s="247"/>
      <c r="BS78" s="884"/>
      <c r="BT78" s="885"/>
      <c r="BU78" s="885"/>
      <c r="BV78" s="885"/>
      <c r="BW78" s="885"/>
      <c r="BX78" s="885"/>
      <c r="BY78" s="885"/>
      <c r="BZ78" s="885"/>
      <c r="CA78" s="885"/>
      <c r="CB78" s="885"/>
      <c r="CC78" s="885"/>
      <c r="CD78" s="885"/>
      <c r="CE78" s="885"/>
      <c r="CF78" s="885"/>
      <c r="CG78" s="886"/>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0"/>
      <c r="EA78" s="226"/>
    </row>
    <row r="79" spans="1:131" s="227" customFormat="1" ht="26.25" customHeight="1" x14ac:dyDescent="0.15">
      <c r="A79" s="241">
        <v>12</v>
      </c>
      <c r="B79" s="894"/>
      <c r="C79" s="895"/>
      <c r="D79" s="895"/>
      <c r="E79" s="895"/>
      <c r="F79" s="895"/>
      <c r="G79" s="895"/>
      <c r="H79" s="895"/>
      <c r="I79" s="895"/>
      <c r="J79" s="895"/>
      <c r="K79" s="895"/>
      <c r="L79" s="895"/>
      <c r="M79" s="895"/>
      <c r="N79" s="895"/>
      <c r="O79" s="895"/>
      <c r="P79" s="896"/>
      <c r="Q79" s="897"/>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c r="AT79" s="852"/>
      <c r="AU79" s="852"/>
      <c r="AV79" s="852"/>
      <c r="AW79" s="852"/>
      <c r="AX79" s="852"/>
      <c r="AY79" s="852"/>
      <c r="AZ79" s="898"/>
      <c r="BA79" s="898"/>
      <c r="BB79" s="898"/>
      <c r="BC79" s="898"/>
      <c r="BD79" s="899"/>
      <c r="BE79" s="245"/>
      <c r="BF79" s="245"/>
      <c r="BG79" s="245"/>
      <c r="BH79" s="245"/>
      <c r="BI79" s="245"/>
      <c r="BJ79" s="248"/>
      <c r="BK79" s="248"/>
      <c r="BL79" s="248"/>
      <c r="BM79" s="248"/>
      <c r="BN79" s="248"/>
      <c r="BO79" s="245"/>
      <c r="BP79" s="245"/>
      <c r="BQ79" s="242">
        <v>73</v>
      </c>
      <c r="BR79" s="247"/>
      <c r="BS79" s="884"/>
      <c r="BT79" s="885"/>
      <c r="BU79" s="885"/>
      <c r="BV79" s="885"/>
      <c r="BW79" s="885"/>
      <c r="BX79" s="885"/>
      <c r="BY79" s="885"/>
      <c r="BZ79" s="885"/>
      <c r="CA79" s="885"/>
      <c r="CB79" s="885"/>
      <c r="CC79" s="885"/>
      <c r="CD79" s="885"/>
      <c r="CE79" s="885"/>
      <c r="CF79" s="885"/>
      <c r="CG79" s="886"/>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0"/>
      <c r="EA79" s="226"/>
    </row>
    <row r="80" spans="1:131" s="227" customFormat="1" ht="26.25" customHeight="1" x14ac:dyDescent="0.15">
      <c r="A80" s="241">
        <v>13</v>
      </c>
      <c r="B80" s="894"/>
      <c r="C80" s="895"/>
      <c r="D80" s="895"/>
      <c r="E80" s="895"/>
      <c r="F80" s="895"/>
      <c r="G80" s="895"/>
      <c r="H80" s="895"/>
      <c r="I80" s="895"/>
      <c r="J80" s="895"/>
      <c r="K80" s="895"/>
      <c r="L80" s="895"/>
      <c r="M80" s="895"/>
      <c r="N80" s="895"/>
      <c r="O80" s="895"/>
      <c r="P80" s="896"/>
      <c r="Q80" s="897"/>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898"/>
      <c r="BA80" s="898"/>
      <c r="BB80" s="898"/>
      <c r="BC80" s="898"/>
      <c r="BD80" s="899"/>
      <c r="BE80" s="245"/>
      <c r="BF80" s="245"/>
      <c r="BG80" s="245"/>
      <c r="BH80" s="245"/>
      <c r="BI80" s="245"/>
      <c r="BJ80" s="245"/>
      <c r="BK80" s="245"/>
      <c r="BL80" s="245"/>
      <c r="BM80" s="245"/>
      <c r="BN80" s="245"/>
      <c r="BO80" s="245"/>
      <c r="BP80" s="245"/>
      <c r="BQ80" s="242">
        <v>74</v>
      </c>
      <c r="BR80" s="247"/>
      <c r="BS80" s="884"/>
      <c r="BT80" s="885"/>
      <c r="BU80" s="885"/>
      <c r="BV80" s="885"/>
      <c r="BW80" s="885"/>
      <c r="BX80" s="885"/>
      <c r="BY80" s="885"/>
      <c r="BZ80" s="885"/>
      <c r="CA80" s="885"/>
      <c r="CB80" s="885"/>
      <c r="CC80" s="885"/>
      <c r="CD80" s="885"/>
      <c r="CE80" s="885"/>
      <c r="CF80" s="885"/>
      <c r="CG80" s="886"/>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0"/>
      <c r="EA80" s="226"/>
    </row>
    <row r="81" spans="1:131" s="227" customFormat="1" ht="26.25" customHeight="1" x14ac:dyDescent="0.15">
      <c r="A81" s="241">
        <v>14</v>
      </c>
      <c r="B81" s="894"/>
      <c r="C81" s="895"/>
      <c r="D81" s="895"/>
      <c r="E81" s="895"/>
      <c r="F81" s="895"/>
      <c r="G81" s="895"/>
      <c r="H81" s="895"/>
      <c r="I81" s="895"/>
      <c r="J81" s="895"/>
      <c r="K81" s="895"/>
      <c r="L81" s="895"/>
      <c r="M81" s="895"/>
      <c r="N81" s="895"/>
      <c r="O81" s="895"/>
      <c r="P81" s="896"/>
      <c r="Q81" s="897"/>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898"/>
      <c r="BA81" s="898"/>
      <c r="BB81" s="898"/>
      <c r="BC81" s="898"/>
      <c r="BD81" s="899"/>
      <c r="BE81" s="245"/>
      <c r="BF81" s="245"/>
      <c r="BG81" s="245"/>
      <c r="BH81" s="245"/>
      <c r="BI81" s="245"/>
      <c r="BJ81" s="245"/>
      <c r="BK81" s="245"/>
      <c r="BL81" s="245"/>
      <c r="BM81" s="245"/>
      <c r="BN81" s="245"/>
      <c r="BO81" s="245"/>
      <c r="BP81" s="245"/>
      <c r="BQ81" s="242">
        <v>75</v>
      </c>
      <c r="BR81" s="247"/>
      <c r="BS81" s="884"/>
      <c r="BT81" s="885"/>
      <c r="BU81" s="885"/>
      <c r="BV81" s="885"/>
      <c r="BW81" s="885"/>
      <c r="BX81" s="885"/>
      <c r="BY81" s="885"/>
      <c r="BZ81" s="885"/>
      <c r="CA81" s="885"/>
      <c r="CB81" s="885"/>
      <c r="CC81" s="885"/>
      <c r="CD81" s="885"/>
      <c r="CE81" s="885"/>
      <c r="CF81" s="885"/>
      <c r="CG81" s="886"/>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0"/>
      <c r="EA81" s="226"/>
    </row>
    <row r="82" spans="1:131" s="227" customFormat="1" ht="26.25" customHeight="1" x14ac:dyDescent="0.15">
      <c r="A82" s="241">
        <v>15</v>
      </c>
      <c r="B82" s="894"/>
      <c r="C82" s="895"/>
      <c r="D82" s="895"/>
      <c r="E82" s="895"/>
      <c r="F82" s="895"/>
      <c r="G82" s="895"/>
      <c r="H82" s="895"/>
      <c r="I82" s="895"/>
      <c r="J82" s="895"/>
      <c r="K82" s="895"/>
      <c r="L82" s="895"/>
      <c r="M82" s="895"/>
      <c r="N82" s="895"/>
      <c r="O82" s="895"/>
      <c r="P82" s="896"/>
      <c r="Q82" s="897"/>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898"/>
      <c r="BA82" s="898"/>
      <c r="BB82" s="898"/>
      <c r="BC82" s="898"/>
      <c r="BD82" s="899"/>
      <c r="BE82" s="245"/>
      <c r="BF82" s="245"/>
      <c r="BG82" s="245"/>
      <c r="BH82" s="245"/>
      <c r="BI82" s="245"/>
      <c r="BJ82" s="245"/>
      <c r="BK82" s="245"/>
      <c r="BL82" s="245"/>
      <c r="BM82" s="245"/>
      <c r="BN82" s="245"/>
      <c r="BO82" s="245"/>
      <c r="BP82" s="245"/>
      <c r="BQ82" s="242">
        <v>76</v>
      </c>
      <c r="BR82" s="247"/>
      <c r="BS82" s="884"/>
      <c r="BT82" s="885"/>
      <c r="BU82" s="885"/>
      <c r="BV82" s="885"/>
      <c r="BW82" s="885"/>
      <c r="BX82" s="885"/>
      <c r="BY82" s="885"/>
      <c r="BZ82" s="885"/>
      <c r="CA82" s="885"/>
      <c r="CB82" s="885"/>
      <c r="CC82" s="885"/>
      <c r="CD82" s="885"/>
      <c r="CE82" s="885"/>
      <c r="CF82" s="885"/>
      <c r="CG82" s="886"/>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0"/>
      <c r="EA82" s="226"/>
    </row>
    <row r="83" spans="1:131" s="227" customFormat="1" ht="26.25" customHeight="1" x14ac:dyDescent="0.15">
      <c r="A83" s="241">
        <v>16</v>
      </c>
      <c r="B83" s="894"/>
      <c r="C83" s="895"/>
      <c r="D83" s="895"/>
      <c r="E83" s="895"/>
      <c r="F83" s="895"/>
      <c r="G83" s="895"/>
      <c r="H83" s="895"/>
      <c r="I83" s="895"/>
      <c r="J83" s="895"/>
      <c r="K83" s="895"/>
      <c r="L83" s="895"/>
      <c r="M83" s="895"/>
      <c r="N83" s="895"/>
      <c r="O83" s="895"/>
      <c r="P83" s="896"/>
      <c r="Q83" s="897"/>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898"/>
      <c r="BA83" s="898"/>
      <c r="BB83" s="898"/>
      <c r="BC83" s="898"/>
      <c r="BD83" s="899"/>
      <c r="BE83" s="245"/>
      <c r="BF83" s="245"/>
      <c r="BG83" s="245"/>
      <c r="BH83" s="245"/>
      <c r="BI83" s="245"/>
      <c r="BJ83" s="245"/>
      <c r="BK83" s="245"/>
      <c r="BL83" s="245"/>
      <c r="BM83" s="245"/>
      <c r="BN83" s="245"/>
      <c r="BO83" s="245"/>
      <c r="BP83" s="245"/>
      <c r="BQ83" s="242">
        <v>77</v>
      </c>
      <c r="BR83" s="247"/>
      <c r="BS83" s="884"/>
      <c r="BT83" s="885"/>
      <c r="BU83" s="885"/>
      <c r="BV83" s="885"/>
      <c r="BW83" s="885"/>
      <c r="BX83" s="885"/>
      <c r="BY83" s="885"/>
      <c r="BZ83" s="885"/>
      <c r="CA83" s="885"/>
      <c r="CB83" s="885"/>
      <c r="CC83" s="885"/>
      <c r="CD83" s="885"/>
      <c r="CE83" s="885"/>
      <c r="CF83" s="885"/>
      <c r="CG83" s="886"/>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0"/>
      <c r="EA83" s="226"/>
    </row>
    <row r="84" spans="1:131" s="227" customFormat="1" ht="26.25" customHeight="1" x14ac:dyDescent="0.15">
      <c r="A84" s="241">
        <v>17</v>
      </c>
      <c r="B84" s="894"/>
      <c r="C84" s="895"/>
      <c r="D84" s="895"/>
      <c r="E84" s="895"/>
      <c r="F84" s="895"/>
      <c r="G84" s="895"/>
      <c r="H84" s="895"/>
      <c r="I84" s="895"/>
      <c r="J84" s="895"/>
      <c r="K84" s="895"/>
      <c r="L84" s="895"/>
      <c r="M84" s="895"/>
      <c r="N84" s="895"/>
      <c r="O84" s="895"/>
      <c r="P84" s="896"/>
      <c r="Q84" s="897"/>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898"/>
      <c r="BA84" s="898"/>
      <c r="BB84" s="898"/>
      <c r="BC84" s="898"/>
      <c r="BD84" s="899"/>
      <c r="BE84" s="245"/>
      <c r="BF84" s="245"/>
      <c r="BG84" s="245"/>
      <c r="BH84" s="245"/>
      <c r="BI84" s="245"/>
      <c r="BJ84" s="245"/>
      <c r="BK84" s="245"/>
      <c r="BL84" s="245"/>
      <c r="BM84" s="245"/>
      <c r="BN84" s="245"/>
      <c r="BO84" s="245"/>
      <c r="BP84" s="245"/>
      <c r="BQ84" s="242">
        <v>78</v>
      </c>
      <c r="BR84" s="247"/>
      <c r="BS84" s="884"/>
      <c r="BT84" s="885"/>
      <c r="BU84" s="885"/>
      <c r="BV84" s="885"/>
      <c r="BW84" s="885"/>
      <c r="BX84" s="885"/>
      <c r="BY84" s="885"/>
      <c r="BZ84" s="885"/>
      <c r="CA84" s="885"/>
      <c r="CB84" s="885"/>
      <c r="CC84" s="885"/>
      <c r="CD84" s="885"/>
      <c r="CE84" s="885"/>
      <c r="CF84" s="885"/>
      <c r="CG84" s="886"/>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0"/>
      <c r="EA84" s="226"/>
    </row>
    <row r="85" spans="1:131" s="227" customFormat="1" ht="26.25" customHeight="1" x14ac:dyDescent="0.15">
      <c r="A85" s="241">
        <v>18</v>
      </c>
      <c r="B85" s="894"/>
      <c r="C85" s="895"/>
      <c r="D85" s="895"/>
      <c r="E85" s="895"/>
      <c r="F85" s="895"/>
      <c r="G85" s="895"/>
      <c r="H85" s="895"/>
      <c r="I85" s="895"/>
      <c r="J85" s="895"/>
      <c r="K85" s="895"/>
      <c r="L85" s="895"/>
      <c r="M85" s="895"/>
      <c r="N85" s="895"/>
      <c r="O85" s="895"/>
      <c r="P85" s="896"/>
      <c r="Q85" s="897"/>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98"/>
      <c r="BA85" s="898"/>
      <c r="BB85" s="898"/>
      <c r="BC85" s="898"/>
      <c r="BD85" s="899"/>
      <c r="BE85" s="245"/>
      <c r="BF85" s="245"/>
      <c r="BG85" s="245"/>
      <c r="BH85" s="245"/>
      <c r="BI85" s="245"/>
      <c r="BJ85" s="245"/>
      <c r="BK85" s="245"/>
      <c r="BL85" s="245"/>
      <c r="BM85" s="245"/>
      <c r="BN85" s="245"/>
      <c r="BO85" s="245"/>
      <c r="BP85" s="245"/>
      <c r="BQ85" s="242">
        <v>79</v>
      </c>
      <c r="BR85" s="247"/>
      <c r="BS85" s="884"/>
      <c r="BT85" s="885"/>
      <c r="BU85" s="885"/>
      <c r="BV85" s="885"/>
      <c r="BW85" s="885"/>
      <c r="BX85" s="885"/>
      <c r="BY85" s="885"/>
      <c r="BZ85" s="885"/>
      <c r="CA85" s="885"/>
      <c r="CB85" s="885"/>
      <c r="CC85" s="885"/>
      <c r="CD85" s="885"/>
      <c r="CE85" s="885"/>
      <c r="CF85" s="885"/>
      <c r="CG85" s="886"/>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0"/>
      <c r="EA85" s="226"/>
    </row>
    <row r="86" spans="1:131" s="227" customFormat="1" ht="26.25" customHeight="1" x14ac:dyDescent="0.15">
      <c r="A86" s="241">
        <v>19</v>
      </c>
      <c r="B86" s="894"/>
      <c r="C86" s="895"/>
      <c r="D86" s="895"/>
      <c r="E86" s="895"/>
      <c r="F86" s="895"/>
      <c r="G86" s="895"/>
      <c r="H86" s="895"/>
      <c r="I86" s="895"/>
      <c r="J86" s="895"/>
      <c r="K86" s="895"/>
      <c r="L86" s="895"/>
      <c r="M86" s="895"/>
      <c r="N86" s="895"/>
      <c r="O86" s="895"/>
      <c r="P86" s="896"/>
      <c r="Q86" s="897"/>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98"/>
      <c r="BA86" s="898"/>
      <c r="BB86" s="898"/>
      <c r="BC86" s="898"/>
      <c r="BD86" s="899"/>
      <c r="BE86" s="245"/>
      <c r="BF86" s="245"/>
      <c r="BG86" s="245"/>
      <c r="BH86" s="245"/>
      <c r="BI86" s="245"/>
      <c r="BJ86" s="245"/>
      <c r="BK86" s="245"/>
      <c r="BL86" s="245"/>
      <c r="BM86" s="245"/>
      <c r="BN86" s="245"/>
      <c r="BO86" s="245"/>
      <c r="BP86" s="245"/>
      <c r="BQ86" s="242">
        <v>80</v>
      </c>
      <c r="BR86" s="247"/>
      <c r="BS86" s="884"/>
      <c r="BT86" s="885"/>
      <c r="BU86" s="885"/>
      <c r="BV86" s="885"/>
      <c r="BW86" s="885"/>
      <c r="BX86" s="885"/>
      <c r="BY86" s="885"/>
      <c r="BZ86" s="885"/>
      <c r="CA86" s="885"/>
      <c r="CB86" s="885"/>
      <c r="CC86" s="885"/>
      <c r="CD86" s="885"/>
      <c r="CE86" s="885"/>
      <c r="CF86" s="885"/>
      <c r="CG86" s="886"/>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0"/>
      <c r="EA86" s="226"/>
    </row>
    <row r="87" spans="1:131" s="227" customFormat="1" ht="26.25" customHeight="1" x14ac:dyDescent="0.15">
      <c r="A87" s="249">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45"/>
      <c r="BF87" s="245"/>
      <c r="BG87" s="245"/>
      <c r="BH87" s="245"/>
      <c r="BI87" s="245"/>
      <c r="BJ87" s="245"/>
      <c r="BK87" s="245"/>
      <c r="BL87" s="245"/>
      <c r="BM87" s="245"/>
      <c r="BN87" s="245"/>
      <c r="BO87" s="245"/>
      <c r="BP87" s="245"/>
      <c r="BQ87" s="242">
        <v>81</v>
      </c>
      <c r="BR87" s="247"/>
      <c r="BS87" s="884"/>
      <c r="BT87" s="885"/>
      <c r="BU87" s="885"/>
      <c r="BV87" s="885"/>
      <c r="BW87" s="885"/>
      <c r="BX87" s="885"/>
      <c r="BY87" s="885"/>
      <c r="BZ87" s="885"/>
      <c r="CA87" s="885"/>
      <c r="CB87" s="885"/>
      <c r="CC87" s="885"/>
      <c r="CD87" s="885"/>
      <c r="CE87" s="885"/>
      <c r="CF87" s="885"/>
      <c r="CG87" s="886"/>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0"/>
      <c r="EA87" s="226"/>
    </row>
    <row r="88" spans="1:131" s="227" customFormat="1" ht="26.25" customHeight="1" thickBot="1" x14ac:dyDescent="0.2">
      <c r="A88" s="244" t="s">
        <v>384</v>
      </c>
      <c r="B88" s="812" t="s">
        <v>417</v>
      </c>
      <c r="C88" s="813"/>
      <c r="D88" s="813"/>
      <c r="E88" s="813"/>
      <c r="F88" s="813"/>
      <c r="G88" s="813"/>
      <c r="H88" s="813"/>
      <c r="I88" s="813"/>
      <c r="J88" s="813"/>
      <c r="K88" s="813"/>
      <c r="L88" s="813"/>
      <c r="M88" s="813"/>
      <c r="N88" s="813"/>
      <c r="O88" s="813"/>
      <c r="P88" s="814"/>
      <c r="Q88" s="859"/>
      <c r="R88" s="860"/>
      <c r="S88" s="860"/>
      <c r="T88" s="860"/>
      <c r="U88" s="860"/>
      <c r="V88" s="860"/>
      <c r="W88" s="860"/>
      <c r="X88" s="860"/>
      <c r="Y88" s="860"/>
      <c r="Z88" s="860"/>
      <c r="AA88" s="860"/>
      <c r="AB88" s="860"/>
      <c r="AC88" s="860"/>
      <c r="AD88" s="860"/>
      <c r="AE88" s="860"/>
      <c r="AF88" s="863">
        <v>2485</v>
      </c>
      <c r="AG88" s="863"/>
      <c r="AH88" s="863"/>
      <c r="AI88" s="863"/>
      <c r="AJ88" s="863"/>
      <c r="AK88" s="860"/>
      <c r="AL88" s="860"/>
      <c r="AM88" s="860"/>
      <c r="AN88" s="860"/>
      <c r="AO88" s="860"/>
      <c r="AP88" s="863">
        <v>4268</v>
      </c>
      <c r="AQ88" s="863"/>
      <c r="AR88" s="863"/>
      <c r="AS88" s="863"/>
      <c r="AT88" s="863"/>
      <c r="AU88" s="863">
        <v>670</v>
      </c>
      <c r="AV88" s="863"/>
      <c r="AW88" s="863"/>
      <c r="AX88" s="863"/>
      <c r="AY88" s="863"/>
      <c r="AZ88" s="868"/>
      <c r="BA88" s="868"/>
      <c r="BB88" s="868"/>
      <c r="BC88" s="868"/>
      <c r="BD88" s="869"/>
      <c r="BE88" s="245"/>
      <c r="BF88" s="245"/>
      <c r="BG88" s="245"/>
      <c r="BH88" s="245"/>
      <c r="BI88" s="245"/>
      <c r="BJ88" s="245"/>
      <c r="BK88" s="245"/>
      <c r="BL88" s="245"/>
      <c r="BM88" s="245"/>
      <c r="BN88" s="245"/>
      <c r="BO88" s="245"/>
      <c r="BP88" s="245"/>
      <c r="BQ88" s="242">
        <v>82</v>
      </c>
      <c r="BR88" s="247"/>
      <c r="BS88" s="884"/>
      <c r="BT88" s="885"/>
      <c r="BU88" s="885"/>
      <c r="BV88" s="885"/>
      <c r="BW88" s="885"/>
      <c r="BX88" s="885"/>
      <c r="BY88" s="885"/>
      <c r="BZ88" s="885"/>
      <c r="CA88" s="885"/>
      <c r="CB88" s="885"/>
      <c r="CC88" s="885"/>
      <c r="CD88" s="885"/>
      <c r="CE88" s="885"/>
      <c r="CF88" s="885"/>
      <c r="CG88" s="886"/>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0"/>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4"/>
      <c r="BT89" s="885"/>
      <c r="BU89" s="885"/>
      <c r="BV89" s="885"/>
      <c r="BW89" s="885"/>
      <c r="BX89" s="885"/>
      <c r="BY89" s="885"/>
      <c r="BZ89" s="885"/>
      <c r="CA89" s="885"/>
      <c r="CB89" s="885"/>
      <c r="CC89" s="885"/>
      <c r="CD89" s="885"/>
      <c r="CE89" s="885"/>
      <c r="CF89" s="885"/>
      <c r="CG89" s="886"/>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0"/>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4"/>
      <c r="BT90" s="885"/>
      <c r="BU90" s="885"/>
      <c r="BV90" s="885"/>
      <c r="BW90" s="885"/>
      <c r="BX90" s="885"/>
      <c r="BY90" s="885"/>
      <c r="BZ90" s="885"/>
      <c r="CA90" s="885"/>
      <c r="CB90" s="885"/>
      <c r="CC90" s="885"/>
      <c r="CD90" s="885"/>
      <c r="CE90" s="885"/>
      <c r="CF90" s="885"/>
      <c r="CG90" s="886"/>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0"/>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4"/>
      <c r="BT91" s="885"/>
      <c r="BU91" s="885"/>
      <c r="BV91" s="885"/>
      <c r="BW91" s="885"/>
      <c r="BX91" s="885"/>
      <c r="BY91" s="885"/>
      <c r="BZ91" s="885"/>
      <c r="CA91" s="885"/>
      <c r="CB91" s="885"/>
      <c r="CC91" s="885"/>
      <c r="CD91" s="885"/>
      <c r="CE91" s="885"/>
      <c r="CF91" s="885"/>
      <c r="CG91" s="886"/>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0"/>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4"/>
      <c r="BT92" s="885"/>
      <c r="BU92" s="885"/>
      <c r="BV92" s="885"/>
      <c r="BW92" s="885"/>
      <c r="BX92" s="885"/>
      <c r="BY92" s="885"/>
      <c r="BZ92" s="885"/>
      <c r="CA92" s="885"/>
      <c r="CB92" s="885"/>
      <c r="CC92" s="885"/>
      <c r="CD92" s="885"/>
      <c r="CE92" s="885"/>
      <c r="CF92" s="885"/>
      <c r="CG92" s="886"/>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0"/>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4"/>
      <c r="BT93" s="885"/>
      <c r="BU93" s="885"/>
      <c r="BV93" s="885"/>
      <c r="BW93" s="885"/>
      <c r="BX93" s="885"/>
      <c r="BY93" s="885"/>
      <c r="BZ93" s="885"/>
      <c r="CA93" s="885"/>
      <c r="CB93" s="885"/>
      <c r="CC93" s="885"/>
      <c r="CD93" s="885"/>
      <c r="CE93" s="885"/>
      <c r="CF93" s="885"/>
      <c r="CG93" s="886"/>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0"/>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4"/>
      <c r="BT94" s="885"/>
      <c r="BU94" s="885"/>
      <c r="BV94" s="885"/>
      <c r="BW94" s="885"/>
      <c r="BX94" s="885"/>
      <c r="BY94" s="885"/>
      <c r="BZ94" s="885"/>
      <c r="CA94" s="885"/>
      <c r="CB94" s="885"/>
      <c r="CC94" s="885"/>
      <c r="CD94" s="885"/>
      <c r="CE94" s="885"/>
      <c r="CF94" s="885"/>
      <c r="CG94" s="886"/>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0"/>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4"/>
      <c r="BT95" s="885"/>
      <c r="BU95" s="885"/>
      <c r="BV95" s="885"/>
      <c r="BW95" s="885"/>
      <c r="BX95" s="885"/>
      <c r="BY95" s="885"/>
      <c r="BZ95" s="885"/>
      <c r="CA95" s="885"/>
      <c r="CB95" s="885"/>
      <c r="CC95" s="885"/>
      <c r="CD95" s="885"/>
      <c r="CE95" s="885"/>
      <c r="CF95" s="885"/>
      <c r="CG95" s="886"/>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0"/>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4"/>
      <c r="BT96" s="885"/>
      <c r="BU96" s="885"/>
      <c r="BV96" s="885"/>
      <c r="BW96" s="885"/>
      <c r="BX96" s="885"/>
      <c r="BY96" s="885"/>
      <c r="BZ96" s="885"/>
      <c r="CA96" s="885"/>
      <c r="CB96" s="885"/>
      <c r="CC96" s="885"/>
      <c r="CD96" s="885"/>
      <c r="CE96" s="885"/>
      <c r="CF96" s="885"/>
      <c r="CG96" s="886"/>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0"/>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4"/>
      <c r="BT97" s="885"/>
      <c r="BU97" s="885"/>
      <c r="BV97" s="885"/>
      <c r="BW97" s="885"/>
      <c r="BX97" s="885"/>
      <c r="BY97" s="885"/>
      <c r="BZ97" s="885"/>
      <c r="CA97" s="885"/>
      <c r="CB97" s="885"/>
      <c r="CC97" s="885"/>
      <c r="CD97" s="885"/>
      <c r="CE97" s="885"/>
      <c r="CF97" s="885"/>
      <c r="CG97" s="886"/>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0"/>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4"/>
      <c r="BT98" s="885"/>
      <c r="BU98" s="885"/>
      <c r="BV98" s="885"/>
      <c r="BW98" s="885"/>
      <c r="BX98" s="885"/>
      <c r="BY98" s="885"/>
      <c r="BZ98" s="885"/>
      <c r="CA98" s="885"/>
      <c r="CB98" s="885"/>
      <c r="CC98" s="885"/>
      <c r="CD98" s="885"/>
      <c r="CE98" s="885"/>
      <c r="CF98" s="885"/>
      <c r="CG98" s="886"/>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0"/>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4"/>
      <c r="BT99" s="885"/>
      <c r="BU99" s="885"/>
      <c r="BV99" s="885"/>
      <c r="BW99" s="885"/>
      <c r="BX99" s="885"/>
      <c r="BY99" s="885"/>
      <c r="BZ99" s="885"/>
      <c r="CA99" s="885"/>
      <c r="CB99" s="885"/>
      <c r="CC99" s="885"/>
      <c r="CD99" s="885"/>
      <c r="CE99" s="885"/>
      <c r="CF99" s="885"/>
      <c r="CG99" s="886"/>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0"/>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4"/>
      <c r="BT100" s="885"/>
      <c r="BU100" s="885"/>
      <c r="BV100" s="885"/>
      <c r="BW100" s="885"/>
      <c r="BX100" s="885"/>
      <c r="BY100" s="885"/>
      <c r="BZ100" s="885"/>
      <c r="CA100" s="885"/>
      <c r="CB100" s="885"/>
      <c r="CC100" s="885"/>
      <c r="CD100" s="885"/>
      <c r="CE100" s="885"/>
      <c r="CF100" s="885"/>
      <c r="CG100" s="886"/>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0"/>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4"/>
      <c r="BT101" s="885"/>
      <c r="BU101" s="885"/>
      <c r="BV101" s="885"/>
      <c r="BW101" s="885"/>
      <c r="BX101" s="885"/>
      <c r="BY101" s="885"/>
      <c r="BZ101" s="885"/>
      <c r="CA101" s="885"/>
      <c r="CB101" s="885"/>
      <c r="CC101" s="885"/>
      <c r="CD101" s="885"/>
      <c r="CE101" s="885"/>
      <c r="CF101" s="885"/>
      <c r="CG101" s="886"/>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0"/>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12" t="s">
        <v>418</v>
      </c>
      <c r="BS102" s="813"/>
      <c r="BT102" s="813"/>
      <c r="BU102" s="813"/>
      <c r="BV102" s="813"/>
      <c r="BW102" s="813"/>
      <c r="BX102" s="813"/>
      <c r="BY102" s="813"/>
      <c r="BZ102" s="813"/>
      <c r="CA102" s="813"/>
      <c r="CB102" s="813"/>
      <c r="CC102" s="813"/>
      <c r="CD102" s="813"/>
      <c r="CE102" s="813"/>
      <c r="CF102" s="813"/>
      <c r="CG102" s="814"/>
      <c r="CH102" s="910"/>
      <c r="CI102" s="911"/>
      <c r="CJ102" s="911"/>
      <c r="CK102" s="911"/>
      <c r="CL102" s="912"/>
      <c r="CM102" s="910"/>
      <c r="CN102" s="911"/>
      <c r="CO102" s="911"/>
      <c r="CP102" s="911"/>
      <c r="CQ102" s="912"/>
      <c r="CR102" s="913">
        <v>211</v>
      </c>
      <c r="CS102" s="871"/>
      <c r="CT102" s="871"/>
      <c r="CU102" s="871"/>
      <c r="CV102" s="914"/>
      <c r="CW102" s="913">
        <v>131</v>
      </c>
      <c r="CX102" s="871"/>
      <c r="CY102" s="871"/>
      <c r="CZ102" s="871"/>
      <c r="DA102" s="914"/>
      <c r="DB102" s="913"/>
      <c r="DC102" s="871"/>
      <c r="DD102" s="871"/>
      <c r="DE102" s="871"/>
      <c r="DF102" s="914"/>
      <c r="DG102" s="913"/>
      <c r="DH102" s="871"/>
      <c r="DI102" s="871"/>
      <c r="DJ102" s="871"/>
      <c r="DK102" s="914"/>
      <c r="DL102" s="913"/>
      <c r="DM102" s="871"/>
      <c r="DN102" s="871"/>
      <c r="DO102" s="871"/>
      <c r="DP102" s="914"/>
      <c r="DQ102" s="913"/>
      <c r="DR102" s="871"/>
      <c r="DS102" s="871"/>
      <c r="DT102" s="871"/>
      <c r="DU102" s="914"/>
      <c r="DV102" s="937"/>
      <c r="DW102" s="938"/>
      <c r="DX102" s="938"/>
      <c r="DY102" s="938"/>
      <c r="DZ102" s="939"/>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0" t="s">
        <v>419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1" t="s">
        <v>420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2" t="s">
        <v>423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6" customFormat="1" ht="26.25" customHeight="1" x14ac:dyDescent="0.15">
      <c r="A109" s="935" t="s">
        <v>425</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426</v>
      </c>
      <c r="AB109" s="916"/>
      <c r="AC109" s="916"/>
      <c r="AD109" s="916"/>
      <c r="AE109" s="917"/>
      <c r="AF109" s="915" t="s">
        <v>302</v>
      </c>
      <c r="AG109" s="916"/>
      <c r="AH109" s="916"/>
      <c r="AI109" s="916"/>
      <c r="AJ109" s="917"/>
      <c r="AK109" s="915" t="s">
        <v>301</v>
      </c>
      <c r="AL109" s="916"/>
      <c r="AM109" s="916"/>
      <c r="AN109" s="916"/>
      <c r="AO109" s="917"/>
      <c r="AP109" s="915" t="s">
        <v>427</v>
      </c>
      <c r="AQ109" s="916"/>
      <c r="AR109" s="916"/>
      <c r="AS109" s="916"/>
      <c r="AT109" s="918"/>
      <c r="AU109" s="935" t="s">
        <v>425</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426</v>
      </c>
      <c r="BR109" s="916"/>
      <c r="BS109" s="916"/>
      <c r="BT109" s="916"/>
      <c r="BU109" s="917"/>
      <c r="BV109" s="915" t="s">
        <v>302</v>
      </c>
      <c r="BW109" s="916"/>
      <c r="BX109" s="916"/>
      <c r="BY109" s="916"/>
      <c r="BZ109" s="917"/>
      <c r="CA109" s="915" t="s">
        <v>301</v>
      </c>
      <c r="CB109" s="916"/>
      <c r="CC109" s="916"/>
      <c r="CD109" s="916"/>
      <c r="CE109" s="917"/>
      <c r="CF109" s="936" t="s">
        <v>427</v>
      </c>
      <c r="CG109" s="936"/>
      <c r="CH109" s="936"/>
      <c r="CI109" s="936"/>
      <c r="CJ109" s="936"/>
      <c r="CK109" s="915" t="s">
        <v>428</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426</v>
      </c>
      <c r="DH109" s="916"/>
      <c r="DI109" s="916"/>
      <c r="DJ109" s="916"/>
      <c r="DK109" s="917"/>
      <c r="DL109" s="915" t="s">
        <v>302</v>
      </c>
      <c r="DM109" s="916"/>
      <c r="DN109" s="916"/>
      <c r="DO109" s="916"/>
      <c r="DP109" s="917"/>
      <c r="DQ109" s="915" t="s">
        <v>301</v>
      </c>
      <c r="DR109" s="916"/>
      <c r="DS109" s="916"/>
      <c r="DT109" s="916"/>
      <c r="DU109" s="917"/>
      <c r="DV109" s="915" t="s">
        <v>427</v>
      </c>
      <c r="DW109" s="916"/>
      <c r="DX109" s="916"/>
      <c r="DY109" s="916"/>
      <c r="DZ109" s="918"/>
    </row>
    <row r="110" spans="1:131" s="226" customFormat="1" ht="26.25" customHeight="1" x14ac:dyDescent="0.15">
      <c r="A110" s="919" t="s">
        <v>429</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1220486</v>
      </c>
      <c r="AB110" s="923"/>
      <c r="AC110" s="923"/>
      <c r="AD110" s="923"/>
      <c r="AE110" s="924"/>
      <c r="AF110" s="925">
        <v>1269950</v>
      </c>
      <c r="AG110" s="923"/>
      <c r="AH110" s="923"/>
      <c r="AI110" s="923"/>
      <c r="AJ110" s="924"/>
      <c r="AK110" s="925">
        <v>1315730</v>
      </c>
      <c r="AL110" s="923"/>
      <c r="AM110" s="923"/>
      <c r="AN110" s="923"/>
      <c r="AO110" s="924"/>
      <c r="AP110" s="926">
        <v>18.8</v>
      </c>
      <c r="AQ110" s="927"/>
      <c r="AR110" s="927"/>
      <c r="AS110" s="927"/>
      <c r="AT110" s="928"/>
      <c r="AU110" s="929" t="s">
        <v>66</v>
      </c>
      <c r="AV110" s="930"/>
      <c r="AW110" s="930"/>
      <c r="AX110" s="930"/>
      <c r="AY110" s="930"/>
      <c r="AZ110" s="971" t="s">
        <v>430</v>
      </c>
      <c r="BA110" s="920"/>
      <c r="BB110" s="920"/>
      <c r="BC110" s="920"/>
      <c r="BD110" s="920"/>
      <c r="BE110" s="920"/>
      <c r="BF110" s="920"/>
      <c r="BG110" s="920"/>
      <c r="BH110" s="920"/>
      <c r="BI110" s="920"/>
      <c r="BJ110" s="920"/>
      <c r="BK110" s="920"/>
      <c r="BL110" s="920"/>
      <c r="BM110" s="920"/>
      <c r="BN110" s="920"/>
      <c r="BO110" s="920"/>
      <c r="BP110" s="921"/>
      <c r="BQ110" s="957">
        <v>14096282</v>
      </c>
      <c r="BR110" s="958"/>
      <c r="BS110" s="958"/>
      <c r="BT110" s="958"/>
      <c r="BU110" s="958"/>
      <c r="BV110" s="958">
        <v>14052140</v>
      </c>
      <c r="BW110" s="958"/>
      <c r="BX110" s="958"/>
      <c r="BY110" s="958"/>
      <c r="BZ110" s="958"/>
      <c r="CA110" s="958">
        <v>14313445</v>
      </c>
      <c r="CB110" s="958"/>
      <c r="CC110" s="958"/>
      <c r="CD110" s="958"/>
      <c r="CE110" s="958"/>
      <c r="CF110" s="972">
        <v>204.9</v>
      </c>
      <c r="CG110" s="973"/>
      <c r="CH110" s="973"/>
      <c r="CI110" s="973"/>
      <c r="CJ110" s="973"/>
      <c r="CK110" s="974" t="s">
        <v>431</v>
      </c>
      <c r="CL110" s="975"/>
      <c r="CM110" s="954" t="s">
        <v>432</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170</v>
      </c>
      <c r="DH110" s="958"/>
      <c r="DI110" s="958"/>
      <c r="DJ110" s="958"/>
      <c r="DK110" s="958"/>
      <c r="DL110" s="958" t="s">
        <v>170</v>
      </c>
      <c r="DM110" s="958"/>
      <c r="DN110" s="958"/>
      <c r="DO110" s="958"/>
      <c r="DP110" s="958"/>
      <c r="DQ110" s="958" t="s">
        <v>170</v>
      </c>
      <c r="DR110" s="958"/>
      <c r="DS110" s="958"/>
      <c r="DT110" s="958"/>
      <c r="DU110" s="958"/>
      <c r="DV110" s="959" t="s">
        <v>170</v>
      </c>
      <c r="DW110" s="959"/>
      <c r="DX110" s="959"/>
      <c r="DY110" s="959"/>
      <c r="DZ110" s="960"/>
    </row>
    <row r="111" spans="1:131" s="226" customFormat="1" ht="26.25" customHeight="1" x14ac:dyDescent="0.15">
      <c r="A111" s="961" t="s">
        <v>433</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170</v>
      </c>
      <c r="AB111" s="965"/>
      <c r="AC111" s="965"/>
      <c r="AD111" s="965"/>
      <c r="AE111" s="966"/>
      <c r="AF111" s="967" t="s">
        <v>170</v>
      </c>
      <c r="AG111" s="965"/>
      <c r="AH111" s="965"/>
      <c r="AI111" s="965"/>
      <c r="AJ111" s="966"/>
      <c r="AK111" s="967" t="s">
        <v>170</v>
      </c>
      <c r="AL111" s="965"/>
      <c r="AM111" s="965"/>
      <c r="AN111" s="965"/>
      <c r="AO111" s="966"/>
      <c r="AP111" s="968" t="s">
        <v>170</v>
      </c>
      <c r="AQ111" s="969"/>
      <c r="AR111" s="969"/>
      <c r="AS111" s="969"/>
      <c r="AT111" s="970"/>
      <c r="AU111" s="931"/>
      <c r="AV111" s="932"/>
      <c r="AW111" s="932"/>
      <c r="AX111" s="932"/>
      <c r="AY111" s="932"/>
      <c r="AZ111" s="980" t="s">
        <v>434</v>
      </c>
      <c r="BA111" s="981"/>
      <c r="BB111" s="981"/>
      <c r="BC111" s="981"/>
      <c r="BD111" s="981"/>
      <c r="BE111" s="981"/>
      <c r="BF111" s="981"/>
      <c r="BG111" s="981"/>
      <c r="BH111" s="981"/>
      <c r="BI111" s="981"/>
      <c r="BJ111" s="981"/>
      <c r="BK111" s="981"/>
      <c r="BL111" s="981"/>
      <c r="BM111" s="981"/>
      <c r="BN111" s="981"/>
      <c r="BO111" s="981"/>
      <c r="BP111" s="982"/>
      <c r="BQ111" s="950">
        <v>3353248</v>
      </c>
      <c r="BR111" s="951"/>
      <c r="BS111" s="951"/>
      <c r="BT111" s="951"/>
      <c r="BU111" s="951"/>
      <c r="BV111" s="951">
        <v>3118644</v>
      </c>
      <c r="BW111" s="951"/>
      <c r="BX111" s="951"/>
      <c r="BY111" s="951"/>
      <c r="BZ111" s="951"/>
      <c r="CA111" s="951">
        <v>2982491</v>
      </c>
      <c r="CB111" s="951"/>
      <c r="CC111" s="951"/>
      <c r="CD111" s="951"/>
      <c r="CE111" s="951"/>
      <c r="CF111" s="945">
        <v>42.7</v>
      </c>
      <c r="CG111" s="946"/>
      <c r="CH111" s="946"/>
      <c r="CI111" s="946"/>
      <c r="CJ111" s="946"/>
      <c r="CK111" s="976"/>
      <c r="CL111" s="977"/>
      <c r="CM111" s="947" t="s">
        <v>435</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170</v>
      </c>
      <c r="DH111" s="951"/>
      <c r="DI111" s="951"/>
      <c r="DJ111" s="951"/>
      <c r="DK111" s="951"/>
      <c r="DL111" s="951" t="s">
        <v>170</v>
      </c>
      <c r="DM111" s="951"/>
      <c r="DN111" s="951"/>
      <c r="DO111" s="951"/>
      <c r="DP111" s="951"/>
      <c r="DQ111" s="951" t="s">
        <v>170</v>
      </c>
      <c r="DR111" s="951"/>
      <c r="DS111" s="951"/>
      <c r="DT111" s="951"/>
      <c r="DU111" s="951"/>
      <c r="DV111" s="952" t="s">
        <v>170</v>
      </c>
      <c r="DW111" s="952"/>
      <c r="DX111" s="952"/>
      <c r="DY111" s="952"/>
      <c r="DZ111" s="953"/>
    </row>
    <row r="112" spans="1:131" s="226" customFormat="1" ht="26.25" customHeight="1" x14ac:dyDescent="0.15">
      <c r="A112" s="983" t="s">
        <v>436</v>
      </c>
      <c r="B112" s="984"/>
      <c r="C112" s="981" t="s">
        <v>437</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170</v>
      </c>
      <c r="AB112" s="990"/>
      <c r="AC112" s="990"/>
      <c r="AD112" s="990"/>
      <c r="AE112" s="991"/>
      <c r="AF112" s="992" t="s">
        <v>170</v>
      </c>
      <c r="AG112" s="990"/>
      <c r="AH112" s="990"/>
      <c r="AI112" s="990"/>
      <c r="AJ112" s="991"/>
      <c r="AK112" s="992" t="s">
        <v>170</v>
      </c>
      <c r="AL112" s="990"/>
      <c r="AM112" s="990"/>
      <c r="AN112" s="990"/>
      <c r="AO112" s="991"/>
      <c r="AP112" s="993" t="s">
        <v>170</v>
      </c>
      <c r="AQ112" s="994"/>
      <c r="AR112" s="994"/>
      <c r="AS112" s="994"/>
      <c r="AT112" s="995"/>
      <c r="AU112" s="931"/>
      <c r="AV112" s="932"/>
      <c r="AW112" s="932"/>
      <c r="AX112" s="932"/>
      <c r="AY112" s="932"/>
      <c r="AZ112" s="980" t="s">
        <v>438</v>
      </c>
      <c r="BA112" s="981"/>
      <c r="BB112" s="981"/>
      <c r="BC112" s="981"/>
      <c r="BD112" s="981"/>
      <c r="BE112" s="981"/>
      <c r="BF112" s="981"/>
      <c r="BG112" s="981"/>
      <c r="BH112" s="981"/>
      <c r="BI112" s="981"/>
      <c r="BJ112" s="981"/>
      <c r="BK112" s="981"/>
      <c r="BL112" s="981"/>
      <c r="BM112" s="981"/>
      <c r="BN112" s="981"/>
      <c r="BO112" s="981"/>
      <c r="BP112" s="982"/>
      <c r="BQ112" s="950">
        <v>12764749</v>
      </c>
      <c r="BR112" s="951"/>
      <c r="BS112" s="951"/>
      <c r="BT112" s="951"/>
      <c r="BU112" s="951"/>
      <c r="BV112" s="951">
        <v>12607757</v>
      </c>
      <c r="BW112" s="951"/>
      <c r="BX112" s="951"/>
      <c r="BY112" s="951"/>
      <c r="BZ112" s="951"/>
      <c r="CA112" s="951">
        <v>12633461</v>
      </c>
      <c r="CB112" s="951"/>
      <c r="CC112" s="951"/>
      <c r="CD112" s="951"/>
      <c r="CE112" s="951"/>
      <c r="CF112" s="945">
        <v>180.8</v>
      </c>
      <c r="CG112" s="946"/>
      <c r="CH112" s="946"/>
      <c r="CI112" s="946"/>
      <c r="CJ112" s="946"/>
      <c r="CK112" s="976"/>
      <c r="CL112" s="977"/>
      <c r="CM112" s="947" t="s">
        <v>439</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170</v>
      </c>
      <c r="DH112" s="951"/>
      <c r="DI112" s="951"/>
      <c r="DJ112" s="951"/>
      <c r="DK112" s="951"/>
      <c r="DL112" s="951" t="s">
        <v>440</v>
      </c>
      <c r="DM112" s="951"/>
      <c r="DN112" s="951"/>
      <c r="DO112" s="951"/>
      <c r="DP112" s="951"/>
      <c r="DQ112" s="951" t="s">
        <v>170</v>
      </c>
      <c r="DR112" s="951"/>
      <c r="DS112" s="951"/>
      <c r="DT112" s="951"/>
      <c r="DU112" s="951"/>
      <c r="DV112" s="952" t="s">
        <v>170</v>
      </c>
      <c r="DW112" s="952"/>
      <c r="DX112" s="952"/>
      <c r="DY112" s="952"/>
      <c r="DZ112" s="953"/>
    </row>
    <row r="113" spans="1:130" s="226" customFormat="1" ht="26.25" customHeight="1" x14ac:dyDescent="0.15">
      <c r="A113" s="985"/>
      <c r="B113" s="986"/>
      <c r="C113" s="981" t="s">
        <v>441</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972016</v>
      </c>
      <c r="AB113" s="965"/>
      <c r="AC113" s="965"/>
      <c r="AD113" s="965"/>
      <c r="AE113" s="966"/>
      <c r="AF113" s="967">
        <v>953367</v>
      </c>
      <c r="AG113" s="965"/>
      <c r="AH113" s="965"/>
      <c r="AI113" s="965"/>
      <c r="AJ113" s="966"/>
      <c r="AK113" s="967">
        <v>915240</v>
      </c>
      <c r="AL113" s="965"/>
      <c r="AM113" s="965"/>
      <c r="AN113" s="965"/>
      <c r="AO113" s="966"/>
      <c r="AP113" s="968">
        <v>13.1</v>
      </c>
      <c r="AQ113" s="969"/>
      <c r="AR113" s="969"/>
      <c r="AS113" s="969"/>
      <c r="AT113" s="970"/>
      <c r="AU113" s="931"/>
      <c r="AV113" s="932"/>
      <c r="AW113" s="932"/>
      <c r="AX113" s="932"/>
      <c r="AY113" s="932"/>
      <c r="AZ113" s="980" t="s">
        <v>442</v>
      </c>
      <c r="BA113" s="981"/>
      <c r="BB113" s="981"/>
      <c r="BC113" s="981"/>
      <c r="BD113" s="981"/>
      <c r="BE113" s="981"/>
      <c r="BF113" s="981"/>
      <c r="BG113" s="981"/>
      <c r="BH113" s="981"/>
      <c r="BI113" s="981"/>
      <c r="BJ113" s="981"/>
      <c r="BK113" s="981"/>
      <c r="BL113" s="981"/>
      <c r="BM113" s="981"/>
      <c r="BN113" s="981"/>
      <c r="BO113" s="981"/>
      <c r="BP113" s="982"/>
      <c r="BQ113" s="950">
        <v>726707</v>
      </c>
      <c r="BR113" s="951"/>
      <c r="BS113" s="951"/>
      <c r="BT113" s="951"/>
      <c r="BU113" s="951"/>
      <c r="BV113" s="951">
        <v>670363</v>
      </c>
      <c r="BW113" s="951"/>
      <c r="BX113" s="951"/>
      <c r="BY113" s="951"/>
      <c r="BZ113" s="951"/>
      <c r="CA113" s="951">
        <v>670867</v>
      </c>
      <c r="CB113" s="951"/>
      <c r="CC113" s="951"/>
      <c r="CD113" s="951"/>
      <c r="CE113" s="951"/>
      <c r="CF113" s="945">
        <v>9.6</v>
      </c>
      <c r="CG113" s="946"/>
      <c r="CH113" s="946"/>
      <c r="CI113" s="946"/>
      <c r="CJ113" s="946"/>
      <c r="CK113" s="976"/>
      <c r="CL113" s="977"/>
      <c r="CM113" s="947" t="s">
        <v>443</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170</v>
      </c>
      <c r="DH113" s="990"/>
      <c r="DI113" s="990"/>
      <c r="DJ113" s="990"/>
      <c r="DK113" s="991"/>
      <c r="DL113" s="992" t="s">
        <v>170</v>
      </c>
      <c r="DM113" s="990"/>
      <c r="DN113" s="990"/>
      <c r="DO113" s="990"/>
      <c r="DP113" s="991"/>
      <c r="DQ113" s="992" t="s">
        <v>170</v>
      </c>
      <c r="DR113" s="990"/>
      <c r="DS113" s="990"/>
      <c r="DT113" s="990"/>
      <c r="DU113" s="991"/>
      <c r="DV113" s="993" t="s">
        <v>170</v>
      </c>
      <c r="DW113" s="994"/>
      <c r="DX113" s="994"/>
      <c r="DY113" s="994"/>
      <c r="DZ113" s="995"/>
    </row>
    <row r="114" spans="1:130" s="226" customFormat="1" ht="26.25" customHeight="1" x14ac:dyDescent="0.15">
      <c r="A114" s="985"/>
      <c r="B114" s="986"/>
      <c r="C114" s="981" t="s">
        <v>444</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v>74643</v>
      </c>
      <c r="AB114" s="990"/>
      <c r="AC114" s="990"/>
      <c r="AD114" s="990"/>
      <c r="AE114" s="991"/>
      <c r="AF114" s="992">
        <v>86738</v>
      </c>
      <c r="AG114" s="990"/>
      <c r="AH114" s="990"/>
      <c r="AI114" s="990"/>
      <c r="AJ114" s="991"/>
      <c r="AK114" s="992">
        <v>91577</v>
      </c>
      <c r="AL114" s="990"/>
      <c r="AM114" s="990"/>
      <c r="AN114" s="990"/>
      <c r="AO114" s="991"/>
      <c r="AP114" s="993">
        <v>1.3</v>
      </c>
      <c r="AQ114" s="994"/>
      <c r="AR114" s="994"/>
      <c r="AS114" s="994"/>
      <c r="AT114" s="995"/>
      <c r="AU114" s="931"/>
      <c r="AV114" s="932"/>
      <c r="AW114" s="932"/>
      <c r="AX114" s="932"/>
      <c r="AY114" s="932"/>
      <c r="AZ114" s="980" t="s">
        <v>445</v>
      </c>
      <c r="BA114" s="981"/>
      <c r="BB114" s="981"/>
      <c r="BC114" s="981"/>
      <c r="BD114" s="981"/>
      <c r="BE114" s="981"/>
      <c r="BF114" s="981"/>
      <c r="BG114" s="981"/>
      <c r="BH114" s="981"/>
      <c r="BI114" s="981"/>
      <c r="BJ114" s="981"/>
      <c r="BK114" s="981"/>
      <c r="BL114" s="981"/>
      <c r="BM114" s="981"/>
      <c r="BN114" s="981"/>
      <c r="BO114" s="981"/>
      <c r="BP114" s="982"/>
      <c r="BQ114" s="950">
        <v>2124476</v>
      </c>
      <c r="BR114" s="951"/>
      <c r="BS114" s="951"/>
      <c r="BT114" s="951"/>
      <c r="BU114" s="951"/>
      <c r="BV114" s="951">
        <v>2084694</v>
      </c>
      <c r="BW114" s="951"/>
      <c r="BX114" s="951"/>
      <c r="BY114" s="951"/>
      <c r="BZ114" s="951"/>
      <c r="CA114" s="951">
        <v>2120665</v>
      </c>
      <c r="CB114" s="951"/>
      <c r="CC114" s="951"/>
      <c r="CD114" s="951"/>
      <c r="CE114" s="951"/>
      <c r="CF114" s="945">
        <v>30.4</v>
      </c>
      <c r="CG114" s="946"/>
      <c r="CH114" s="946"/>
      <c r="CI114" s="946"/>
      <c r="CJ114" s="946"/>
      <c r="CK114" s="976"/>
      <c r="CL114" s="977"/>
      <c r="CM114" s="947" t="s">
        <v>446</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170</v>
      </c>
      <c r="DH114" s="990"/>
      <c r="DI114" s="990"/>
      <c r="DJ114" s="990"/>
      <c r="DK114" s="991"/>
      <c r="DL114" s="992" t="s">
        <v>170</v>
      </c>
      <c r="DM114" s="990"/>
      <c r="DN114" s="990"/>
      <c r="DO114" s="990"/>
      <c r="DP114" s="991"/>
      <c r="DQ114" s="992" t="s">
        <v>170</v>
      </c>
      <c r="DR114" s="990"/>
      <c r="DS114" s="990"/>
      <c r="DT114" s="990"/>
      <c r="DU114" s="991"/>
      <c r="DV114" s="993" t="s">
        <v>170</v>
      </c>
      <c r="DW114" s="994"/>
      <c r="DX114" s="994"/>
      <c r="DY114" s="994"/>
      <c r="DZ114" s="995"/>
    </row>
    <row r="115" spans="1:130" s="226" customFormat="1" ht="26.25" customHeight="1" x14ac:dyDescent="0.15">
      <c r="A115" s="985"/>
      <c r="B115" s="986"/>
      <c r="C115" s="981" t="s">
        <v>447</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v>123885</v>
      </c>
      <c r="AB115" s="965"/>
      <c r="AC115" s="965"/>
      <c r="AD115" s="965"/>
      <c r="AE115" s="966"/>
      <c r="AF115" s="967">
        <v>107099</v>
      </c>
      <c r="AG115" s="965"/>
      <c r="AH115" s="965"/>
      <c r="AI115" s="965"/>
      <c r="AJ115" s="966"/>
      <c r="AK115" s="967">
        <v>103374</v>
      </c>
      <c r="AL115" s="965"/>
      <c r="AM115" s="965"/>
      <c r="AN115" s="965"/>
      <c r="AO115" s="966"/>
      <c r="AP115" s="968">
        <v>1.5</v>
      </c>
      <c r="AQ115" s="969"/>
      <c r="AR115" s="969"/>
      <c r="AS115" s="969"/>
      <c r="AT115" s="970"/>
      <c r="AU115" s="931"/>
      <c r="AV115" s="932"/>
      <c r="AW115" s="932"/>
      <c r="AX115" s="932"/>
      <c r="AY115" s="932"/>
      <c r="AZ115" s="980" t="s">
        <v>448</v>
      </c>
      <c r="BA115" s="981"/>
      <c r="BB115" s="981"/>
      <c r="BC115" s="981"/>
      <c r="BD115" s="981"/>
      <c r="BE115" s="981"/>
      <c r="BF115" s="981"/>
      <c r="BG115" s="981"/>
      <c r="BH115" s="981"/>
      <c r="BI115" s="981"/>
      <c r="BJ115" s="981"/>
      <c r="BK115" s="981"/>
      <c r="BL115" s="981"/>
      <c r="BM115" s="981"/>
      <c r="BN115" s="981"/>
      <c r="BO115" s="981"/>
      <c r="BP115" s="982"/>
      <c r="BQ115" s="950">
        <v>2580</v>
      </c>
      <c r="BR115" s="951"/>
      <c r="BS115" s="951"/>
      <c r="BT115" s="951"/>
      <c r="BU115" s="951"/>
      <c r="BV115" s="951" t="s">
        <v>170</v>
      </c>
      <c r="BW115" s="951"/>
      <c r="BX115" s="951"/>
      <c r="BY115" s="951"/>
      <c r="BZ115" s="951"/>
      <c r="CA115" s="951" t="s">
        <v>170</v>
      </c>
      <c r="CB115" s="951"/>
      <c r="CC115" s="951"/>
      <c r="CD115" s="951"/>
      <c r="CE115" s="951"/>
      <c r="CF115" s="945" t="s">
        <v>170</v>
      </c>
      <c r="CG115" s="946"/>
      <c r="CH115" s="946"/>
      <c r="CI115" s="946"/>
      <c r="CJ115" s="946"/>
      <c r="CK115" s="976"/>
      <c r="CL115" s="977"/>
      <c r="CM115" s="980" t="s">
        <v>449</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982"/>
      <c r="DG115" s="989">
        <v>3024773</v>
      </c>
      <c r="DH115" s="990"/>
      <c r="DI115" s="990"/>
      <c r="DJ115" s="990"/>
      <c r="DK115" s="991"/>
      <c r="DL115" s="992">
        <v>2840507</v>
      </c>
      <c r="DM115" s="990"/>
      <c r="DN115" s="990"/>
      <c r="DO115" s="990"/>
      <c r="DP115" s="991"/>
      <c r="DQ115" s="992">
        <v>2756040</v>
      </c>
      <c r="DR115" s="990"/>
      <c r="DS115" s="990"/>
      <c r="DT115" s="990"/>
      <c r="DU115" s="991"/>
      <c r="DV115" s="993">
        <v>39.5</v>
      </c>
      <c r="DW115" s="994"/>
      <c r="DX115" s="994"/>
      <c r="DY115" s="994"/>
      <c r="DZ115" s="995"/>
    </row>
    <row r="116" spans="1:130" s="226" customFormat="1" ht="26.25" customHeight="1" x14ac:dyDescent="0.15">
      <c r="A116" s="987"/>
      <c r="B116" s="988"/>
      <c r="C116" s="996" t="s">
        <v>450</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v>607</v>
      </c>
      <c r="AB116" s="990"/>
      <c r="AC116" s="990"/>
      <c r="AD116" s="990"/>
      <c r="AE116" s="991"/>
      <c r="AF116" s="992">
        <v>370</v>
      </c>
      <c r="AG116" s="990"/>
      <c r="AH116" s="990"/>
      <c r="AI116" s="990"/>
      <c r="AJ116" s="991"/>
      <c r="AK116" s="992">
        <v>216</v>
      </c>
      <c r="AL116" s="990"/>
      <c r="AM116" s="990"/>
      <c r="AN116" s="990"/>
      <c r="AO116" s="991"/>
      <c r="AP116" s="993">
        <v>0</v>
      </c>
      <c r="AQ116" s="994"/>
      <c r="AR116" s="994"/>
      <c r="AS116" s="994"/>
      <c r="AT116" s="995"/>
      <c r="AU116" s="931"/>
      <c r="AV116" s="932"/>
      <c r="AW116" s="932"/>
      <c r="AX116" s="932"/>
      <c r="AY116" s="932"/>
      <c r="AZ116" s="998" t="s">
        <v>451</v>
      </c>
      <c r="BA116" s="999"/>
      <c r="BB116" s="999"/>
      <c r="BC116" s="999"/>
      <c r="BD116" s="999"/>
      <c r="BE116" s="999"/>
      <c r="BF116" s="999"/>
      <c r="BG116" s="999"/>
      <c r="BH116" s="999"/>
      <c r="BI116" s="999"/>
      <c r="BJ116" s="999"/>
      <c r="BK116" s="999"/>
      <c r="BL116" s="999"/>
      <c r="BM116" s="999"/>
      <c r="BN116" s="999"/>
      <c r="BO116" s="999"/>
      <c r="BP116" s="1000"/>
      <c r="BQ116" s="950" t="s">
        <v>170</v>
      </c>
      <c r="BR116" s="951"/>
      <c r="BS116" s="951"/>
      <c r="BT116" s="951"/>
      <c r="BU116" s="951"/>
      <c r="BV116" s="951" t="s">
        <v>170</v>
      </c>
      <c r="BW116" s="951"/>
      <c r="BX116" s="951"/>
      <c r="BY116" s="951"/>
      <c r="BZ116" s="951"/>
      <c r="CA116" s="951" t="s">
        <v>170</v>
      </c>
      <c r="CB116" s="951"/>
      <c r="CC116" s="951"/>
      <c r="CD116" s="951"/>
      <c r="CE116" s="951"/>
      <c r="CF116" s="945" t="s">
        <v>170</v>
      </c>
      <c r="CG116" s="946"/>
      <c r="CH116" s="946"/>
      <c r="CI116" s="946"/>
      <c r="CJ116" s="946"/>
      <c r="CK116" s="976"/>
      <c r="CL116" s="977"/>
      <c r="CM116" s="947" t="s">
        <v>452</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v>324218</v>
      </c>
      <c r="DH116" s="990"/>
      <c r="DI116" s="990"/>
      <c r="DJ116" s="990"/>
      <c r="DK116" s="991"/>
      <c r="DL116" s="992">
        <v>276909</v>
      </c>
      <c r="DM116" s="990"/>
      <c r="DN116" s="990"/>
      <c r="DO116" s="990"/>
      <c r="DP116" s="991"/>
      <c r="DQ116" s="992">
        <v>226451</v>
      </c>
      <c r="DR116" s="990"/>
      <c r="DS116" s="990"/>
      <c r="DT116" s="990"/>
      <c r="DU116" s="991"/>
      <c r="DV116" s="993">
        <v>3.2</v>
      </c>
      <c r="DW116" s="994"/>
      <c r="DX116" s="994"/>
      <c r="DY116" s="994"/>
      <c r="DZ116" s="995"/>
    </row>
    <row r="117" spans="1:130" s="226" customFormat="1" ht="26.25" customHeight="1" x14ac:dyDescent="0.15">
      <c r="A117" s="935" t="s">
        <v>182</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6" t="s">
        <v>453</v>
      </c>
      <c r="Z117" s="917"/>
      <c r="AA117" s="1007">
        <v>2391637</v>
      </c>
      <c r="AB117" s="1008"/>
      <c r="AC117" s="1008"/>
      <c r="AD117" s="1008"/>
      <c r="AE117" s="1009"/>
      <c r="AF117" s="1010">
        <v>2417524</v>
      </c>
      <c r="AG117" s="1008"/>
      <c r="AH117" s="1008"/>
      <c r="AI117" s="1008"/>
      <c r="AJ117" s="1009"/>
      <c r="AK117" s="1010">
        <v>2426137</v>
      </c>
      <c r="AL117" s="1008"/>
      <c r="AM117" s="1008"/>
      <c r="AN117" s="1008"/>
      <c r="AO117" s="1009"/>
      <c r="AP117" s="1011"/>
      <c r="AQ117" s="1012"/>
      <c r="AR117" s="1012"/>
      <c r="AS117" s="1012"/>
      <c r="AT117" s="1013"/>
      <c r="AU117" s="931"/>
      <c r="AV117" s="932"/>
      <c r="AW117" s="932"/>
      <c r="AX117" s="932"/>
      <c r="AY117" s="932"/>
      <c r="AZ117" s="998" t="s">
        <v>454</v>
      </c>
      <c r="BA117" s="999"/>
      <c r="BB117" s="999"/>
      <c r="BC117" s="999"/>
      <c r="BD117" s="999"/>
      <c r="BE117" s="999"/>
      <c r="BF117" s="999"/>
      <c r="BG117" s="999"/>
      <c r="BH117" s="999"/>
      <c r="BI117" s="999"/>
      <c r="BJ117" s="999"/>
      <c r="BK117" s="999"/>
      <c r="BL117" s="999"/>
      <c r="BM117" s="999"/>
      <c r="BN117" s="999"/>
      <c r="BO117" s="999"/>
      <c r="BP117" s="1000"/>
      <c r="BQ117" s="950" t="s">
        <v>170</v>
      </c>
      <c r="BR117" s="951"/>
      <c r="BS117" s="951"/>
      <c r="BT117" s="951"/>
      <c r="BU117" s="951"/>
      <c r="BV117" s="951" t="s">
        <v>170</v>
      </c>
      <c r="BW117" s="951"/>
      <c r="BX117" s="951"/>
      <c r="BY117" s="951"/>
      <c r="BZ117" s="951"/>
      <c r="CA117" s="951" t="s">
        <v>170</v>
      </c>
      <c r="CB117" s="951"/>
      <c r="CC117" s="951"/>
      <c r="CD117" s="951"/>
      <c r="CE117" s="951"/>
      <c r="CF117" s="945" t="s">
        <v>170</v>
      </c>
      <c r="CG117" s="946"/>
      <c r="CH117" s="946"/>
      <c r="CI117" s="946"/>
      <c r="CJ117" s="946"/>
      <c r="CK117" s="976"/>
      <c r="CL117" s="977"/>
      <c r="CM117" s="947" t="s">
        <v>455</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170</v>
      </c>
      <c r="DH117" s="990"/>
      <c r="DI117" s="990"/>
      <c r="DJ117" s="990"/>
      <c r="DK117" s="991"/>
      <c r="DL117" s="992" t="s">
        <v>170</v>
      </c>
      <c r="DM117" s="990"/>
      <c r="DN117" s="990"/>
      <c r="DO117" s="990"/>
      <c r="DP117" s="991"/>
      <c r="DQ117" s="992" t="s">
        <v>170</v>
      </c>
      <c r="DR117" s="990"/>
      <c r="DS117" s="990"/>
      <c r="DT117" s="990"/>
      <c r="DU117" s="991"/>
      <c r="DV117" s="993" t="s">
        <v>440</v>
      </c>
      <c r="DW117" s="994"/>
      <c r="DX117" s="994"/>
      <c r="DY117" s="994"/>
      <c r="DZ117" s="995"/>
    </row>
    <row r="118" spans="1:130" s="226" customFormat="1" ht="26.25" customHeight="1" x14ac:dyDescent="0.15">
      <c r="A118" s="935" t="s">
        <v>428</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426</v>
      </c>
      <c r="AB118" s="916"/>
      <c r="AC118" s="916"/>
      <c r="AD118" s="916"/>
      <c r="AE118" s="917"/>
      <c r="AF118" s="915" t="s">
        <v>302</v>
      </c>
      <c r="AG118" s="916"/>
      <c r="AH118" s="916"/>
      <c r="AI118" s="916"/>
      <c r="AJ118" s="917"/>
      <c r="AK118" s="915" t="s">
        <v>301</v>
      </c>
      <c r="AL118" s="916"/>
      <c r="AM118" s="916"/>
      <c r="AN118" s="916"/>
      <c r="AO118" s="917"/>
      <c r="AP118" s="1002" t="s">
        <v>427</v>
      </c>
      <c r="AQ118" s="1003"/>
      <c r="AR118" s="1003"/>
      <c r="AS118" s="1003"/>
      <c r="AT118" s="1004"/>
      <c r="AU118" s="931"/>
      <c r="AV118" s="932"/>
      <c r="AW118" s="932"/>
      <c r="AX118" s="932"/>
      <c r="AY118" s="932"/>
      <c r="AZ118" s="1005" t="s">
        <v>456</v>
      </c>
      <c r="BA118" s="996"/>
      <c r="BB118" s="996"/>
      <c r="BC118" s="996"/>
      <c r="BD118" s="996"/>
      <c r="BE118" s="996"/>
      <c r="BF118" s="996"/>
      <c r="BG118" s="996"/>
      <c r="BH118" s="996"/>
      <c r="BI118" s="996"/>
      <c r="BJ118" s="996"/>
      <c r="BK118" s="996"/>
      <c r="BL118" s="996"/>
      <c r="BM118" s="996"/>
      <c r="BN118" s="996"/>
      <c r="BO118" s="996"/>
      <c r="BP118" s="997"/>
      <c r="BQ118" s="1028" t="s">
        <v>170</v>
      </c>
      <c r="BR118" s="1029"/>
      <c r="BS118" s="1029"/>
      <c r="BT118" s="1029"/>
      <c r="BU118" s="1029"/>
      <c r="BV118" s="1029" t="s">
        <v>170</v>
      </c>
      <c r="BW118" s="1029"/>
      <c r="BX118" s="1029"/>
      <c r="BY118" s="1029"/>
      <c r="BZ118" s="1029"/>
      <c r="CA118" s="1029" t="s">
        <v>170</v>
      </c>
      <c r="CB118" s="1029"/>
      <c r="CC118" s="1029"/>
      <c r="CD118" s="1029"/>
      <c r="CE118" s="1029"/>
      <c r="CF118" s="945" t="s">
        <v>170</v>
      </c>
      <c r="CG118" s="946"/>
      <c r="CH118" s="946"/>
      <c r="CI118" s="946"/>
      <c r="CJ118" s="946"/>
      <c r="CK118" s="976"/>
      <c r="CL118" s="977"/>
      <c r="CM118" s="947" t="s">
        <v>457</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170</v>
      </c>
      <c r="DH118" s="990"/>
      <c r="DI118" s="990"/>
      <c r="DJ118" s="990"/>
      <c r="DK118" s="991"/>
      <c r="DL118" s="992" t="s">
        <v>170</v>
      </c>
      <c r="DM118" s="990"/>
      <c r="DN118" s="990"/>
      <c r="DO118" s="990"/>
      <c r="DP118" s="991"/>
      <c r="DQ118" s="992" t="s">
        <v>170</v>
      </c>
      <c r="DR118" s="990"/>
      <c r="DS118" s="990"/>
      <c r="DT118" s="990"/>
      <c r="DU118" s="991"/>
      <c r="DV118" s="993" t="s">
        <v>170</v>
      </c>
      <c r="DW118" s="994"/>
      <c r="DX118" s="994"/>
      <c r="DY118" s="994"/>
      <c r="DZ118" s="995"/>
    </row>
    <row r="119" spans="1:130" s="226" customFormat="1" ht="26.25" customHeight="1" x14ac:dyDescent="0.15">
      <c r="A119" s="1089" t="s">
        <v>431</v>
      </c>
      <c r="B119" s="975"/>
      <c r="C119" s="954" t="s">
        <v>432</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2" t="s">
        <v>170</v>
      </c>
      <c r="AB119" s="923"/>
      <c r="AC119" s="923"/>
      <c r="AD119" s="923"/>
      <c r="AE119" s="924"/>
      <c r="AF119" s="925" t="s">
        <v>170</v>
      </c>
      <c r="AG119" s="923"/>
      <c r="AH119" s="923"/>
      <c r="AI119" s="923"/>
      <c r="AJ119" s="924"/>
      <c r="AK119" s="925" t="s">
        <v>170</v>
      </c>
      <c r="AL119" s="923"/>
      <c r="AM119" s="923"/>
      <c r="AN119" s="923"/>
      <c r="AO119" s="924"/>
      <c r="AP119" s="926" t="s">
        <v>170</v>
      </c>
      <c r="AQ119" s="927"/>
      <c r="AR119" s="927"/>
      <c r="AS119" s="927"/>
      <c r="AT119" s="928"/>
      <c r="AU119" s="933"/>
      <c r="AV119" s="934"/>
      <c r="AW119" s="934"/>
      <c r="AX119" s="934"/>
      <c r="AY119" s="934"/>
      <c r="AZ119" s="257" t="s">
        <v>182</v>
      </c>
      <c r="BA119" s="257"/>
      <c r="BB119" s="257"/>
      <c r="BC119" s="257"/>
      <c r="BD119" s="257"/>
      <c r="BE119" s="257"/>
      <c r="BF119" s="257"/>
      <c r="BG119" s="257"/>
      <c r="BH119" s="257"/>
      <c r="BI119" s="257"/>
      <c r="BJ119" s="257"/>
      <c r="BK119" s="257"/>
      <c r="BL119" s="257"/>
      <c r="BM119" s="257"/>
      <c r="BN119" s="257"/>
      <c r="BO119" s="1006" t="s">
        <v>458</v>
      </c>
      <c r="BP119" s="1037"/>
      <c r="BQ119" s="1028">
        <v>33068042</v>
      </c>
      <c r="BR119" s="1029"/>
      <c r="BS119" s="1029"/>
      <c r="BT119" s="1029"/>
      <c r="BU119" s="1029"/>
      <c r="BV119" s="1029">
        <v>32533598</v>
      </c>
      <c r="BW119" s="1029"/>
      <c r="BX119" s="1029"/>
      <c r="BY119" s="1029"/>
      <c r="BZ119" s="1029"/>
      <c r="CA119" s="1029">
        <v>32720929</v>
      </c>
      <c r="CB119" s="1029"/>
      <c r="CC119" s="1029"/>
      <c r="CD119" s="1029"/>
      <c r="CE119" s="1029"/>
      <c r="CF119" s="1030"/>
      <c r="CG119" s="1031"/>
      <c r="CH119" s="1031"/>
      <c r="CI119" s="1031"/>
      <c r="CJ119" s="1032"/>
      <c r="CK119" s="978"/>
      <c r="CL119" s="979"/>
      <c r="CM119" s="1033" t="s">
        <v>459</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36">
        <v>4257</v>
      </c>
      <c r="DH119" s="1015"/>
      <c r="DI119" s="1015"/>
      <c r="DJ119" s="1015"/>
      <c r="DK119" s="1016"/>
      <c r="DL119" s="1014">
        <v>1228</v>
      </c>
      <c r="DM119" s="1015"/>
      <c r="DN119" s="1015"/>
      <c r="DO119" s="1015"/>
      <c r="DP119" s="1016"/>
      <c r="DQ119" s="1014" t="s">
        <v>170</v>
      </c>
      <c r="DR119" s="1015"/>
      <c r="DS119" s="1015"/>
      <c r="DT119" s="1015"/>
      <c r="DU119" s="1016"/>
      <c r="DV119" s="1017" t="s">
        <v>170</v>
      </c>
      <c r="DW119" s="1018"/>
      <c r="DX119" s="1018"/>
      <c r="DY119" s="1018"/>
      <c r="DZ119" s="1019"/>
    </row>
    <row r="120" spans="1:130" s="226" customFormat="1" ht="26.25" customHeight="1" x14ac:dyDescent="0.15">
      <c r="A120" s="1090"/>
      <c r="B120" s="977"/>
      <c r="C120" s="947" t="s">
        <v>435</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170</v>
      </c>
      <c r="AB120" s="990"/>
      <c r="AC120" s="990"/>
      <c r="AD120" s="990"/>
      <c r="AE120" s="991"/>
      <c r="AF120" s="992" t="s">
        <v>170</v>
      </c>
      <c r="AG120" s="990"/>
      <c r="AH120" s="990"/>
      <c r="AI120" s="990"/>
      <c r="AJ120" s="991"/>
      <c r="AK120" s="992" t="s">
        <v>170</v>
      </c>
      <c r="AL120" s="990"/>
      <c r="AM120" s="990"/>
      <c r="AN120" s="990"/>
      <c r="AO120" s="991"/>
      <c r="AP120" s="993" t="s">
        <v>170</v>
      </c>
      <c r="AQ120" s="994"/>
      <c r="AR120" s="994"/>
      <c r="AS120" s="994"/>
      <c r="AT120" s="995"/>
      <c r="AU120" s="1020" t="s">
        <v>460</v>
      </c>
      <c r="AV120" s="1021"/>
      <c r="AW120" s="1021"/>
      <c r="AX120" s="1021"/>
      <c r="AY120" s="1022"/>
      <c r="AZ120" s="971" t="s">
        <v>461</v>
      </c>
      <c r="BA120" s="920"/>
      <c r="BB120" s="920"/>
      <c r="BC120" s="920"/>
      <c r="BD120" s="920"/>
      <c r="BE120" s="920"/>
      <c r="BF120" s="920"/>
      <c r="BG120" s="920"/>
      <c r="BH120" s="920"/>
      <c r="BI120" s="920"/>
      <c r="BJ120" s="920"/>
      <c r="BK120" s="920"/>
      <c r="BL120" s="920"/>
      <c r="BM120" s="920"/>
      <c r="BN120" s="920"/>
      <c r="BO120" s="920"/>
      <c r="BP120" s="921"/>
      <c r="BQ120" s="957">
        <v>1582442</v>
      </c>
      <c r="BR120" s="958"/>
      <c r="BS120" s="958"/>
      <c r="BT120" s="958"/>
      <c r="BU120" s="958"/>
      <c r="BV120" s="958">
        <v>1647411</v>
      </c>
      <c r="BW120" s="958"/>
      <c r="BX120" s="958"/>
      <c r="BY120" s="958"/>
      <c r="BZ120" s="958"/>
      <c r="CA120" s="958">
        <v>1580632</v>
      </c>
      <c r="CB120" s="958"/>
      <c r="CC120" s="958"/>
      <c r="CD120" s="958"/>
      <c r="CE120" s="958"/>
      <c r="CF120" s="972">
        <v>22.6</v>
      </c>
      <c r="CG120" s="973"/>
      <c r="CH120" s="973"/>
      <c r="CI120" s="973"/>
      <c r="CJ120" s="973"/>
      <c r="CK120" s="1038" t="s">
        <v>462</v>
      </c>
      <c r="CL120" s="1039"/>
      <c r="CM120" s="1039"/>
      <c r="CN120" s="1039"/>
      <c r="CO120" s="1040"/>
      <c r="CP120" s="1046" t="s">
        <v>463</v>
      </c>
      <c r="CQ120" s="1047"/>
      <c r="CR120" s="1047"/>
      <c r="CS120" s="1047"/>
      <c r="CT120" s="1047"/>
      <c r="CU120" s="1047"/>
      <c r="CV120" s="1047"/>
      <c r="CW120" s="1047"/>
      <c r="CX120" s="1047"/>
      <c r="CY120" s="1047"/>
      <c r="CZ120" s="1047"/>
      <c r="DA120" s="1047"/>
      <c r="DB120" s="1047"/>
      <c r="DC120" s="1047"/>
      <c r="DD120" s="1047"/>
      <c r="DE120" s="1047"/>
      <c r="DF120" s="1048"/>
      <c r="DG120" s="957">
        <v>11143933</v>
      </c>
      <c r="DH120" s="958"/>
      <c r="DI120" s="958"/>
      <c r="DJ120" s="958"/>
      <c r="DK120" s="958"/>
      <c r="DL120" s="958">
        <v>11041696</v>
      </c>
      <c r="DM120" s="958"/>
      <c r="DN120" s="958"/>
      <c r="DO120" s="958"/>
      <c r="DP120" s="958"/>
      <c r="DQ120" s="958">
        <v>10995554</v>
      </c>
      <c r="DR120" s="958"/>
      <c r="DS120" s="958"/>
      <c r="DT120" s="958"/>
      <c r="DU120" s="958"/>
      <c r="DV120" s="959">
        <v>157.4</v>
      </c>
      <c r="DW120" s="959"/>
      <c r="DX120" s="959"/>
      <c r="DY120" s="959"/>
      <c r="DZ120" s="960"/>
    </row>
    <row r="121" spans="1:130" s="226" customFormat="1" ht="26.25" customHeight="1" x14ac:dyDescent="0.15">
      <c r="A121" s="1090"/>
      <c r="B121" s="977"/>
      <c r="C121" s="998" t="s">
        <v>464</v>
      </c>
      <c r="D121" s="999"/>
      <c r="E121" s="999"/>
      <c r="F121" s="999"/>
      <c r="G121" s="999"/>
      <c r="H121" s="999"/>
      <c r="I121" s="999"/>
      <c r="J121" s="999"/>
      <c r="K121" s="999"/>
      <c r="L121" s="999"/>
      <c r="M121" s="999"/>
      <c r="N121" s="999"/>
      <c r="O121" s="999"/>
      <c r="P121" s="999"/>
      <c r="Q121" s="999"/>
      <c r="R121" s="999"/>
      <c r="S121" s="999"/>
      <c r="T121" s="999"/>
      <c r="U121" s="999"/>
      <c r="V121" s="999"/>
      <c r="W121" s="999"/>
      <c r="X121" s="999"/>
      <c r="Y121" s="999"/>
      <c r="Z121" s="1000"/>
      <c r="AA121" s="989" t="s">
        <v>170</v>
      </c>
      <c r="AB121" s="990"/>
      <c r="AC121" s="990"/>
      <c r="AD121" s="990"/>
      <c r="AE121" s="991"/>
      <c r="AF121" s="992" t="s">
        <v>170</v>
      </c>
      <c r="AG121" s="990"/>
      <c r="AH121" s="990"/>
      <c r="AI121" s="990"/>
      <c r="AJ121" s="991"/>
      <c r="AK121" s="992" t="s">
        <v>170</v>
      </c>
      <c r="AL121" s="990"/>
      <c r="AM121" s="990"/>
      <c r="AN121" s="990"/>
      <c r="AO121" s="991"/>
      <c r="AP121" s="993" t="s">
        <v>170</v>
      </c>
      <c r="AQ121" s="994"/>
      <c r="AR121" s="994"/>
      <c r="AS121" s="994"/>
      <c r="AT121" s="995"/>
      <c r="AU121" s="1023"/>
      <c r="AV121" s="1024"/>
      <c r="AW121" s="1024"/>
      <c r="AX121" s="1024"/>
      <c r="AY121" s="1025"/>
      <c r="AZ121" s="980" t="s">
        <v>465</v>
      </c>
      <c r="BA121" s="981"/>
      <c r="BB121" s="981"/>
      <c r="BC121" s="981"/>
      <c r="BD121" s="981"/>
      <c r="BE121" s="981"/>
      <c r="BF121" s="981"/>
      <c r="BG121" s="981"/>
      <c r="BH121" s="981"/>
      <c r="BI121" s="981"/>
      <c r="BJ121" s="981"/>
      <c r="BK121" s="981"/>
      <c r="BL121" s="981"/>
      <c r="BM121" s="981"/>
      <c r="BN121" s="981"/>
      <c r="BO121" s="981"/>
      <c r="BP121" s="982"/>
      <c r="BQ121" s="950">
        <v>2401302</v>
      </c>
      <c r="BR121" s="951"/>
      <c r="BS121" s="951"/>
      <c r="BT121" s="951"/>
      <c r="BU121" s="951"/>
      <c r="BV121" s="951">
        <v>2417026</v>
      </c>
      <c r="BW121" s="951"/>
      <c r="BX121" s="951"/>
      <c r="BY121" s="951"/>
      <c r="BZ121" s="951"/>
      <c r="CA121" s="951">
        <v>2231833</v>
      </c>
      <c r="CB121" s="951"/>
      <c r="CC121" s="951"/>
      <c r="CD121" s="951"/>
      <c r="CE121" s="951"/>
      <c r="CF121" s="945">
        <v>31.9</v>
      </c>
      <c r="CG121" s="946"/>
      <c r="CH121" s="946"/>
      <c r="CI121" s="946"/>
      <c r="CJ121" s="946"/>
      <c r="CK121" s="1041"/>
      <c r="CL121" s="1042"/>
      <c r="CM121" s="1042"/>
      <c r="CN121" s="1042"/>
      <c r="CO121" s="1043"/>
      <c r="CP121" s="1051" t="s">
        <v>466</v>
      </c>
      <c r="CQ121" s="1052"/>
      <c r="CR121" s="1052"/>
      <c r="CS121" s="1052"/>
      <c r="CT121" s="1052"/>
      <c r="CU121" s="1052"/>
      <c r="CV121" s="1052"/>
      <c r="CW121" s="1052"/>
      <c r="CX121" s="1052"/>
      <c r="CY121" s="1052"/>
      <c r="CZ121" s="1052"/>
      <c r="DA121" s="1052"/>
      <c r="DB121" s="1052"/>
      <c r="DC121" s="1052"/>
      <c r="DD121" s="1052"/>
      <c r="DE121" s="1052"/>
      <c r="DF121" s="1053"/>
      <c r="DG121" s="950">
        <v>1156936</v>
      </c>
      <c r="DH121" s="951"/>
      <c r="DI121" s="951"/>
      <c r="DJ121" s="951"/>
      <c r="DK121" s="951"/>
      <c r="DL121" s="951">
        <v>1060540</v>
      </c>
      <c r="DM121" s="951"/>
      <c r="DN121" s="951"/>
      <c r="DO121" s="951"/>
      <c r="DP121" s="951"/>
      <c r="DQ121" s="951">
        <v>1049738</v>
      </c>
      <c r="DR121" s="951"/>
      <c r="DS121" s="951"/>
      <c r="DT121" s="951"/>
      <c r="DU121" s="951"/>
      <c r="DV121" s="952">
        <v>15</v>
      </c>
      <c r="DW121" s="952"/>
      <c r="DX121" s="952"/>
      <c r="DY121" s="952"/>
      <c r="DZ121" s="953"/>
    </row>
    <row r="122" spans="1:130" s="226" customFormat="1" ht="26.25" customHeight="1" x14ac:dyDescent="0.15">
      <c r="A122" s="1090"/>
      <c r="B122" s="977"/>
      <c r="C122" s="947" t="s">
        <v>446</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170</v>
      </c>
      <c r="AB122" s="990"/>
      <c r="AC122" s="990"/>
      <c r="AD122" s="990"/>
      <c r="AE122" s="991"/>
      <c r="AF122" s="992" t="s">
        <v>170</v>
      </c>
      <c r="AG122" s="990"/>
      <c r="AH122" s="990"/>
      <c r="AI122" s="990"/>
      <c r="AJ122" s="991"/>
      <c r="AK122" s="992" t="s">
        <v>170</v>
      </c>
      <c r="AL122" s="990"/>
      <c r="AM122" s="990"/>
      <c r="AN122" s="990"/>
      <c r="AO122" s="991"/>
      <c r="AP122" s="993" t="s">
        <v>170</v>
      </c>
      <c r="AQ122" s="994"/>
      <c r="AR122" s="994"/>
      <c r="AS122" s="994"/>
      <c r="AT122" s="995"/>
      <c r="AU122" s="1023"/>
      <c r="AV122" s="1024"/>
      <c r="AW122" s="1024"/>
      <c r="AX122" s="1024"/>
      <c r="AY122" s="1025"/>
      <c r="AZ122" s="1005" t="s">
        <v>467</v>
      </c>
      <c r="BA122" s="996"/>
      <c r="BB122" s="996"/>
      <c r="BC122" s="996"/>
      <c r="BD122" s="996"/>
      <c r="BE122" s="996"/>
      <c r="BF122" s="996"/>
      <c r="BG122" s="996"/>
      <c r="BH122" s="996"/>
      <c r="BI122" s="996"/>
      <c r="BJ122" s="996"/>
      <c r="BK122" s="996"/>
      <c r="BL122" s="996"/>
      <c r="BM122" s="996"/>
      <c r="BN122" s="996"/>
      <c r="BO122" s="996"/>
      <c r="BP122" s="997"/>
      <c r="BQ122" s="1028">
        <v>17658176</v>
      </c>
      <c r="BR122" s="1029"/>
      <c r="BS122" s="1029"/>
      <c r="BT122" s="1029"/>
      <c r="BU122" s="1029"/>
      <c r="BV122" s="1029">
        <v>17531829</v>
      </c>
      <c r="BW122" s="1029"/>
      <c r="BX122" s="1029"/>
      <c r="BY122" s="1029"/>
      <c r="BZ122" s="1029"/>
      <c r="CA122" s="1029">
        <v>17365264</v>
      </c>
      <c r="CB122" s="1029"/>
      <c r="CC122" s="1029"/>
      <c r="CD122" s="1029"/>
      <c r="CE122" s="1029"/>
      <c r="CF122" s="1049">
        <v>248.6</v>
      </c>
      <c r="CG122" s="1050"/>
      <c r="CH122" s="1050"/>
      <c r="CI122" s="1050"/>
      <c r="CJ122" s="1050"/>
      <c r="CK122" s="1041"/>
      <c r="CL122" s="1042"/>
      <c r="CM122" s="1042"/>
      <c r="CN122" s="1042"/>
      <c r="CO122" s="1043"/>
      <c r="CP122" s="1051" t="s">
        <v>468</v>
      </c>
      <c r="CQ122" s="1052"/>
      <c r="CR122" s="1052"/>
      <c r="CS122" s="1052"/>
      <c r="CT122" s="1052"/>
      <c r="CU122" s="1052"/>
      <c r="CV122" s="1052"/>
      <c r="CW122" s="1052"/>
      <c r="CX122" s="1052"/>
      <c r="CY122" s="1052"/>
      <c r="CZ122" s="1052"/>
      <c r="DA122" s="1052"/>
      <c r="DB122" s="1052"/>
      <c r="DC122" s="1052"/>
      <c r="DD122" s="1052"/>
      <c r="DE122" s="1052"/>
      <c r="DF122" s="1053"/>
      <c r="DG122" s="950">
        <v>463880</v>
      </c>
      <c r="DH122" s="951"/>
      <c r="DI122" s="951"/>
      <c r="DJ122" s="951"/>
      <c r="DK122" s="951"/>
      <c r="DL122" s="951">
        <v>505521</v>
      </c>
      <c r="DM122" s="951"/>
      <c r="DN122" s="951"/>
      <c r="DO122" s="951"/>
      <c r="DP122" s="951"/>
      <c r="DQ122" s="951">
        <v>588169</v>
      </c>
      <c r="DR122" s="951"/>
      <c r="DS122" s="951"/>
      <c r="DT122" s="951"/>
      <c r="DU122" s="951"/>
      <c r="DV122" s="952">
        <v>8.4</v>
      </c>
      <c r="DW122" s="952"/>
      <c r="DX122" s="952"/>
      <c r="DY122" s="952"/>
      <c r="DZ122" s="953"/>
    </row>
    <row r="123" spans="1:130" s="226" customFormat="1" ht="26.25" customHeight="1" x14ac:dyDescent="0.15">
      <c r="A123" s="1090"/>
      <c r="B123" s="977"/>
      <c r="C123" s="947" t="s">
        <v>452</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t="s">
        <v>170</v>
      </c>
      <c r="AB123" s="990"/>
      <c r="AC123" s="990"/>
      <c r="AD123" s="990"/>
      <c r="AE123" s="991"/>
      <c r="AF123" s="992" t="s">
        <v>170</v>
      </c>
      <c r="AG123" s="990"/>
      <c r="AH123" s="990"/>
      <c r="AI123" s="990"/>
      <c r="AJ123" s="991"/>
      <c r="AK123" s="992" t="s">
        <v>170</v>
      </c>
      <c r="AL123" s="990"/>
      <c r="AM123" s="990"/>
      <c r="AN123" s="990"/>
      <c r="AO123" s="991"/>
      <c r="AP123" s="993" t="s">
        <v>170</v>
      </c>
      <c r="AQ123" s="994"/>
      <c r="AR123" s="994"/>
      <c r="AS123" s="994"/>
      <c r="AT123" s="995"/>
      <c r="AU123" s="1026"/>
      <c r="AV123" s="1027"/>
      <c r="AW123" s="1027"/>
      <c r="AX123" s="1027"/>
      <c r="AY123" s="1027"/>
      <c r="AZ123" s="257" t="s">
        <v>182</v>
      </c>
      <c r="BA123" s="257"/>
      <c r="BB123" s="257"/>
      <c r="BC123" s="257"/>
      <c r="BD123" s="257"/>
      <c r="BE123" s="257"/>
      <c r="BF123" s="257"/>
      <c r="BG123" s="257"/>
      <c r="BH123" s="257"/>
      <c r="BI123" s="257"/>
      <c r="BJ123" s="257"/>
      <c r="BK123" s="257"/>
      <c r="BL123" s="257"/>
      <c r="BM123" s="257"/>
      <c r="BN123" s="257"/>
      <c r="BO123" s="1006" t="s">
        <v>469</v>
      </c>
      <c r="BP123" s="1037"/>
      <c r="BQ123" s="1096">
        <v>21641920</v>
      </c>
      <c r="BR123" s="1097"/>
      <c r="BS123" s="1097"/>
      <c r="BT123" s="1097"/>
      <c r="BU123" s="1097"/>
      <c r="BV123" s="1097">
        <v>21596266</v>
      </c>
      <c r="BW123" s="1097"/>
      <c r="BX123" s="1097"/>
      <c r="BY123" s="1097"/>
      <c r="BZ123" s="1097"/>
      <c r="CA123" s="1097">
        <v>21177729</v>
      </c>
      <c r="CB123" s="1097"/>
      <c r="CC123" s="1097"/>
      <c r="CD123" s="1097"/>
      <c r="CE123" s="1097"/>
      <c r="CF123" s="1030"/>
      <c r="CG123" s="1031"/>
      <c r="CH123" s="1031"/>
      <c r="CI123" s="1031"/>
      <c r="CJ123" s="1032"/>
      <c r="CK123" s="1041"/>
      <c r="CL123" s="1042"/>
      <c r="CM123" s="1042"/>
      <c r="CN123" s="1042"/>
      <c r="CO123" s="1043"/>
      <c r="CP123" s="1051" t="s">
        <v>470</v>
      </c>
      <c r="CQ123" s="1052"/>
      <c r="CR123" s="1052"/>
      <c r="CS123" s="1052"/>
      <c r="CT123" s="1052"/>
      <c r="CU123" s="1052"/>
      <c r="CV123" s="1052"/>
      <c r="CW123" s="1052"/>
      <c r="CX123" s="1052"/>
      <c r="CY123" s="1052"/>
      <c r="CZ123" s="1052"/>
      <c r="DA123" s="1052"/>
      <c r="DB123" s="1052"/>
      <c r="DC123" s="1052"/>
      <c r="DD123" s="1052"/>
      <c r="DE123" s="1052"/>
      <c r="DF123" s="1053"/>
      <c r="DG123" s="989" t="s">
        <v>170</v>
      </c>
      <c r="DH123" s="990"/>
      <c r="DI123" s="990"/>
      <c r="DJ123" s="990"/>
      <c r="DK123" s="991"/>
      <c r="DL123" s="992" t="s">
        <v>170</v>
      </c>
      <c r="DM123" s="990"/>
      <c r="DN123" s="990"/>
      <c r="DO123" s="990"/>
      <c r="DP123" s="991"/>
      <c r="DQ123" s="992" t="s">
        <v>170</v>
      </c>
      <c r="DR123" s="990"/>
      <c r="DS123" s="990"/>
      <c r="DT123" s="990"/>
      <c r="DU123" s="991"/>
      <c r="DV123" s="993" t="s">
        <v>170</v>
      </c>
      <c r="DW123" s="994"/>
      <c r="DX123" s="994"/>
      <c r="DY123" s="994"/>
      <c r="DZ123" s="995"/>
    </row>
    <row r="124" spans="1:130" s="226" customFormat="1" ht="26.25" customHeight="1" thickBot="1" x14ac:dyDescent="0.2">
      <c r="A124" s="1090"/>
      <c r="B124" s="977"/>
      <c r="C124" s="947" t="s">
        <v>455</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440</v>
      </c>
      <c r="AB124" s="990"/>
      <c r="AC124" s="990"/>
      <c r="AD124" s="990"/>
      <c r="AE124" s="991"/>
      <c r="AF124" s="992" t="s">
        <v>170</v>
      </c>
      <c r="AG124" s="990"/>
      <c r="AH124" s="990"/>
      <c r="AI124" s="990"/>
      <c r="AJ124" s="991"/>
      <c r="AK124" s="992" t="s">
        <v>170</v>
      </c>
      <c r="AL124" s="990"/>
      <c r="AM124" s="990"/>
      <c r="AN124" s="990"/>
      <c r="AO124" s="991"/>
      <c r="AP124" s="993" t="s">
        <v>170</v>
      </c>
      <c r="AQ124" s="994"/>
      <c r="AR124" s="994"/>
      <c r="AS124" s="994"/>
      <c r="AT124" s="995"/>
      <c r="AU124" s="1092" t="s">
        <v>471</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v>164.4</v>
      </c>
      <c r="BR124" s="1059"/>
      <c r="BS124" s="1059"/>
      <c r="BT124" s="1059"/>
      <c r="BU124" s="1059"/>
      <c r="BV124" s="1059">
        <v>157.19999999999999</v>
      </c>
      <c r="BW124" s="1059"/>
      <c r="BX124" s="1059"/>
      <c r="BY124" s="1059"/>
      <c r="BZ124" s="1059"/>
      <c r="CA124" s="1059">
        <v>165.2</v>
      </c>
      <c r="CB124" s="1059"/>
      <c r="CC124" s="1059"/>
      <c r="CD124" s="1059"/>
      <c r="CE124" s="1059"/>
      <c r="CF124" s="1060"/>
      <c r="CG124" s="1061"/>
      <c r="CH124" s="1061"/>
      <c r="CI124" s="1061"/>
      <c r="CJ124" s="1062"/>
      <c r="CK124" s="1044"/>
      <c r="CL124" s="1044"/>
      <c r="CM124" s="1044"/>
      <c r="CN124" s="1044"/>
      <c r="CO124" s="1045"/>
      <c r="CP124" s="1051" t="s">
        <v>472</v>
      </c>
      <c r="CQ124" s="1052"/>
      <c r="CR124" s="1052"/>
      <c r="CS124" s="1052"/>
      <c r="CT124" s="1052"/>
      <c r="CU124" s="1052"/>
      <c r="CV124" s="1052"/>
      <c r="CW124" s="1052"/>
      <c r="CX124" s="1052"/>
      <c r="CY124" s="1052"/>
      <c r="CZ124" s="1052"/>
      <c r="DA124" s="1052"/>
      <c r="DB124" s="1052"/>
      <c r="DC124" s="1052"/>
      <c r="DD124" s="1052"/>
      <c r="DE124" s="1052"/>
      <c r="DF124" s="1053"/>
      <c r="DG124" s="1036" t="s">
        <v>170</v>
      </c>
      <c r="DH124" s="1015"/>
      <c r="DI124" s="1015"/>
      <c r="DJ124" s="1015"/>
      <c r="DK124" s="1016"/>
      <c r="DL124" s="1014" t="s">
        <v>170</v>
      </c>
      <c r="DM124" s="1015"/>
      <c r="DN124" s="1015"/>
      <c r="DO124" s="1015"/>
      <c r="DP124" s="1016"/>
      <c r="DQ124" s="1014" t="s">
        <v>170</v>
      </c>
      <c r="DR124" s="1015"/>
      <c r="DS124" s="1015"/>
      <c r="DT124" s="1015"/>
      <c r="DU124" s="1016"/>
      <c r="DV124" s="1017" t="s">
        <v>170</v>
      </c>
      <c r="DW124" s="1018"/>
      <c r="DX124" s="1018"/>
      <c r="DY124" s="1018"/>
      <c r="DZ124" s="1019"/>
    </row>
    <row r="125" spans="1:130" s="226" customFormat="1" ht="26.25" customHeight="1" x14ac:dyDescent="0.15">
      <c r="A125" s="1090"/>
      <c r="B125" s="977"/>
      <c r="C125" s="947" t="s">
        <v>457</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170</v>
      </c>
      <c r="AB125" s="990"/>
      <c r="AC125" s="990"/>
      <c r="AD125" s="990"/>
      <c r="AE125" s="991"/>
      <c r="AF125" s="992" t="s">
        <v>170</v>
      </c>
      <c r="AG125" s="990"/>
      <c r="AH125" s="990"/>
      <c r="AI125" s="990"/>
      <c r="AJ125" s="991"/>
      <c r="AK125" s="992" t="s">
        <v>170</v>
      </c>
      <c r="AL125" s="990"/>
      <c r="AM125" s="990"/>
      <c r="AN125" s="990"/>
      <c r="AO125" s="991"/>
      <c r="AP125" s="993" t="s">
        <v>170</v>
      </c>
      <c r="AQ125" s="994"/>
      <c r="AR125" s="994"/>
      <c r="AS125" s="994"/>
      <c r="AT125" s="995"/>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4" t="s">
        <v>473</v>
      </c>
      <c r="CL125" s="1039"/>
      <c r="CM125" s="1039"/>
      <c r="CN125" s="1039"/>
      <c r="CO125" s="1040"/>
      <c r="CP125" s="971" t="s">
        <v>474</v>
      </c>
      <c r="CQ125" s="920"/>
      <c r="CR125" s="920"/>
      <c r="CS125" s="920"/>
      <c r="CT125" s="920"/>
      <c r="CU125" s="920"/>
      <c r="CV125" s="920"/>
      <c r="CW125" s="920"/>
      <c r="CX125" s="920"/>
      <c r="CY125" s="920"/>
      <c r="CZ125" s="920"/>
      <c r="DA125" s="920"/>
      <c r="DB125" s="920"/>
      <c r="DC125" s="920"/>
      <c r="DD125" s="920"/>
      <c r="DE125" s="920"/>
      <c r="DF125" s="921"/>
      <c r="DG125" s="957" t="s">
        <v>170</v>
      </c>
      <c r="DH125" s="958"/>
      <c r="DI125" s="958"/>
      <c r="DJ125" s="958"/>
      <c r="DK125" s="958"/>
      <c r="DL125" s="958" t="s">
        <v>170</v>
      </c>
      <c r="DM125" s="958"/>
      <c r="DN125" s="958"/>
      <c r="DO125" s="958"/>
      <c r="DP125" s="958"/>
      <c r="DQ125" s="958" t="s">
        <v>170</v>
      </c>
      <c r="DR125" s="958"/>
      <c r="DS125" s="958"/>
      <c r="DT125" s="958"/>
      <c r="DU125" s="958"/>
      <c r="DV125" s="959" t="s">
        <v>170</v>
      </c>
      <c r="DW125" s="959"/>
      <c r="DX125" s="959"/>
      <c r="DY125" s="959"/>
      <c r="DZ125" s="960"/>
    </row>
    <row r="126" spans="1:130" s="226" customFormat="1" ht="26.25" customHeight="1" thickBot="1" x14ac:dyDescent="0.2">
      <c r="A126" s="1090"/>
      <c r="B126" s="977"/>
      <c r="C126" s="947" t="s">
        <v>459</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v>123885</v>
      </c>
      <c r="AB126" s="990"/>
      <c r="AC126" s="990"/>
      <c r="AD126" s="990"/>
      <c r="AE126" s="991"/>
      <c r="AF126" s="992">
        <v>107099</v>
      </c>
      <c r="AG126" s="990"/>
      <c r="AH126" s="990"/>
      <c r="AI126" s="990"/>
      <c r="AJ126" s="991"/>
      <c r="AK126" s="992">
        <v>103374</v>
      </c>
      <c r="AL126" s="990"/>
      <c r="AM126" s="990"/>
      <c r="AN126" s="990"/>
      <c r="AO126" s="991"/>
      <c r="AP126" s="993">
        <v>1.5</v>
      </c>
      <c r="AQ126" s="994"/>
      <c r="AR126" s="994"/>
      <c r="AS126" s="994"/>
      <c r="AT126" s="995"/>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5"/>
      <c r="CL126" s="1042"/>
      <c r="CM126" s="1042"/>
      <c r="CN126" s="1042"/>
      <c r="CO126" s="1043"/>
      <c r="CP126" s="980" t="s">
        <v>475</v>
      </c>
      <c r="CQ126" s="981"/>
      <c r="CR126" s="981"/>
      <c r="CS126" s="981"/>
      <c r="CT126" s="981"/>
      <c r="CU126" s="981"/>
      <c r="CV126" s="981"/>
      <c r="CW126" s="981"/>
      <c r="CX126" s="981"/>
      <c r="CY126" s="981"/>
      <c r="CZ126" s="981"/>
      <c r="DA126" s="981"/>
      <c r="DB126" s="981"/>
      <c r="DC126" s="981"/>
      <c r="DD126" s="981"/>
      <c r="DE126" s="981"/>
      <c r="DF126" s="982"/>
      <c r="DG126" s="950">
        <v>2580</v>
      </c>
      <c r="DH126" s="951"/>
      <c r="DI126" s="951"/>
      <c r="DJ126" s="951"/>
      <c r="DK126" s="951"/>
      <c r="DL126" s="951" t="s">
        <v>170</v>
      </c>
      <c r="DM126" s="951"/>
      <c r="DN126" s="951"/>
      <c r="DO126" s="951"/>
      <c r="DP126" s="951"/>
      <c r="DQ126" s="951" t="s">
        <v>170</v>
      </c>
      <c r="DR126" s="951"/>
      <c r="DS126" s="951"/>
      <c r="DT126" s="951"/>
      <c r="DU126" s="951"/>
      <c r="DV126" s="952" t="s">
        <v>170</v>
      </c>
      <c r="DW126" s="952"/>
      <c r="DX126" s="952"/>
      <c r="DY126" s="952"/>
      <c r="DZ126" s="953"/>
    </row>
    <row r="127" spans="1:130" s="226" customFormat="1" ht="26.25" customHeight="1" x14ac:dyDescent="0.15">
      <c r="A127" s="1091"/>
      <c r="B127" s="979"/>
      <c r="C127" s="1033" t="s">
        <v>476</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89" t="s">
        <v>170</v>
      </c>
      <c r="AB127" s="990"/>
      <c r="AC127" s="990"/>
      <c r="AD127" s="990"/>
      <c r="AE127" s="991"/>
      <c r="AF127" s="992" t="s">
        <v>170</v>
      </c>
      <c r="AG127" s="990"/>
      <c r="AH127" s="990"/>
      <c r="AI127" s="990"/>
      <c r="AJ127" s="991"/>
      <c r="AK127" s="992" t="s">
        <v>170</v>
      </c>
      <c r="AL127" s="990"/>
      <c r="AM127" s="990"/>
      <c r="AN127" s="990"/>
      <c r="AO127" s="991"/>
      <c r="AP127" s="993" t="s">
        <v>170</v>
      </c>
      <c r="AQ127" s="994"/>
      <c r="AR127" s="994"/>
      <c r="AS127" s="994"/>
      <c r="AT127" s="995"/>
      <c r="AU127" s="262"/>
      <c r="AV127" s="262"/>
      <c r="AW127" s="262"/>
      <c r="AX127" s="1063" t="s">
        <v>477</v>
      </c>
      <c r="AY127" s="1064"/>
      <c r="AZ127" s="1064"/>
      <c r="BA127" s="1064"/>
      <c r="BB127" s="1064"/>
      <c r="BC127" s="1064"/>
      <c r="BD127" s="1064"/>
      <c r="BE127" s="1065"/>
      <c r="BF127" s="1066" t="s">
        <v>478</v>
      </c>
      <c r="BG127" s="1064"/>
      <c r="BH127" s="1064"/>
      <c r="BI127" s="1064"/>
      <c r="BJ127" s="1064"/>
      <c r="BK127" s="1064"/>
      <c r="BL127" s="1065"/>
      <c r="BM127" s="1066" t="s">
        <v>479</v>
      </c>
      <c r="BN127" s="1064"/>
      <c r="BO127" s="1064"/>
      <c r="BP127" s="1064"/>
      <c r="BQ127" s="1064"/>
      <c r="BR127" s="1064"/>
      <c r="BS127" s="1065"/>
      <c r="BT127" s="1066" t="s">
        <v>480</v>
      </c>
      <c r="BU127" s="1064"/>
      <c r="BV127" s="1064"/>
      <c r="BW127" s="1064"/>
      <c r="BX127" s="1064"/>
      <c r="BY127" s="1064"/>
      <c r="BZ127" s="1088"/>
      <c r="CA127" s="262"/>
      <c r="CB127" s="262"/>
      <c r="CC127" s="262"/>
      <c r="CD127" s="263"/>
      <c r="CE127" s="263"/>
      <c r="CF127" s="263"/>
      <c r="CG127" s="260"/>
      <c r="CH127" s="260"/>
      <c r="CI127" s="260"/>
      <c r="CJ127" s="261"/>
      <c r="CK127" s="1055"/>
      <c r="CL127" s="1042"/>
      <c r="CM127" s="1042"/>
      <c r="CN127" s="1042"/>
      <c r="CO127" s="1043"/>
      <c r="CP127" s="980" t="s">
        <v>481</v>
      </c>
      <c r="CQ127" s="981"/>
      <c r="CR127" s="981"/>
      <c r="CS127" s="981"/>
      <c r="CT127" s="981"/>
      <c r="CU127" s="981"/>
      <c r="CV127" s="981"/>
      <c r="CW127" s="981"/>
      <c r="CX127" s="981"/>
      <c r="CY127" s="981"/>
      <c r="CZ127" s="981"/>
      <c r="DA127" s="981"/>
      <c r="DB127" s="981"/>
      <c r="DC127" s="981"/>
      <c r="DD127" s="981"/>
      <c r="DE127" s="981"/>
      <c r="DF127" s="982"/>
      <c r="DG127" s="950" t="s">
        <v>170</v>
      </c>
      <c r="DH127" s="951"/>
      <c r="DI127" s="951"/>
      <c r="DJ127" s="951"/>
      <c r="DK127" s="951"/>
      <c r="DL127" s="951" t="s">
        <v>170</v>
      </c>
      <c r="DM127" s="951"/>
      <c r="DN127" s="951"/>
      <c r="DO127" s="951"/>
      <c r="DP127" s="951"/>
      <c r="DQ127" s="951" t="s">
        <v>170</v>
      </c>
      <c r="DR127" s="951"/>
      <c r="DS127" s="951"/>
      <c r="DT127" s="951"/>
      <c r="DU127" s="951"/>
      <c r="DV127" s="952" t="s">
        <v>170</v>
      </c>
      <c r="DW127" s="952"/>
      <c r="DX127" s="952"/>
      <c r="DY127" s="952"/>
      <c r="DZ127" s="953"/>
    </row>
    <row r="128" spans="1:130" s="226" customFormat="1" ht="26.25" customHeight="1" thickBot="1" x14ac:dyDescent="0.2">
      <c r="A128" s="1074" t="s">
        <v>482</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483</v>
      </c>
      <c r="X128" s="1076"/>
      <c r="Y128" s="1076"/>
      <c r="Z128" s="1077"/>
      <c r="AA128" s="1078">
        <v>10284</v>
      </c>
      <c r="AB128" s="1079"/>
      <c r="AC128" s="1079"/>
      <c r="AD128" s="1079"/>
      <c r="AE128" s="1080"/>
      <c r="AF128" s="1081">
        <v>31519</v>
      </c>
      <c r="AG128" s="1079"/>
      <c r="AH128" s="1079"/>
      <c r="AI128" s="1079"/>
      <c r="AJ128" s="1080"/>
      <c r="AK128" s="1081">
        <v>32944</v>
      </c>
      <c r="AL128" s="1079"/>
      <c r="AM128" s="1079"/>
      <c r="AN128" s="1079"/>
      <c r="AO128" s="1080"/>
      <c r="AP128" s="1082"/>
      <c r="AQ128" s="1083"/>
      <c r="AR128" s="1083"/>
      <c r="AS128" s="1083"/>
      <c r="AT128" s="1084"/>
      <c r="AU128" s="262"/>
      <c r="AV128" s="262"/>
      <c r="AW128" s="262"/>
      <c r="AX128" s="919" t="s">
        <v>484</v>
      </c>
      <c r="AY128" s="920"/>
      <c r="AZ128" s="920"/>
      <c r="BA128" s="920"/>
      <c r="BB128" s="920"/>
      <c r="BC128" s="920"/>
      <c r="BD128" s="920"/>
      <c r="BE128" s="921"/>
      <c r="BF128" s="1085" t="s">
        <v>170</v>
      </c>
      <c r="BG128" s="1086"/>
      <c r="BH128" s="1086"/>
      <c r="BI128" s="1086"/>
      <c r="BJ128" s="1086"/>
      <c r="BK128" s="1086"/>
      <c r="BL128" s="1087"/>
      <c r="BM128" s="1085">
        <v>13.67</v>
      </c>
      <c r="BN128" s="1086"/>
      <c r="BO128" s="1086"/>
      <c r="BP128" s="1086"/>
      <c r="BQ128" s="1086"/>
      <c r="BR128" s="1086"/>
      <c r="BS128" s="1087"/>
      <c r="BT128" s="1085">
        <v>20</v>
      </c>
      <c r="BU128" s="1086"/>
      <c r="BV128" s="1086"/>
      <c r="BW128" s="1086"/>
      <c r="BX128" s="1086"/>
      <c r="BY128" s="1086"/>
      <c r="BZ128" s="1110"/>
      <c r="CA128" s="263"/>
      <c r="CB128" s="263"/>
      <c r="CC128" s="263"/>
      <c r="CD128" s="263"/>
      <c r="CE128" s="263"/>
      <c r="CF128" s="263"/>
      <c r="CG128" s="260"/>
      <c r="CH128" s="260"/>
      <c r="CI128" s="260"/>
      <c r="CJ128" s="261"/>
      <c r="CK128" s="1056"/>
      <c r="CL128" s="1057"/>
      <c r="CM128" s="1057"/>
      <c r="CN128" s="1057"/>
      <c r="CO128" s="1058"/>
      <c r="CP128" s="1067" t="s">
        <v>485</v>
      </c>
      <c r="CQ128" s="1068"/>
      <c r="CR128" s="1068"/>
      <c r="CS128" s="1068"/>
      <c r="CT128" s="1068"/>
      <c r="CU128" s="1068"/>
      <c r="CV128" s="1068"/>
      <c r="CW128" s="1068"/>
      <c r="CX128" s="1068"/>
      <c r="CY128" s="1068"/>
      <c r="CZ128" s="1068"/>
      <c r="DA128" s="1068"/>
      <c r="DB128" s="1068"/>
      <c r="DC128" s="1068"/>
      <c r="DD128" s="1068"/>
      <c r="DE128" s="1068"/>
      <c r="DF128" s="1069"/>
      <c r="DG128" s="1070" t="s">
        <v>170</v>
      </c>
      <c r="DH128" s="1071"/>
      <c r="DI128" s="1071"/>
      <c r="DJ128" s="1071"/>
      <c r="DK128" s="1071"/>
      <c r="DL128" s="1071" t="s">
        <v>486</v>
      </c>
      <c r="DM128" s="1071"/>
      <c r="DN128" s="1071"/>
      <c r="DO128" s="1071"/>
      <c r="DP128" s="1071"/>
      <c r="DQ128" s="1071" t="s">
        <v>486</v>
      </c>
      <c r="DR128" s="1071"/>
      <c r="DS128" s="1071"/>
      <c r="DT128" s="1071"/>
      <c r="DU128" s="1071"/>
      <c r="DV128" s="1072" t="s">
        <v>486</v>
      </c>
      <c r="DW128" s="1072"/>
      <c r="DX128" s="1072"/>
      <c r="DY128" s="1072"/>
      <c r="DZ128" s="1073"/>
    </row>
    <row r="129" spans="1:131" s="226" customFormat="1" ht="26.25" customHeight="1" x14ac:dyDescent="0.15">
      <c r="A129" s="961" t="s">
        <v>101</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104" t="s">
        <v>487</v>
      </c>
      <c r="X129" s="1105"/>
      <c r="Y129" s="1105"/>
      <c r="Z129" s="1106"/>
      <c r="AA129" s="989">
        <v>8270280</v>
      </c>
      <c r="AB129" s="990"/>
      <c r="AC129" s="990"/>
      <c r="AD129" s="990"/>
      <c r="AE129" s="991"/>
      <c r="AF129" s="992">
        <v>8279728</v>
      </c>
      <c r="AG129" s="990"/>
      <c r="AH129" s="990"/>
      <c r="AI129" s="990"/>
      <c r="AJ129" s="991"/>
      <c r="AK129" s="992">
        <v>8330500</v>
      </c>
      <c r="AL129" s="990"/>
      <c r="AM129" s="990"/>
      <c r="AN129" s="990"/>
      <c r="AO129" s="991"/>
      <c r="AP129" s="1107"/>
      <c r="AQ129" s="1108"/>
      <c r="AR129" s="1108"/>
      <c r="AS129" s="1108"/>
      <c r="AT129" s="1109"/>
      <c r="AU129" s="264"/>
      <c r="AV129" s="264"/>
      <c r="AW129" s="264"/>
      <c r="AX129" s="1098" t="s">
        <v>488</v>
      </c>
      <c r="AY129" s="981"/>
      <c r="AZ129" s="981"/>
      <c r="BA129" s="981"/>
      <c r="BB129" s="981"/>
      <c r="BC129" s="981"/>
      <c r="BD129" s="981"/>
      <c r="BE129" s="982"/>
      <c r="BF129" s="1099" t="s">
        <v>486</v>
      </c>
      <c r="BG129" s="1100"/>
      <c r="BH129" s="1100"/>
      <c r="BI129" s="1100"/>
      <c r="BJ129" s="1100"/>
      <c r="BK129" s="1100"/>
      <c r="BL129" s="1101"/>
      <c r="BM129" s="1099">
        <v>18.670000000000002</v>
      </c>
      <c r="BN129" s="1100"/>
      <c r="BO129" s="1100"/>
      <c r="BP129" s="1100"/>
      <c r="BQ129" s="1100"/>
      <c r="BR129" s="1100"/>
      <c r="BS129" s="1101"/>
      <c r="BT129" s="1099">
        <v>30</v>
      </c>
      <c r="BU129" s="1102"/>
      <c r="BV129" s="1102"/>
      <c r="BW129" s="1102"/>
      <c r="BX129" s="1102"/>
      <c r="BY129" s="1102"/>
      <c r="BZ129" s="110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1" t="s">
        <v>489</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104" t="s">
        <v>490</v>
      </c>
      <c r="X130" s="1105"/>
      <c r="Y130" s="1105"/>
      <c r="Z130" s="1106"/>
      <c r="AA130" s="989">
        <v>1323895</v>
      </c>
      <c r="AB130" s="990"/>
      <c r="AC130" s="990"/>
      <c r="AD130" s="990"/>
      <c r="AE130" s="991"/>
      <c r="AF130" s="992">
        <v>1327335</v>
      </c>
      <c r="AG130" s="990"/>
      <c r="AH130" s="990"/>
      <c r="AI130" s="990"/>
      <c r="AJ130" s="991"/>
      <c r="AK130" s="992">
        <v>1344390</v>
      </c>
      <c r="AL130" s="990"/>
      <c r="AM130" s="990"/>
      <c r="AN130" s="990"/>
      <c r="AO130" s="991"/>
      <c r="AP130" s="1107"/>
      <c r="AQ130" s="1108"/>
      <c r="AR130" s="1108"/>
      <c r="AS130" s="1108"/>
      <c r="AT130" s="1109"/>
      <c r="AU130" s="264"/>
      <c r="AV130" s="264"/>
      <c r="AW130" s="264"/>
      <c r="AX130" s="1098" t="s">
        <v>491</v>
      </c>
      <c r="AY130" s="981"/>
      <c r="AZ130" s="981"/>
      <c r="BA130" s="981"/>
      <c r="BB130" s="981"/>
      <c r="BC130" s="981"/>
      <c r="BD130" s="981"/>
      <c r="BE130" s="982"/>
      <c r="BF130" s="1135">
        <v>15.1</v>
      </c>
      <c r="BG130" s="1136"/>
      <c r="BH130" s="1136"/>
      <c r="BI130" s="1136"/>
      <c r="BJ130" s="1136"/>
      <c r="BK130" s="1136"/>
      <c r="BL130" s="1137"/>
      <c r="BM130" s="1135">
        <v>25</v>
      </c>
      <c r="BN130" s="1136"/>
      <c r="BO130" s="1136"/>
      <c r="BP130" s="1136"/>
      <c r="BQ130" s="1136"/>
      <c r="BR130" s="1136"/>
      <c r="BS130" s="1137"/>
      <c r="BT130" s="1135">
        <v>35</v>
      </c>
      <c r="BU130" s="1138"/>
      <c r="BV130" s="1138"/>
      <c r="BW130" s="1138"/>
      <c r="BX130" s="1138"/>
      <c r="BY130" s="1138"/>
      <c r="BZ130" s="1139"/>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492</v>
      </c>
      <c r="X131" s="1143"/>
      <c r="Y131" s="1143"/>
      <c r="Z131" s="1144"/>
      <c r="AA131" s="1036">
        <v>6946385</v>
      </c>
      <c r="AB131" s="1015"/>
      <c r="AC131" s="1015"/>
      <c r="AD131" s="1015"/>
      <c r="AE131" s="1016"/>
      <c r="AF131" s="1014">
        <v>6952393</v>
      </c>
      <c r="AG131" s="1015"/>
      <c r="AH131" s="1015"/>
      <c r="AI131" s="1015"/>
      <c r="AJ131" s="1016"/>
      <c r="AK131" s="1014">
        <v>6986110</v>
      </c>
      <c r="AL131" s="1015"/>
      <c r="AM131" s="1015"/>
      <c r="AN131" s="1015"/>
      <c r="AO131" s="1016"/>
      <c r="AP131" s="1145"/>
      <c r="AQ131" s="1146"/>
      <c r="AR131" s="1146"/>
      <c r="AS131" s="1146"/>
      <c r="AT131" s="1147"/>
      <c r="AU131" s="264"/>
      <c r="AV131" s="264"/>
      <c r="AW131" s="264"/>
      <c r="AX131" s="1117" t="s">
        <v>493</v>
      </c>
      <c r="AY131" s="1068"/>
      <c r="AZ131" s="1068"/>
      <c r="BA131" s="1068"/>
      <c r="BB131" s="1068"/>
      <c r="BC131" s="1068"/>
      <c r="BD131" s="1068"/>
      <c r="BE131" s="1069"/>
      <c r="BF131" s="1118">
        <v>165.2</v>
      </c>
      <c r="BG131" s="1119"/>
      <c r="BH131" s="1119"/>
      <c r="BI131" s="1119"/>
      <c r="BJ131" s="1119"/>
      <c r="BK131" s="1119"/>
      <c r="BL131" s="1120"/>
      <c r="BM131" s="1118">
        <v>350</v>
      </c>
      <c r="BN131" s="1119"/>
      <c r="BO131" s="1119"/>
      <c r="BP131" s="1119"/>
      <c r="BQ131" s="1119"/>
      <c r="BR131" s="1119"/>
      <c r="BS131" s="1120"/>
      <c r="BT131" s="1121"/>
      <c r="BU131" s="1122"/>
      <c r="BV131" s="1122"/>
      <c r="BW131" s="1122"/>
      <c r="BX131" s="1122"/>
      <c r="BY131" s="1122"/>
      <c r="BZ131" s="112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4" t="s">
        <v>494</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495</v>
      </c>
      <c r="W132" s="1128"/>
      <c r="X132" s="1128"/>
      <c r="Y132" s="1128"/>
      <c r="Z132" s="1129"/>
      <c r="AA132" s="1130">
        <v>15.223141249999999</v>
      </c>
      <c r="AB132" s="1131"/>
      <c r="AC132" s="1131"/>
      <c r="AD132" s="1131"/>
      <c r="AE132" s="1132"/>
      <c r="AF132" s="1133">
        <v>15.22741882</v>
      </c>
      <c r="AG132" s="1131"/>
      <c r="AH132" s="1131"/>
      <c r="AI132" s="1131"/>
      <c r="AJ132" s="1132"/>
      <c r="AK132" s="1133">
        <v>15.012692360000001</v>
      </c>
      <c r="AL132" s="1131"/>
      <c r="AM132" s="1131"/>
      <c r="AN132" s="1131"/>
      <c r="AO132" s="1132"/>
      <c r="AP132" s="1030"/>
      <c r="AQ132" s="1031"/>
      <c r="AR132" s="1031"/>
      <c r="AS132" s="1031"/>
      <c r="AT132" s="1134"/>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11" t="s">
        <v>496</v>
      </c>
      <c r="W133" s="1111"/>
      <c r="X133" s="1111"/>
      <c r="Y133" s="1111"/>
      <c r="Z133" s="1112"/>
      <c r="AA133" s="1113">
        <v>14.3</v>
      </c>
      <c r="AB133" s="1114"/>
      <c r="AC133" s="1114"/>
      <c r="AD133" s="1114"/>
      <c r="AE133" s="1115"/>
      <c r="AF133" s="1113">
        <v>14.7</v>
      </c>
      <c r="AG133" s="1114"/>
      <c r="AH133" s="1114"/>
      <c r="AI133" s="1114"/>
      <c r="AJ133" s="1115"/>
      <c r="AK133" s="1113">
        <v>15.1</v>
      </c>
      <c r="AL133" s="1114"/>
      <c r="AM133" s="1114"/>
      <c r="AN133" s="1114"/>
      <c r="AO133" s="1115"/>
      <c r="AP133" s="1060"/>
      <c r="AQ133" s="1061"/>
      <c r="AR133" s="1061"/>
      <c r="AS133" s="1061"/>
      <c r="AT133" s="111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TCUc7UGXWdUAi9HL7Mt6Qo3177wr3b+9etZVFonHOCQ41e77cMRb6GjTT5CZGkv6/xJK4TEn+hC0tnd43sSL6w==" saltValue="Ezo0N7eU74Xkh27d/h3ve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mi5KbqO8BnpMMd+M4pbheLLSGhZ+nlQzFETc+xNXEtV6rUHRlqnhgyqvsHuKWIkOWpfXhY3pIb7ybeoCUdAKA==" saltValue="O8Zid4T3/jByQuI1IuJi3g=="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35FTOBXgLwkg5tSrfgp37RHk5t/D8UNkTxgsVy3uD+Ispm4dUkBTjUoJQlBhvVsEdrTAyNbMScnot5bGAXD4g==" saltValue="wkpalJiNik+kPZyK0UwXvw==" spinCount="100000" sheet="1" objects="1" scenarios="1"/>
  <dataConsolidate link="1"/>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1" t="s">
        <v>500</v>
      </c>
      <c r="AP7" s="283"/>
      <c r="AQ7" s="284" t="s">
        <v>501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2"/>
      <c r="AP8" s="289" t="s">
        <v>502</v>
      </c>
      <c r="AQ8" s="290" t="s">
        <v>503</v>
      </c>
      <c r="AR8" s="291" t="s">
        <v>504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3" t="s">
        <v>505</v>
      </c>
      <c r="AL9" s="1154"/>
      <c r="AM9" s="1154"/>
      <c r="AN9" s="1155"/>
      <c r="AO9" s="292">
        <v>1970066</v>
      </c>
      <c r="AP9" s="292">
        <v>64692</v>
      </c>
      <c r="AQ9" s="293">
        <v>69000</v>
      </c>
      <c r="AR9" s="294">
        <v>-6.2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3" t="s">
        <v>506</v>
      </c>
      <c r="AL10" s="1154"/>
      <c r="AM10" s="1154"/>
      <c r="AN10" s="1155"/>
      <c r="AO10" s="295">
        <v>185015</v>
      </c>
      <c r="AP10" s="295">
        <v>6075</v>
      </c>
      <c r="AQ10" s="296">
        <v>7980</v>
      </c>
      <c r="AR10" s="297">
        <v>-23.9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3" t="s">
        <v>507</v>
      </c>
      <c r="AL11" s="1154"/>
      <c r="AM11" s="1154"/>
      <c r="AN11" s="1155"/>
      <c r="AO11" s="295">
        <v>353469</v>
      </c>
      <c r="AP11" s="295">
        <v>11607</v>
      </c>
      <c r="AQ11" s="296">
        <v>8263</v>
      </c>
      <c r="AR11" s="297">
        <v>40.5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3" t="s">
        <v>508</v>
      </c>
      <c r="AL12" s="1154"/>
      <c r="AM12" s="1154"/>
      <c r="AN12" s="1155"/>
      <c r="AO12" s="295">
        <v>5253</v>
      </c>
      <c r="AP12" s="295">
        <v>172</v>
      </c>
      <c r="AQ12" s="296">
        <v>1174</v>
      </c>
      <c r="AR12" s="297">
        <v>-85.3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3" t="s">
        <v>509</v>
      </c>
      <c r="AL13" s="1154"/>
      <c r="AM13" s="1154"/>
      <c r="AN13" s="1155"/>
      <c r="AO13" s="295" t="s">
        <v>510</v>
      </c>
      <c r="AP13" s="295" t="s">
        <v>510</v>
      </c>
      <c r="AQ13" s="296">
        <v>18</v>
      </c>
      <c r="AR13" s="297" t="s">
        <v>510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3" t="s">
        <v>511</v>
      </c>
      <c r="AL14" s="1154"/>
      <c r="AM14" s="1154"/>
      <c r="AN14" s="1155"/>
      <c r="AO14" s="295">
        <v>73864</v>
      </c>
      <c r="AP14" s="295">
        <v>2426</v>
      </c>
      <c r="AQ14" s="296">
        <v>2909</v>
      </c>
      <c r="AR14" s="297">
        <v>-16.600000000000001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3" t="s">
        <v>512</v>
      </c>
      <c r="AL15" s="1154"/>
      <c r="AM15" s="1154"/>
      <c r="AN15" s="1155"/>
      <c r="AO15" s="295">
        <v>49216</v>
      </c>
      <c r="AP15" s="295">
        <v>1616</v>
      </c>
      <c r="AQ15" s="296">
        <v>1519</v>
      </c>
      <c r="AR15" s="297">
        <v>6.4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6" t="s">
        <v>513</v>
      </c>
      <c r="AL16" s="1157"/>
      <c r="AM16" s="1157"/>
      <c r="AN16" s="1158"/>
      <c r="AO16" s="295">
        <v>-232788</v>
      </c>
      <c r="AP16" s="295">
        <v>-7644</v>
      </c>
      <c r="AQ16" s="296">
        <v>-6242</v>
      </c>
      <c r="AR16" s="297">
        <v>22.5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6" t="s">
        <v>182</v>
      </c>
      <c r="AL17" s="1157"/>
      <c r="AM17" s="1157"/>
      <c r="AN17" s="1158"/>
      <c r="AO17" s="295">
        <v>2404095</v>
      </c>
      <c r="AP17" s="295">
        <v>78944</v>
      </c>
      <c r="AQ17" s="296">
        <v>84621</v>
      </c>
      <c r="AR17" s="297">
        <v>-6.7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8" t="s">
        <v>518</v>
      </c>
      <c r="AL21" s="1149"/>
      <c r="AM21" s="1149"/>
      <c r="AN21" s="1150"/>
      <c r="AO21" s="307">
        <v>7.52</v>
      </c>
      <c r="AP21" s="308">
        <v>8.0399999999999991</v>
      </c>
      <c r="AQ21" s="309">
        <v>-0.52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8" t="s">
        <v>519</v>
      </c>
      <c r="AL22" s="1149"/>
      <c r="AM22" s="1149"/>
      <c r="AN22" s="1150"/>
      <c r="AO22" s="312">
        <v>93.4</v>
      </c>
      <c r="AP22" s="313">
        <v>97.7</v>
      </c>
      <c r="AQ22" s="314">
        <v>-4.3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521</v>
      </c>
      <c r="AO27" s="273"/>
      <c r="AP27" s="273"/>
      <c r="AQ27" s="273"/>
      <c r="AR27" s="273"/>
      <c r="AS27" s="273"/>
      <c r="AT27" s="273"/>
    </row>
    <row r="28" spans="1:46" ht="17.25" x14ac:dyDescent="0.15">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1" t="s">
        <v>500</v>
      </c>
      <c r="AP30" s="283"/>
      <c r="AQ30" s="284" t="s">
        <v>501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2"/>
      <c r="AP31" s="289" t="s">
        <v>502</v>
      </c>
      <c r="AQ31" s="290" t="s">
        <v>503</v>
      </c>
      <c r="AR31" s="291" t="s">
        <v>504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4" t="s">
        <v>524</v>
      </c>
      <c r="AL32" s="1165"/>
      <c r="AM32" s="1165"/>
      <c r="AN32" s="1166"/>
      <c r="AO32" s="322">
        <v>1315730</v>
      </c>
      <c r="AP32" s="322">
        <v>43205</v>
      </c>
      <c r="AQ32" s="323">
        <v>49627</v>
      </c>
      <c r="AR32" s="324">
        <v>-12.9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4" t="s">
        <v>525</v>
      </c>
      <c r="AL33" s="1165"/>
      <c r="AM33" s="1165"/>
      <c r="AN33" s="1166"/>
      <c r="AO33" s="322" t="s">
        <v>510</v>
      </c>
      <c r="AP33" s="322" t="s">
        <v>510</v>
      </c>
      <c r="AQ33" s="323" t="s">
        <v>510</v>
      </c>
      <c r="AR33" s="324" t="s">
        <v>510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4" t="s">
        <v>526</v>
      </c>
      <c r="AL34" s="1165"/>
      <c r="AM34" s="1165"/>
      <c r="AN34" s="1166"/>
      <c r="AO34" s="322" t="s">
        <v>510</v>
      </c>
      <c r="AP34" s="322" t="s">
        <v>510</v>
      </c>
      <c r="AQ34" s="323">
        <v>64</v>
      </c>
      <c r="AR34" s="324" t="s">
        <v>510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4" t="s">
        <v>527</v>
      </c>
      <c r="AL35" s="1165"/>
      <c r="AM35" s="1165"/>
      <c r="AN35" s="1166"/>
      <c r="AO35" s="322">
        <v>915240</v>
      </c>
      <c r="AP35" s="322">
        <v>30054</v>
      </c>
      <c r="AQ35" s="323">
        <v>20466</v>
      </c>
      <c r="AR35" s="324">
        <v>46.8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4" t="s">
        <v>528</v>
      </c>
      <c r="AL36" s="1165"/>
      <c r="AM36" s="1165"/>
      <c r="AN36" s="1166"/>
      <c r="AO36" s="322">
        <v>91577</v>
      </c>
      <c r="AP36" s="322">
        <v>3007</v>
      </c>
      <c r="AQ36" s="323">
        <v>2860</v>
      </c>
      <c r="AR36" s="324">
        <v>5.0999999999999996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4" t="s">
        <v>529</v>
      </c>
      <c r="AL37" s="1165"/>
      <c r="AM37" s="1165"/>
      <c r="AN37" s="1166"/>
      <c r="AO37" s="322">
        <v>103374</v>
      </c>
      <c r="AP37" s="322">
        <v>3395</v>
      </c>
      <c r="AQ37" s="323">
        <v>677</v>
      </c>
      <c r="AR37" s="324">
        <v>401.5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7" t="s">
        <v>530</v>
      </c>
      <c r="AL38" s="1168"/>
      <c r="AM38" s="1168"/>
      <c r="AN38" s="1169"/>
      <c r="AO38" s="325">
        <v>216</v>
      </c>
      <c r="AP38" s="325">
        <v>7</v>
      </c>
      <c r="AQ38" s="326">
        <v>4</v>
      </c>
      <c r="AR38" s="314">
        <v>75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7" t="s">
        <v>531</v>
      </c>
      <c r="AL39" s="1168"/>
      <c r="AM39" s="1168"/>
      <c r="AN39" s="1169"/>
      <c r="AO39" s="322">
        <v>-32944</v>
      </c>
      <c r="AP39" s="322">
        <v>-1082</v>
      </c>
      <c r="AQ39" s="323">
        <v>-4704</v>
      </c>
      <c r="AR39" s="324">
        <v>-77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4" t="s">
        <v>532</v>
      </c>
      <c r="AL40" s="1165"/>
      <c r="AM40" s="1165"/>
      <c r="AN40" s="1166"/>
      <c r="AO40" s="322">
        <v>-1344390</v>
      </c>
      <c r="AP40" s="322">
        <v>-44146</v>
      </c>
      <c r="AQ40" s="323">
        <v>-47177</v>
      </c>
      <c r="AR40" s="324">
        <v>-6.4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0" t="s">
        <v>296</v>
      </c>
      <c r="AL41" s="1171"/>
      <c r="AM41" s="1171"/>
      <c r="AN41" s="1172"/>
      <c r="AO41" s="322">
        <v>1048803</v>
      </c>
      <c r="AP41" s="322">
        <v>34440</v>
      </c>
      <c r="AQ41" s="323">
        <v>21817</v>
      </c>
      <c r="AR41" s="324">
        <v>57.9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22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9" t="s">
        <v>500</v>
      </c>
      <c r="AN49" s="1161" t="s">
        <v>535</v>
      </c>
      <c r="AO49" s="1162"/>
      <c r="AP49" s="1162"/>
      <c r="AQ49" s="1162"/>
      <c r="AR49" s="116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0"/>
      <c r="AN50" s="338" t="s">
        <v>536</v>
      </c>
      <c r="AO50" s="339" t="s">
        <v>537</v>
      </c>
      <c r="AP50" s="340" t="s">
        <v>538</v>
      </c>
      <c r="AQ50" s="341" t="s">
        <v>539</v>
      </c>
      <c r="AR50" s="342" t="s">
        <v>540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3884037</v>
      </c>
      <c r="AN51" s="344">
        <v>122645</v>
      </c>
      <c r="AO51" s="345">
        <v>48.1</v>
      </c>
      <c r="AP51" s="346">
        <v>90961</v>
      </c>
      <c r="AQ51" s="347">
        <v>20.100000000000001</v>
      </c>
      <c r="AR51" s="348">
        <v>28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1372792</v>
      </c>
      <c r="AN52" s="352">
        <v>43348</v>
      </c>
      <c r="AO52" s="353">
        <v>14.2</v>
      </c>
      <c r="AP52" s="354">
        <v>37720</v>
      </c>
      <c r="AQ52" s="355">
        <v>7.1</v>
      </c>
      <c r="AR52" s="356">
        <v>7.1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2445072</v>
      </c>
      <c r="AN53" s="344">
        <v>78110</v>
      </c>
      <c r="AO53" s="345">
        <v>-36.299999999999997</v>
      </c>
      <c r="AP53" s="346">
        <v>106614</v>
      </c>
      <c r="AQ53" s="347">
        <v>17.2</v>
      </c>
      <c r="AR53" s="348">
        <v>-53.5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1324806</v>
      </c>
      <c r="AN54" s="352">
        <v>42322</v>
      </c>
      <c r="AO54" s="353">
        <v>-2.4</v>
      </c>
      <c r="AP54" s="354">
        <v>45545</v>
      </c>
      <c r="AQ54" s="355">
        <v>20.7</v>
      </c>
      <c r="AR54" s="356">
        <v>-23.1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1935495</v>
      </c>
      <c r="AN55" s="344">
        <v>62179</v>
      </c>
      <c r="AO55" s="345">
        <v>-20.399999999999999</v>
      </c>
      <c r="AP55" s="346">
        <v>81768</v>
      </c>
      <c r="AQ55" s="347">
        <v>-23.3</v>
      </c>
      <c r="AR55" s="348">
        <v>2.9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976469</v>
      </c>
      <c r="AN56" s="352">
        <v>31369</v>
      </c>
      <c r="AO56" s="353">
        <v>-25.9</v>
      </c>
      <c r="AP56" s="354">
        <v>37917</v>
      </c>
      <c r="AQ56" s="355">
        <v>-16.7</v>
      </c>
      <c r="AR56" s="356">
        <v>-9.1999999999999993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1579341</v>
      </c>
      <c r="AN57" s="344">
        <v>51367</v>
      </c>
      <c r="AO57" s="345">
        <v>-17.399999999999999</v>
      </c>
      <c r="AP57" s="346">
        <v>65876</v>
      </c>
      <c r="AQ57" s="347">
        <v>-19.399999999999999</v>
      </c>
      <c r="AR57" s="348">
        <v>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616357</v>
      </c>
      <c r="AN58" s="352">
        <v>20047</v>
      </c>
      <c r="AO58" s="353">
        <v>-36.1</v>
      </c>
      <c r="AP58" s="354">
        <v>36484</v>
      </c>
      <c r="AQ58" s="355">
        <v>-3.8</v>
      </c>
      <c r="AR58" s="356">
        <v>-32.299999999999997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2332830</v>
      </c>
      <c r="AN59" s="344">
        <v>76604</v>
      </c>
      <c r="AO59" s="345">
        <v>49.1</v>
      </c>
      <c r="AP59" s="346">
        <v>68468</v>
      </c>
      <c r="AQ59" s="347">
        <v>3.9</v>
      </c>
      <c r="AR59" s="348">
        <v>45.2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974518</v>
      </c>
      <c r="AN60" s="352">
        <v>32001</v>
      </c>
      <c r="AO60" s="353">
        <v>59.6</v>
      </c>
      <c r="AP60" s="354">
        <v>34140</v>
      </c>
      <c r="AQ60" s="355">
        <v>-6.4</v>
      </c>
      <c r="AR60" s="356">
        <v>66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2435355</v>
      </c>
      <c r="AN61" s="359">
        <v>78181</v>
      </c>
      <c r="AO61" s="360">
        <v>4.5999999999999996</v>
      </c>
      <c r="AP61" s="361">
        <v>82737</v>
      </c>
      <c r="AQ61" s="362">
        <v>-0.3</v>
      </c>
      <c r="AR61" s="348">
        <v>4.9000000000000004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1052988</v>
      </c>
      <c r="AN62" s="352">
        <v>33817</v>
      </c>
      <c r="AO62" s="353">
        <v>1.9</v>
      </c>
      <c r="AP62" s="354">
        <v>38361</v>
      </c>
      <c r="AQ62" s="355">
        <v>0.2</v>
      </c>
      <c r="AR62" s="356">
        <v>1.7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VSW9cTYjdcqTwRVfUvl1TXDYzAOvMJcnVwoFwLocpsmFzEaFkoyDoW6Th4m4BkZ7Ltv5djEyDaO34XFe5l4stQ==" saltValue="dtMF1u6WjKE1zWD0Sjq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ZIN/aAW/j2uXaTgYvvv4PEdPWUdHcamC7CmeXJUiWjxv1XN8stodAmMek1aOcA7TduOfpR4X1CoZfgHkEoeBw==" saltValue="8ZThYdOfi+0iO+mLcbS0RA=="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4JyT/ZvVxHFBXFvFs+WOmywxFyGaO+SpzJjEo/nTZGjurZC9x8ucbVb5qx3ZX+h5UpLlFJYklr2S3H2JyHu9Q==" saltValue="tJG3Qm54CLLr6YfEI5nT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73" t="s">
        <v>3</v>
      </c>
      <c r="D47" s="1173"/>
      <c r="E47" s="1174"/>
      <c r="F47" s="11">
        <v>11.72</v>
      </c>
      <c r="G47" s="12">
        <v>11</v>
      </c>
      <c r="H47" s="12">
        <v>10.91</v>
      </c>
      <c r="I47" s="12">
        <v>10.37</v>
      </c>
      <c r="J47" s="13">
        <v>9.65</v>
      </c>
    </row>
    <row r="48" spans="2:10" ht="57.75" customHeight="1" x14ac:dyDescent="0.15">
      <c r="B48" s="14"/>
      <c r="C48" s="1175" t="s">
        <v>4</v>
      </c>
      <c r="D48" s="1175"/>
      <c r="E48" s="1176"/>
      <c r="F48" s="15">
        <v>6.06</v>
      </c>
      <c r="G48" s="16">
        <v>4.3899999999999997</v>
      </c>
      <c r="H48" s="16">
        <v>5.26</v>
      </c>
      <c r="I48" s="16">
        <v>5.0999999999999996</v>
      </c>
      <c r="J48" s="17">
        <v>2.58</v>
      </c>
    </row>
    <row r="49" spans="2:10" ht="57.75" customHeight="1" thickBot="1" x14ac:dyDescent="0.2">
      <c r="B49" s="18"/>
      <c r="C49" s="1177" t="s">
        <v>5</v>
      </c>
      <c r="D49" s="1177"/>
      <c r="E49" s="1178"/>
      <c r="F49" s="19">
        <v>2.88</v>
      </c>
      <c r="G49" s="20" t="s">
        <v>556</v>
      </c>
      <c r="H49" s="20">
        <v>2.2200000000000002</v>
      </c>
      <c r="I49" s="20" t="s">
        <v>557</v>
      </c>
      <c r="J49" s="21" t="s">
        <v>558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b+wUI1eMCAPl1+rA5w1U+YJsbu/xCkblyIcrnR+qVC20W6XFQBz0uywqcrVnNwx7kC5s8CQ66ye2Qu5M6Lblg==" saltValue="jqXkKn+vs028hHEYZmAk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85" t="s">
        <v>559</v>
      </c>
      <c r="D34" s="1185"/>
      <c r="E34" s="1186"/>
      <c r="F34" s="32">
        <v>6.61</v>
      </c>
      <c r="G34" s="33">
        <v>5.89</v>
      </c>
      <c r="H34" s="33">
        <v>4.99</v>
      </c>
      <c r="I34" s="33">
        <v>4</v>
      </c>
      <c r="J34" s="34">
        <v>4.7699999999999996</v>
      </c>
      <c r="K34" s="22"/>
      <c r="L34" s="22"/>
      <c r="M34" s="22"/>
      <c r="N34" s="22"/>
      <c r="O34" s="22"/>
      <c r="P34" s="22"/>
    </row>
    <row r="35" spans="1:16" ht="39" customHeight="1" x14ac:dyDescent="0.15">
      <c r="A35" s="22"/>
      <c r="B35" s="35"/>
      <c r="C35" s="1179" t="s">
        <v>560</v>
      </c>
      <c r="D35" s="1180"/>
      <c r="E35" s="1181"/>
      <c r="F35" s="36">
        <v>6.05</v>
      </c>
      <c r="G35" s="37">
        <v>4.38</v>
      </c>
      <c r="H35" s="37">
        <v>5.25</v>
      </c>
      <c r="I35" s="37">
        <v>5.09</v>
      </c>
      <c r="J35" s="38">
        <v>2.58</v>
      </c>
      <c r="K35" s="22"/>
      <c r="L35" s="22"/>
      <c r="M35" s="22"/>
      <c r="N35" s="22"/>
      <c r="O35" s="22"/>
      <c r="P35" s="22"/>
    </row>
    <row r="36" spans="1:16" ht="39" customHeight="1" x14ac:dyDescent="0.15">
      <c r="A36" s="22"/>
      <c r="B36" s="35"/>
      <c r="C36" s="1179" t="s">
        <v>561</v>
      </c>
      <c r="D36" s="1180"/>
      <c r="E36" s="1181"/>
      <c r="F36" s="36">
        <v>0.95</v>
      </c>
      <c r="G36" s="37">
        <v>0.78</v>
      </c>
      <c r="H36" s="37">
        <v>1.91</v>
      </c>
      <c r="I36" s="37">
        <v>1.56</v>
      </c>
      <c r="J36" s="38">
        <v>1.71</v>
      </c>
      <c r="K36" s="22"/>
      <c r="L36" s="22"/>
      <c r="M36" s="22"/>
      <c r="N36" s="22"/>
      <c r="O36" s="22"/>
      <c r="P36" s="22"/>
    </row>
    <row r="37" spans="1:16" ht="39" customHeight="1" x14ac:dyDescent="0.15">
      <c r="A37" s="22"/>
      <c r="B37" s="35"/>
      <c r="C37" s="1179" t="s">
        <v>562</v>
      </c>
      <c r="D37" s="1180"/>
      <c r="E37" s="1181"/>
      <c r="F37" s="36">
        <v>0.01</v>
      </c>
      <c r="G37" s="37">
        <v>0.01</v>
      </c>
      <c r="H37" s="37">
        <v>0.01</v>
      </c>
      <c r="I37" s="37">
        <v>0.01</v>
      </c>
      <c r="J37" s="38">
        <v>0.01</v>
      </c>
      <c r="K37" s="22"/>
      <c r="L37" s="22"/>
      <c r="M37" s="22"/>
      <c r="N37" s="22"/>
      <c r="O37" s="22"/>
      <c r="P37" s="22"/>
    </row>
    <row r="38" spans="1:16" ht="39" customHeight="1" x14ac:dyDescent="0.15">
      <c r="A38" s="22"/>
      <c r="B38" s="35"/>
      <c r="C38" s="1179" t="s">
        <v>563</v>
      </c>
      <c r="D38" s="1180"/>
      <c r="E38" s="1181"/>
      <c r="F38" s="36">
        <v>0</v>
      </c>
      <c r="G38" s="37">
        <v>0</v>
      </c>
      <c r="H38" s="37">
        <v>0</v>
      </c>
      <c r="I38" s="37">
        <v>0</v>
      </c>
      <c r="J38" s="38">
        <v>0</v>
      </c>
      <c r="K38" s="22"/>
      <c r="L38" s="22"/>
      <c r="M38" s="22"/>
      <c r="N38" s="22"/>
      <c r="O38" s="22"/>
      <c r="P38" s="22"/>
    </row>
    <row r="39" spans="1:16" ht="39" customHeight="1" x14ac:dyDescent="0.15">
      <c r="A39" s="22"/>
      <c r="B39" s="35"/>
      <c r="C39" s="1179" t="s">
        <v>564</v>
      </c>
      <c r="D39" s="1180"/>
      <c r="E39" s="1181"/>
      <c r="F39" s="36">
        <v>0</v>
      </c>
      <c r="G39" s="37">
        <v>0</v>
      </c>
      <c r="H39" s="37">
        <v>0</v>
      </c>
      <c r="I39" s="37">
        <v>0</v>
      </c>
      <c r="J39" s="38">
        <v>0</v>
      </c>
      <c r="K39" s="22"/>
      <c r="L39" s="22"/>
      <c r="M39" s="22"/>
      <c r="N39" s="22"/>
      <c r="O39" s="22"/>
      <c r="P39" s="22"/>
    </row>
    <row r="40" spans="1:16" ht="39" customHeight="1" x14ac:dyDescent="0.15">
      <c r="A40" s="22"/>
      <c r="B40" s="35"/>
      <c r="C40" s="1179" t="s">
        <v>565</v>
      </c>
      <c r="D40" s="1180"/>
      <c r="E40" s="1181"/>
      <c r="F40" s="36">
        <v>0</v>
      </c>
      <c r="G40" s="37">
        <v>0</v>
      </c>
      <c r="H40" s="37">
        <v>0</v>
      </c>
      <c r="I40" s="37">
        <v>0</v>
      </c>
      <c r="J40" s="38">
        <v>0</v>
      </c>
      <c r="K40" s="22"/>
      <c r="L40" s="22"/>
      <c r="M40" s="22"/>
      <c r="N40" s="22"/>
      <c r="O40" s="22"/>
      <c r="P40" s="22"/>
    </row>
    <row r="41" spans="1:16" ht="39" customHeight="1" x14ac:dyDescent="0.15">
      <c r="A41" s="22"/>
      <c r="B41" s="35"/>
      <c r="C41" s="1179" t="s">
        <v>566</v>
      </c>
      <c r="D41" s="1180"/>
      <c r="E41" s="1181"/>
      <c r="F41" s="36">
        <v>0</v>
      </c>
      <c r="G41" s="37">
        <v>0</v>
      </c>
      <c r="H41" s="37">
        <v>0</v>
      </c>
      <c r="I41" s="37">
        <v>0</v>
      </c>
      <c r="J41" s="38">
        <v>0</v>
      </c>
      <c r="K41" s="22"/>
      <c r="L41" s="22"/>
      <c r="M41" s="22"/>
      <c r="N41" s="22"/>
      <c r="O41" s="22"/>
      <c r="P41" s="22"/>
    </row>
    <row r="42" spans="1:16" ht="39" customHeight="1" x14ac:dyDescent="0.15">
      <c r="A42" s="22"/>
      <c r="B42" s="39"/>
      <c r="C42" s="1179" t="s">
        <v>567</v>
      </c>
      <c r="D42" s="1180"/>
      <c r="E42" s="1181"/>
      <c r="F42" s="36" t="s">
        <v>510</v>
      </c>
      <c r="G42" s="37" t="s">
        <v>510</v>
      </c>
      <c r="H42" s="37" t="s">
        <v>510</v>
      </c>
      <c r="I42" s="37" t="s">
        <v>510</v>
      </c>
      <c r="J42" s="38" t="s">
        <v>510</v>
      </c>
      <c r="K42" s="22"/>
      <c r="L42" s="22"/>
      <c r="M42" s="22"/>
      <c r="N42" s="22"/>
      <c r="O42" s="22"/>
      <c r="P42" s="22"/>
    </row>
    <row r="43" spans="1:16" ht="39" customHeight="1" thickBot="1" x14ac:dyDescent="0.2">
      <c r="A43" s="22"/>
      <c r="B43" s="40"/>
      <c r="C43" s="1182" t="s">
        <v>568</v>
      </c>
      <c r="D43" s="1183"/>
      <c r="E43" s="1184"/>
      <c r="F43" s="41" t="s">
        <v>510</v>
      </c>
      <c r="G43" s="42" t="s">
        <v>510</v>
      </c>
      <c r="H43" s="42" t="s">
        <v>510</v>
      </c>
      <c r="I43" s="42" t="s">
        <v>510</v>
      </c>
      <c r="J43" s="43" t="s">
        <v>510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nww1NCAWiyEAjrdPgSDLZgqJInt8hcgMRVTL01GB88kVvmkppX0ztI/grC/5WQ2LnugXTx2W0DboqBqu8Hk0g==" saltValue="5sbvLBvpkzCC6eXWMOz62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195" t="s">
        <v>10</v>
      </c>
      <c r="C45" s="1196"/>
      <c r="D45" s="58"/>
      <c r="E45" s="1201" t="s">
        <v>11</v>
      </c>
      <c r="F45" s="1201"/>
      <c r="G45" s="1201"/>
      <c r="H45" s="1201"/>
      <c r="I45" s="1201"/>
      <c r="J45" s="1202"/>
      <c r="K45" s="59">
        <v>1173</v>
      </c>
      <c r="L45" s="60">
        <v>1169</v>
      </c>
      <c r="M45" s="60">
        <v>1220</v>
      </c>
      <c r="N45" s="60">
        <v>1270</v>
      </c>
      <c r="O45" s="61">
        <v>1316</v>
      </c>
      <c r="P45" s="48"/>
      <c r="Q45" s="48"/>
      <c r="R45" s="48"/>
      <c r="S45" s="48"/>
      <c r="T45" s="48"/>
      <c r="U45" s="48"/>
    </row>
    <row r="46" spans="1:21" ht="30.75" customHeight="1" x14ac:dyDescent="0.15">
      <c r="A46" s="48"/>
      <c r="B46" s="1197"/>
      <c r="C46" s="1198"/>
      <c r="D46" s="62"/>
      <c r="E46" s="1189" t="s">
        <v>12</v>
      </c>
      <c r="F46" s="1189"/>
      <c r="G46" s="1189"/>
      <c r="H46" s="1189"/>
      <c r="I46" s="1189"/>
      <c r="J46" s="1190"/>
      <c r="K46" s="63" t="s">
        <v>510</v>
      </c>
      <c r="L46" s="64" t="s">
        <v>510</v>
      </c>
      <c r="M46" s="64" t="s">
        <v>510</v>
      </c>
      <c r="N46" s="64" t="s">
        <v>510</v>
      </c>
      <c r="O46" s="65" t="s">
        <v>510</v>
      </c>
      <c r="P46" s="48"/>
      <c r="Q46" s="48"/>
      <c r="R46" s="48"/>
      <c r="S46" s="48"/>
      <c r="T46" s="48"/>
      <c r="U46" s="48"/>
    </row>
    <row r="47" spans="1:21" ht="30.75" customHeight="1" x14ac:dyDescent="0.15">
      <c r="A47" s="48"/>
      <c r="B47" s="1197"/>
      <c r="C47" s="1198"/>
      <c r="D47" s="62"/>
      <c r="E47" s="1189" t="s">
        <v>13</v>
      </c>
      <c r="F47" s="1189"/>
      <c r="G47" s="1189"/>
      <c r="H47" s="1189"/>
      <c r="I47" s="1189"/>
      <c r="J47" s="1190"/>
      <c r="K47" s="63" t="s">
        <v>510</v>
      </c>
      <c r="L47" s="64" t="s">
        <v>510</v>
      </c>
      <c r="M47" s="64" t="s">
        <v>510</v>
      </c>
      <c r="N47" s="64" t="s">
        <v>510</v>
      </c>
      <c r="O47" s="65" t="s">
        <v>510</v>
      </c>
      <c r="P47" s="48"/>
      <c r="Q47" s="48"/>
      <c r="R47" s="48"/>
      <c r="S47" s="48"/>
      <c r="T47" s="48"/>
      <c r="U47" s="48"/>
    </row>
    <row r="48" spans="1:21" ht="30.75" customHeight="1" x14ac:dyDescent="0.15">
      <c r="A48" s="48"/>
      <c r="B48" s="1197"/>
      <c r="C48" s="1198"/>
      <c r="D48" s="62"/>
      <c r="E48" s="1189" t="s">
        <v>14</v>
      </c>
      <c r="F48" s="1189"/>
      <c r="G48" s="1189"/>
      <c r="H48" s="1189"/>
      <c r="I48" s="1189"/>
      <c r="J48" s="1190"/>
      <c r="K48" s="63">
        <v>866</v>
      </c>
      <c r="L48" s="64">
        <v>874</v>
      </c>
      <c r="M48" s="64">
        <v>972</v>
      </c>
      <c r="N48" s="64">
        <v>953</v>
      </c>
      <c r="O48" s="65">
        <v>915</v>
      </c>
      <c r="P48" s="48"/>
      <c r="Q48" s="48"/>
      <c r="R48" s="48"/>
      <c r="S48" s="48"/>
      <c r="T48" s="48"/>
      <c r="U48" s="48"/>
    </row>
    <row r="49" spans="1:21" ht="30.75" customHeight="1" x14ac:dyDescent="0.15">
      <c r="A49" s="48"/>
      <c r="B49" s="1197"/>
      <c r="C49" s="1198"/>
      <c r="D49" s="62"/>
      <c r="E49" s="1189" t="s">
        <v>15</v>
      </c>
      <c r="F49" s="1189"/>
      <c r="G49" s="1189"/>
      <c r="H49" s="1189"/>
      <c r="I49" s="1189"/>
      <c r="J49" s="1190"/>
      <c r="K49" s="63">
        <v>109</v>
      </c>
      <c r="L49" s="64">
        <v>88</v>
      </c>
      <c r="M49" s="64">
        <v>75</v>
      </c>
      <c r="N49" s="64">
        <v>87</v>
      </c>
      <c r="O49" s="65">
        <v>92</v>
      </c>
      <c r="P49" s="48"/>
      <c r="Q49" s="48"/>
      <c r="R49" s="48"/>
      <c r="S49" s="48"/>
      <c r="T49" s="48"/>
      <c r="U49" s="48"/>
    </row>
    <row r="50" spans="1:21" ht="30.75" customHeight="1" x14ac:dyDescent="0.15">
      <c r="A50" s="48"/>
      <c r="B50" s="1197"/>
      <c r="C50" s="1198"/>
      <c r="D50" s="62"/>
      <c r="E50" s="1189" t="s">
        <v>16</v>
      </c>
      <c r="F50" s="1189"/>
      <c r="G50" s="1189"/>
      <c r="H50" s="1189"/>
      <c r="I50" s="1189"/>
      <c r="J50" s="1190"/>
      <c r="K50" s="63">
        <v>79</v>
      </c>
      <c r="L50" s="64">
        <v>77</v>
      </c>
      <c r="M50" s="64">
        <v>124</v>
      </c>
      <c r="N50" s="64">
        <v>107</v>
      </c>
      <c r="O50" s="65">
        <v>103</v>
      </c>
      <c r="P50" s="48"/>
      <c r="Q50" s="48"/>
      <c r="R50" s="48"/>
      <c r="S50" s="48"/>
      <c r="T50" s="48"/>
      <c r="U50" s="48"/>
    </row>
    <row r="51" spans="1:21" ht="30.75" customHeight="1" x14ac:dyDescent="0.15">
      <c r="A51" s="48"/>
      <c r="B51" s="1199"/>
      <c r="C51" s="1200"/>
      <c r="D51" s="66"/>
      <c r="E51" s="1189" t="s">
        <v>17</v>
      </c>
      <c r="F51" s="1189"/>
      <c r="G51" s="1189"/>
      <c r="H51" s="1189"/>
      <c r="I51" s="1189"/>
      <c r="J51" s="1190"/>
      <c r="K51" s="63">
        <v>0</v>
      </c>
      <c r="L51" s="64">
        <v>1</v>
      </c>
      <c r="M51" s="64">
        <v>1</v>
      </c>
      <c r="N51" s="64">
        <v>0</v>
      </c>
      <c r="O51" s="65">
        <v>0</v>
      </c>
      <c r="P51" s="48"/>
      <c r="Q51" s="48"/>
      <c r="R51" s="48"/>
      <c r="S51" s="48"/>
      <c r="T51" s="48"/>
      <c r="U51" s="48"/>
    </row>
    <row r="52" spans="1:21" ht="30.75" customHeight="1" x14ac:dyDescent="0.15">
      <c r="A52" s="48"/>
      <c r="B52" s="1187" t="s">
        <v>18</v>
      </c>
      <c r="C52" s="1188"/>
      <c r="D52" s="66"/>
      <c r="E52" s="1189" t="s">
        <v>19</v>
      </c>
      <c r="F52" s="1189"/>
      <c r="G52" s="1189"/>
      <c r="H52" s="1189"/>
      <c r="I52" s="1189"/>
      <c r="J52" s="1190"/>
      <c r="K52" s="63">
        <v>1262</v>
      </c>
      <c r="L52" s="64">
        <v>1273</v>
      </c>
      <c r="M52" s="64">
        <v>1334</v>
      </c>
      <c r="N52" s="64">
        <v>1358</v>
      </c>
      <c r="O52" s="65">
        <v>1378</v>
      </c>
      <c r="P52" s="48"/>
      <c r="Q52" s="48"/>
      <c r="R52" s="48"/>
      <c r="S52" s="48"/>
      <c r="T52" s="48"/>
      <c r="U52" s="48"/>
    </row>
    <row r="53" spans="1:21" ht="30.75" customHeight="1" thickBot="1" x14ac:dyDescent="0.2">
      <c r="A53" s="48"/>
      <c r="B53" s="1191" t="s">
        <v>20</v>
      </c>
      <c r="C53" s="1192"/>
      <c r="D53" s="67"/>
      <c r="E53" s="1193" t="s">
        <v>21</v>
      </c>
      <c r="F53" s="1193"/>
      <c r="G53" s="1193"/>
      <c r="H53" s="1193"/>
      <c r="I53" s="1193"/>
      <c r="J53" s="1194"/>
      <c r="K53" s="68">
        <v>965</v>
      </c>
      <c r="L53" s="69">
        <v>936</v>
      </c>
      <c r="M53" s="69">
        <v>1058</v>
      </c>
      <c r="N53" s="69">
        <v>1059</v>
      </c>
      <c r="O53" s="70">
        <v>1048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pi0syWE3qtvI2s430So0yg/3D9YGH4Imx2tSOVvwwb9DYQBhzgu6dvF6HPTMX2DlSGb7pm6xNqhVnkbpJmaWLw==" saltValue="iZB1a8l5iWob9yyW3nHv4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551</v>
      </c>
      <c r="J40" s="79" t="s">
        <v>552</v>
      </c>
      <c r="K40" s="79" t="s">
        <v>553</v>
      </c>
      <c r="L40" s="79" t="s">
        <v>554</v>
      </c>
      <c r="M40" s="80" t="s">
        <v>555</v>
      </c>
    </row>
    <row r="41" spans="2:13" ht="27.75" customHeight="1" x14ac:dyDescent="0.15">
      <c r="B41" s="1203" t="s">
        <v>23</v>
      </c>
      <c r="C41" s="1204"/>
      <c r="D41" s="81"/>
      <c r="E41" s="1209" t="s">
        <v>24</v>
      </c>
      <c r="F41" s="1209"/>
      <c r="G41" s="1209"/>
      <c r="H41" s="1210"/>
      <c r="I41" s="82">
        <v>13501</v>
      </c>
      <c r="J41" s="83">
        <v>13969</v>
      </c>
      <c r="K41" s="83">
        <v>14096</v>
      </c>
      <c r="L41" s="83">
        <v>14052</v>
      </c>
      <c r="M41" s="84">
        <v>14313</v>
      </c>
    </row>
    <row r="42" spans="2:13" ht="27.75" customHeight="1" x14ac:dyDescent="0.15">
      <c r="B42" s="1205"/>
      <c r="C42" s="1206"/>
      <c r="D42" s="85"/>
      <c r="E42" s="1211" t="s">
        <v>25</v>
      </c>
      <c r="F42" s="1211"/>
      <c r="G42" s="1211"/>
      <c r="H42" s="1212"/>
      <c r="I42" s="86">
        <v>2420</v>
      </c>
      <c r="J42" s="87">
        <v>3343</v>
      </c>
      <c r="K42" s="87">
        <v>3353</v>
      </c>
      <c r="L42" s="87">
        <v>3119</v>
      </c>
      <c r="M42" s="88">
        <v>2982</v>
      </c>
    </row>
    <row r="43" spans="2:13" ht="27.75" customHeight="1" x14ac:dyDescent="0.15">
      <c r="B43" s="1205"/>
      <c r="C43" s="1206"/>
      <c r="D43" s="85"/>
      <c r="E43" s="1211" t="s">
        <v>26</v>
      </c>
      <c r="F43" s="1211"/>
      <c r="G43" s="1211"/>
      <c r="H43" s="1212"/>
      <c r="I43" s="86">
        <v>13126</v>
      </c>
      <c r="J43" s="87">
        <v>13000</v>
      </c>
      <c r="K43" s="87">
        <v>12765</v>
      </c>
      <c r="L43" s="87">
        <v>12608</v>
      </c>
      <c r="M43" s="88">
        <v>12633</v>
      </c>
    </row>
    <row r="44" spans="2:13" ht="27.75" customHeight="1" x14ac:dyDescent="0.15">
      <c r="B44" s="1205"/>
      <c r="C44" s="1206"/>
      <c r="D44" s="85"/>
      <c r="E44" s="1211" t="s">
        <v>27</v>
      </c>
      <c r="F44" s="1211"/>
      <c r="G44" s="1211"/>
      <c r="H44" s="1212"/>
      <c r="I44" s="86">
        <v>454</v>
      </c>
      <c r="J44" s="87">
        <v>658</v>
      </c>
      <c r="K44" s="87">
        <v>727</v>
      </c>
      <c r="L44" s="87">
        <v>670</v>
      </c>
      <c r="M44" s="88">
        <v>671</v>
      </c>
    </row>
    <row r="45" spans="2:13" ht="27.75" customHeight="1" x14ac:dyDescent="0.15">
      <c r="B45" s="1205"/>
      <c r="C45" s="1206"/>
      <c r="D45" s="85"/>
      <c r="E45" s="1211" t="s">
        <v>28</v>
      </c>
      <c r="F45" s="1211"/>
      <c r="G45" s="1211"/>
      <c r="H45" s="1212"/>
      <c r="I45" s="86">
        <v>2378</v>
      </c>
      <c r="J45" s="87">
        <v>2281</v>
      </c>
      <c r="K45" s="87">
        <v>2124</v>
      </c>
      <c r="L45" s="87">
        <v>2085</v>
      </c>
      <c r="M45" s="88">
        <v>2121</v>
      </c>
    </row>
    <row r="46" spans="2:13" ht="27.75" customHeight="1" x14ac:dyDescent="0.15">
      <c r="B46" s="1205"/>
      <c r="C46" s="1206"/>
      <c r="D46" s="89"/>
      <c r="E46" s="1211" t="s">
        <v>29</v>
      </c>
      <c r="F46" s="1211"/>
      <c r="G46" s="1211"/>
      <c r="H46" s="1212"/>
      <c r="I46" s="86" t="s">
        <v>510</v>
      </c>
      <c r="J46" s="87" t="s">
        <v>510</v>
      </c>
      <c r="K46" s="87">
        <v>3</v>
      </c>
      <c r="L46" s="87" t="s">
        <v>510</v>
      </c>
      <c r="M46" s="88" t="s">
        <v>510</v>
      </c>
    </row>
    <row r="47" spans="2:13" ht="27.75" customHeight="1" x14ac:dyDescent="0.15">
      <c r="B47" s="1205"/>
      <c r="C47" s="1206"/>
      <c r="D47" s="90"/>
      <c r="E47" s="1213" t="s">
        <v>30</v>
      </c>
      <c r="F47" s="1214"/>
      <c r="G47" s="1214"/>
      <c r="H47" s="1215"/>
      <c r="I47" s="86" t="s">
        <v>510</v>
      </c>
      <c r="J47" s="87" t="s">
        <v>510</v>
      </c>
      <c r="K47" s="87" t="s">
        <v>510</v>
      </c>
      <c r="L47" s="87" t="s">
        <v>510</v>
      </c>
      <c r="M47" s="88" t="s">
        <v>510</v>
      </c>
    </row>
    <row r="48" spans="2:13" ht="27.75" customHeight="1" x14ac:dyDescent="0.15">
      <c r="B48" s="1205"/>
      <c r="C48" s="1206"/>
      <c r="D48" s="85"/>
      <c r="E48" s="1211" t="s">
        <v>31</v>
      </c>
      <c r="F48" s="1211"/>
      <c r="G48" s="1211"/>
      <c r="H48" s="1212"/>
      <c r="I48" s="86" t="s">
        <v>510</v>
      </c>
      <c r="J48" s="87" t="s">
        <v>510</v>
      </c>
      <c r="K48" s="87" t="s">
        <v>510</v>
      </c>
      <c r="L48" s="87" t="s">
        <v>510</v>
      </c>
      <c r="M48" s="88" t="s">
        <v>510</v>
      </c>
    </row>
    <row r="49" spans="2:13" ht="27.75" customHeight="1" x14ac:dyDescent="0.15">
      <c r="B49" s="1207"/>
      <c r="C49" s="1208"/>
      <c r="D49" s="85"/>
      <c r="E49" s="1211" t="s">
        <v>32</v>
      </c>
      <c r="F49" s="1211"/>
      <c r="G49" s="1211"/>
      <c r="H49" s="1212"/>
      <c r="I49" s="86" t="s">
        <v>510</v>
      </c>
      <c r="J49" s="87" t="s">
        <v>510</v>
      </c>
      <c r="K49" s="87" t="s">
        <v>510</v>
      </c>
      <c r="L49" s="87" t="s">
        <v>510</v>
      </c>
      <c r="M49" s="88" t="s">
        <v>510</v>
      </c>
    </row>
    <row r="50" spans="2:13" ht="27.75" customHeight="1" x14ac:dyDescent="0.15">
      <c r="B50" s="1216" t="s">
        <v>33</v>
      </c>
      <c r="C50" s="1217"/>
      <c r="D50" s="91"/>
      <c r="E50" s="1211" t="s">
        <v>34</v>
      </c>
      <c r="F50" s="1211"/>
      <c r="G50" s="1211"/>
      <c r="H50" s="1212"/>
      <c r="I50" s="86">
        <v>1896</v>
      </c>
      <c r="J50" s="87">
        <v>1594</v>
      </c>
      <c r="K50" s="87">
        <v>1582</v>
      </c>
      <c r="L50" s="87">
        <v>1647</v>
      </c>
      <c r="M50" s="88">
        <v>1581</v>
      </c>
    </row>
    <row r="51" spans="2:13" ht="27.75" customHeight="1" x14ac:dyDescent="0.15">
      <c r="B51" s="1205"/>
      <c r="C51" s="1206"/>
      <c r="D51" s="85"/>
      <c r="E51" s="1211" t="s">
        <v>35</v>
      </c>
      <c r="F51" s="1211"/>
      <c r="G51" s="1211"/>
      <c r="H51" s="1212"/>
      <c r="I51" s="86">
        <v>235</v>
      </c>
      <c r="J51" s="87">
        <v>188</v>
      </c>
      <c r="K51" s="87">
        <v>2401</v>
      </c>
      <c r="L51" s="87">
        <v>2417</v>
      </c>
      <c r="M51" s="88">
        <v>2232</v>
      </c>
    </row>
    <row r="52" spans="2:13" ht="27.75" customHeight="1" x14ac:dyDescent="0.15">
      <c r="B52" s="1207"/>
      <c r="C52" s="1208"/>
      <c r="D52" s="85"/>
      <c r="E52" s="1211" t="s">
        <v>36</v>
      </c>
      <c r="F52" s="1211"/>
      <c r="G52" s="1211"/>
      <c r="H52" s="1212"/>
      <c r="I52" s="86">
        <v>17497</v>
      </c>
      <c r="J52" s="87">
        <v>17763</v>
      </c>
      <c r="K52" s="87">
        <v>17658</v>
      </c>
      <c r="L52" s="87">
        <v>17532</v>
      </c>
      <c r="M52" s="88">
        <v>17365</v>
      </c>
    </row>
    <row r="53" spans="2:13" ht="27.75" customHeight="1" thickBot="1" x14ac:dyDescent="0.2">
      <c r="B53" s="1218" t="s">
        <v>37</v>
      </c>
      <c r="C53" s="1219"/>
      <c r="D53" s="92"/>
      <c r="E53" s="1220" t="s">
        <v>38</v>
      </c>
      <c r="F53" s="1220"/>
      <c r="G53" s="1220"/>
      <c r="H53" s="1221"/>
      <c r="I53" s="93">
        <v>12251</v>
      </c>
      <c r="J53" s="94">
        <v>13707</v>
      </c>
      <c r="K53" s="94">
        <v>11426</v>
      </c>
      <c r="L53" s="94">
        <v>10937</v>
      </c>
      <c r="M53" s="95">
        <v>11543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94CHoV+AVZ4HPeo/ruXwbcGEcAxKoitnec1YUp9L0lZZQh9Qb7YqrrBUZt6+OegDY9GMDon5O/Kt0Qd/KCiMA==" saltValue="5YogCeyDKTINimgR/36U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553</v>
      </c>
      <c r="G54" s="104" t="s">
        <v>554</v>
      </c>
      <c r="H54" s="105" t="s">
        <v>555</v>
      </c>
    </row>
    <row r="55" spans="2:8" ht="52.5" customHeight="1" x14ac:dyDescent="0.15">
      <c r="B55" s="106"/>
      <c r="C55" s="1230" t="s">
        <v>41</v>
      </c>
      <c r="D55" s="1230"/>
      <c r="E55" s="1231"/>
      <c r="F55" s="107">
        <v>903</v>
      </c>
      <c r="G55" s="107">
        <v>858</v>
      </c>
      <c r="H55" s="108">
        <v>804</v>
      </c>
    </row>
    <row r="56" spans="2:8" ht="52.5" customHeight="1" x14ac:dyDescent="0.15">
      <c r="B56" s="109"/>
      <c r="C56" s="1232" t="s">
        <v>42</v>
      </c>
      <c r="D56" s="1232"/>
      <c r="E56" s="1233"/>
      <c r="F56" s="110">
        <v>68</v>
      </c>
      <c r="G56" s="110">
        <v>45</v>
      </c>
      <c r="H56" s="111">
        <v>45</v>
      </c>
    </row>
    <row r="57" spans="2:8" ht="53.25" customHeight="1" x14ac:dyDescent="0.15">
      <c r="B57" s="109"/>
      <c r="C57" s="1234" t="s">
        <v>43</v>
      </c>
      <c r="D57" s="1234"/>
      <c r="E57" s="1235"/>
      <c r="F57" s="112">
        <v>398</v>
      </c>
      <c r="G57" s="112">
        <v>438</v>
      </c>
      <c r="H57" s="113">
        <v>450</v>
      </c>
    </row>
    <row r="58" spans="2:8" ht="45.75" customHeight="1" x14ac:dyDescent="0.15">
      <c r="B58" s="114"/>
      <c r="C58" s="1222" t="s">
        <v>569</v>
      </c>
      <c r="D58" s="1223"/>
      <c r="E58" s="1224"/>
      <c r="F58" s="115">
        <v>257</v>
      </c>
      <c r="G58" s="115">
        <v>257</v>
      </c>
      <c r="H58" s="116">
        <v>257</v>
      </c>
    </row>
    <row r="59" spans="2:8" ht="45.75" customHeight="1" x14ac:dyDescent="0.15">
      <c r="B59" s="114"/>
      <c r="C59" s="1222" t="s">
        <v>570</v>
      </c>
      <c r="D59" s="1223"/>
      <c r="E59" s="1224"/>
      <c r="F59" s="115">
        <v>11</v>
      </c>
      <c r="G59" s="115">
        <v>20</v>
      </c>
      <c r="H59" s="116">
        <v>37</v>
      </c>
    </row>
    <row r="60" spans="2:8" ht="45.75" customHeight="1" x14ac:dyDescent="0.15">
      <c r="B60" s="114"/>
      <c r="C60" s="1222" t="s">
        <v>571</v>
      </c>
      <c r="D60" s="1223"/>
      <c r="E60" s="1224"/>
      <c r="F60" s="115">
        <v>36</v>
      </c>
      <c r="G60" s="115">
        <v>36</v>
      </c>
      <c r="H60" s="116">
        <v>36</v>
      </c>
    </row>
    <row r="61" spans="2:8" ht="45.75" customHeight="1" x14ac:dyDescent="0.15">
      <c r="B61" s="114"/>
      <c r="C61" s="1222" t="s">
        <v>572</v>
      </c>
      <c r="D61" s="1223"/>
      <c r="E61" s="1224"/>
      <c r="F61" s="115">
        <v>1</v>
      </c>
      <c r="G61" s="115">
        <v>31</v>
      </c>
      <c r="H61" s="116">
        <v>31</v>
      </c>
    </row>
    <row r="62" spans="2:8" ht="45.75" customHeight="1" thickBot="1" x14ac:dyDescent="0.2">
      <c r="B62" s="117"/>
      <c r="C62" s="1225" t="s">
        <v>573</v>
      </c>
      <c r="D62" s="1226"/>
      <c r="E62" s="1227"/>
      <c r="F62" s="118">
        <v>20</v>
      </c>
      <c r="G62" s="118">
        <v>20</v>
      </c>
      <c r="H62" s="119">
        <v>20</v>
      </c>
    </row>
    <row r="63" spans="2:8" ht="52.5" customHeight="1" thickBot="1" x14ac:dyDescent="0.2">
      <c r="B63" s="120"/>
      <c r="C63" s="1228" t="s">
        <v>44</v>
      </c>
      <c r="D63" s="1228"/>
      <c r="E63" s="1229"/>
      <c r="F63" s="121">
        <v>1369</v>
      </c>
      <c r="G63" s="121">
        <v>1341</v>
      </c>
      <c r="H63" s="122">
        <v>1299</v>
      </c>
    </row>
    <row r="64" spans="2:8" ht="15" customHeight="1" x14ac:dyDescent="0.15"/>
    <row r="65" ht="0" hidden="1" customHeight="1" x14ac:dyDescent="0.15"/>
    <row r="66" ht="0" hidden="1" customHeight="1" x14ac:dyDescent="0.15"/>
  </sheetData>
  <sheetProtection algorithmName="SHA-512" hashValue="n7ey5RC0SeAbwMLZT9t2TkzBzCOfbqqItrJNGtOIAmoCL0wII189aUAnHiVdxEqy+2TSNsnI8En+sR/+cfU5xQ==" saltValue="+fuVelJcXLkSgTs4t6hq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38" customWidth="1"/>
    <col min="2" max="107" width="2.5" style="1238" customWidth="1"/>
    <col min="108" max="108" width="6.125" style="1246" customWidth="1"/>
    <col min="109" max="109" width="5.875" style="1245" customWidth="1"/>
    <col min="110" max="110" width="19.125" style="1238" hidden="1"/>
    <col min="111" max="115" width="12.625" style="1238" hidden="1"/>
    <col min="116" max="349" width="8.625" style="1238" hidden="1"/>
    <col min="350" max="355" width="14.875" style="1238" hidden="1"/>
    <col min="356" max="357" width="15.875" style="1238" hidden="1"/>
    <col min="358" max="363" width="16.125" style="1238" hidden="1"/>
    <col min="364" max="364" width="6.125" style="1238" hidden="1"/>
    <col min="365" max="365" width="3" style="1238" hidden="1"/>
    <col min="366" max="605" width="8.625" style="1238" hidden="1"/>
    <col min="606" max="611" width="14.875" style="1238" hidden="1"/>
    <col min="612" max="613" width="15.875" style="1238" hidden="1"/>
    <col min="614" max="619" width="16.125" style="1238" hidden="1"/>
    <col min="620" max="620" width="6.125" style="1238" hidden="1"/>
    <col min="621" max="621" width="3" style="1238" hidden="1"/>
    <col min="622" max="861" width="8.625" style="1238" hidden="1"/>
    <col min="862" max="867" width="14.875" style="1238" hidden="1"/>
    <col min="868" max="869" width="15.875" style="1238" hidden="1"/>
    <col min="870" max="875" width="16.125" style="1238" hidden="1"/>
    <col min="876" max="876" width="6.125" style="1238" hidden="1"/>
    <col min="877" max="877" width="3" style="1238" hidden="1"/>
    <col min="878" max="1117" width="8.625" style="1238" hidden="1"/>
    <col min="1118" max="1123" width="14.875" style="1238" hidden="1"/>
    <col min="1124" max="1125" width="15.875" style="1238" hidden="1"/>
    <col min="1126" max="1131" width="16.125" style="1238" hidden="1"/>
    <col min="1132" max="1132" width="6.125" style="1238" hidden="1"/>
    <col min="1133" max="1133" width="3" style="1238" hidden="1"/>
    <col min="1134" max="1373" width="8.625" style="1238" hidden="1"/>
    <col min="1374" max="1379" width="14.875" style="1238" hidden="1"/>
    <col min="1380" max="1381" width="15.875" style="1238" hidden="1"/>
    <col min="1382" max="1387" width="16.125" style="1238" hidden="1"/>
    <col min="1388" max="1388" width="6.125" style="1238" hidden="1"/>
    <col min="1389" max="1389" width="3" style="1238" hidden="1"/>
    <col min="1390" max="1629" width="8.625" style="1238" hidden="1"/>
    <col min="1630" max="1635" width="14.875" style="1238" hidden="1"/>
    <col min="1636" max="1637" width="15.875" style="1238" hidden="1"/>
    <col min="1638" max="1643" width="16.125" style="1238" hidden="1"/>
    <col min="1644" max="1644" width="6.125" style="1238" hidden="1"/>
    <col min="1645" max="1645" width="3" style="1238" hidden="1"/>
    <col min="1646" max="1885" width="8.625" style="1238" hidden="1"/>
    <col min="1886" max="1891" width="14.875" style="1238" hidden="1"/>
    <col min="1892" max="1893" width="15.875" style="1238" hidden="1"/>
    <col min="1894" max="1899" width="16.125" style="1238" hidden="1"/>
    <col min="1900" max="1900" width="6.125" style="1238" hidden="1"/>
    <col min="1901" max="1901" width="3" style="1238" hidden="1"/>
    <col min="1902" max="2141" width="8.625" style="1238" hidden="1"/>
    <col min="2142" max="2147" width="14.875" style="1238" hidden="1"/>
    <col min="2148" max="2149" width="15.875" style="1238" hidden="1"/>
    <col min="2150" max="2155" width="16.125" style="1238" hidden="1"/>
    <col min="2156" max="2156" width="6.125" style="1238" hidden="1"/>
    <col min="2157" max="2157" width="3" style="1238" hidden="1"/>
    <col min="2158" max="2397" width="8.625" style="1238" hidden="1"/>
    <col min="2398" max="2403" width="14.875" style="1238" hidden="1"/>
    <col min="2404" max="2405" width="15.875" style="1238" hidden="1"/>
    <col min="2406" max="2411" width="16.125" style="1238" hidden="1"/>
    <col min="2412" max="2412" width="6.125" style="1238" hidden="1"/>
    <col min="2413" max="2413" width="3" style="1238" hidden="1"/>
    <col min="2414" max="2653" width="8.625" style="1238" hidden="1"/>
    <col min="2654" max="2659" width="14.875" style="1238" hidden="1"/>
    <col min="2660" max="2661" width="15.875" style="1238" hidden="1"/>
    <col min="2662" max="2667" width="16.125" style="1238" hidden="1"/>
    <col min="2668" max="2668" width="6.125" style="1238" hidden="1"/>
    <col min="2669" max="2669" width="3" style="1238" hidden="1"/>
    <col min="2670" max="2909" width="8.625" style="1238" hidden="1"/>
    <col min="2910" max="2915" width="14.875" style="1238" hidden="1"/>
    <col min="2916" max="2917" width="15.875" style="1238" hidden="1"/>
    <col min="2918" max="2923" width="16.125" style="1238" hidden="1"/>
    <col min="2924" max="2924" width="6.125" style="1238" hidden="1"/>
    <col min="2925" max="2925" width="3" style="1238" hidden="1"/>
    <col min="2926" max="3165" width="8.625" style="1238" hidden="1"/>
    <col min="3166" max="3171" width="14.875" style="1238" hidden="1"/>
    <col min="3172" max="3173" width="15.875" style="1238" hidden="1"/>
    <col min="3174" max="3179" width="16.125" style="1238" hidden="1"/>
    <col min="3180" max="3180" width="6.125" style="1238" hidden="1"/>
    <col min="3181" max="3181" width="3" style="1238" hidden="1"/>
    <col min="3182" max="3421" width="8.625" style="1238" hidden="1"/>
    <col min="3422" max="3427" width="14.875" style="1238" hidden="1"/>
    <col min="3428" max="3429" width="15.875" style="1238" hidden="1"/>
    <col min="3430" max="3435" width="16.125" style="1238" hidden="1"/>
    <col min="3436" max="3436" width="6.125" style="1238" hidden="1"/>
    <col min="3437" max="3437" width="3" style="1238" hidden="1"/>
    <col min="3438" max="3677" width="8.625" style="1238" hidden="1"/>
    <col min="3678" max="3683" width="14.875" style="1238" hidden="1"/>
    <col min="3684" max="3685" width="15.875" style="1238" hidden="1"/>
    <col min="3686" max="3691" width="16.125" style="1238" hidden="1"/>
    <col min="3692" max="3692" width="6.125" style="1238" hidden="1"/>
    <col min="3693" max="3693" width="3" style="1238" hidden="1"/>
    <col min="3694" max="3933" width="8.625" style="1238" hidden="1"/>
    <col min="3934" max="3939" width="14.875" style="1238" hidden="1"/>
    <col min="3940" max="3941" width="15.875" style="1238" hidden="1"/>
    <col min="3942" max="3947" width="16.125" style="1238" hidden="1"/>
    <col min="3948" max="3948" width="6.125" style="1238" hidden="1"/>
    <col min="3949" max="3949" width="3" style="1238" hidden="1"/>
    <col min="3950" max="4189" width="8.625" style="1238" hidden="1"/>
    <col min="4190" max="4195" width="14.875" style="1238" hidden="1"/>
    <col min="4196" max="4197" width="15.875" style="1238" hidden="1"/>
    <col min="4198" max="4203" width="16.125" style="1238" hidden="1"/>
    <col min="4204" max="4204" width="6.125" style="1238" hidden="1"/>
    <col min="4205" max="4205" width="3" style="1238" hidden="1"/>
    <col min="4206" max="4445" width="8.625" style="1238" hidden="1"/>
    <col min="4446" max="4451" width="14.875" style="1238" hidden="1"/>
    <col min="4452" max="4453" width="15.875" style="1238" hidden="1"/>
    <col min="4454" max="4459" width="16.125" style="1238" hidden="1"/>
    <col min="4460" max="4460" width="6.125" style="1238" hidden="1"/>
    <col min="4461" max="4461" width="3" style="1238" hidden="1"/>
    <col min="4462" max="4701" width="8.625" style="1238" hidden="1"/>
    <col min="4702" max="4707" width="14.875" style="1238" hidden="1"/>
    <col min="4708" max="4709" width="15.875" style="1238" hidden="1"/>
    <col min="4710" max="4715" width="16.125" style="1238" hidden="1"/>
    <col min="4716" max="4716" width="6.125" style="1238" hidden="1"/>
    <col min="4717" max="4717" width="3" style="1238" hidden="1"/>
    <col min="4718" max="4957" width="8.625" style="1238" hidden="1"/>
    <col min="4958" max="4963" width="14.875" style="1238" hidden="1"/>
    <col min="4964" max="4965" width="15.875" style="1238" hidden="1"/>
    <col min="4966" max="4971" width="16.125" style="1238" hidden="1"/>
    <col min="4972" max="4972" width="6.125" style="1238" hidden="1"/>
    <col min="4973" max="4973" width="3" style="1238" hidden="1"/>
    <col min="4974" max="5213" width="8.625" style="1238" hidden="1"/>
    <col min="5214" max="5219" width="14.875" style="1238" hidden="1"/>
    <col min="5220" max="5221" width="15.875" style="1238" hidden="1"/>
    <col min="5222" max="5227" width="16.125" style="1238" hidden="1"/>
    <col min="5228" max="5228" width="6.125" style="1238" hidden="1"/>
    <col min="5229" max="5229" width="3" style="1238" hidden="1"/>
    <col min="5230" max="5469" width="8.625" style="1238" hidden="1"/>
    <col min="5470" max="5475" width="14.875" style="1238" hidden="1"/>
    <col min="5476" max="5477" width="15.875" style="1238" hidden="1"/>
    <col min="5478" max="5483" width="16.125" style="1238" hidden="1"/>
    <col min="5484" max="5484" width="6.125" style="1238" hidden="1"/>
    <col min="5485" max="5485" width="3" style="1238" hidden="1"/>
    <col min="5486" max="5725" width="8.625" style="1238" hidden="1"/>
    <col min="5726" max="5731" width="14.875" style="1238" hidden="1"/>
    <col min="5732" max="5733" width="15.875" style="1238" hidden="1"/>
    <col min="5734" max="5739" width="16.125" style="1238" hidden="1"/>
    <col min="5740" max="5740" width="6.125" style="1238" hidden="1"/>
    <col min="5741" max="5741" width="3" style="1238" hidden="1"/>
    <col min="5742" max="5981" width="8.625" style="1238" hidden="1"/>
    <col min="5982" max="5987" width="14.875" style="1238" hidden="1"/>
    <col min="5988" max="5989" width="15.875" style="1238" hidden="1"/>
    <col min="5990" max="5995" width="16.125" style="1238" hidden="1"/>
    <col min="5996" max="5996" width="6.125" style="1238" hidden="1"/>
    <col min="5997" max="5997" width="3" style="1238" hidden="1"/>
    <col min="5998" max="6237" width="8.625" style="1238" hidden="1"/>
    <col min="6238" max="6243" width="14.875" style="1238" hidden="1"/>
    <col min="6244" max="6245" width="15.875" style="1238" hidden="1"/>
    <col min="6246" max="6251" width="16.125" style="1238" hidden="1"/>
    <col min="6252" max="6252" width="6.125" style="1238" hidden="1"/>
    <col min="6253" max="6253" width="3" style="1238" hidden="1"/>
    <col min="6254" max="6493" width="8.625" style="1238" hidden="1"/>
    <col min="6494" max="6499" width="14.875" style="1238" hidden="1"/>
    <col min="6500" max="6501" width="15.875" style="1238" hidden="1"/>
    <col min="6502" max="6507" width="16.125" style="1238" hidden="1"/>
    <col min="6508" max="6508" width="6.125" style="1238" hidden="1"/>
    <col min="6509" max="6509" width="3" style="1238" hidden="1"/>
    <col min="6510" max="6749" width="8.625" style="1238" hidden="1"/>
    <col min="6750" max="6755" width="14.875" style="1238" hidden="1"/>
    <col min="6756" max="6757" width="15.875" style="1238" hidden="1"/>
    <col min="6758" max="6763" width="16.125" style="1238" hidden="1"/>
    <col min="6764" max="6764" width="6.125" style="1238" hidden="1"/>
    <col min="6765" max="6765" width="3" style="1238" hidden="1"/>
    <col min="6766" max="7005" width="8.625" style="1238" hidden="1"/>
    <col min="7006" max="7011" width="14.875" style="1238" hidden="1"/>
    <col min="7012" max="7013" width="15.875" style="1238" hidden="1"/>
    <col min="7014" max="7019" width="16.125" style="1238" hidden="1"/>
    <col min="7020" max="7020" width="6.125" style="1238" hidden="1"/>
    <col min="7021" max="7021" width="3" style="1238" hidden="1"/>
    <col min="7022" max="7261" width="8.625" style="1238" hidden="1"/>
    <col min="7262" max="7267" width="14.875" style="1238" hidden="1"/>
    <col min="7268" max="7269" width="15.875" style="1238" hidden="1"/>
    <col min="7270" max="7275" width="16.125" style="1238" hidden="1"/>
    <col min="7276" max="7276" width="6.125" style="1238" hidden="1"/>
    <col min="7277" max="7277" width="3" style="1238" hidden="1"/>
    <col min="7278" max="7517" width="8.625" style="1238" hidden="1"/>
    <col min="7518" max="7523" width="14.875" style="1238" hidden="1"/>
    <col min="7524" max="7525" width="15.875" style="1238" hidden="1"/>
    <col min="7526" max="7531" width="16.125" style="1238" hidden="1"/>
    <col min="7532" max="7532" width="6.125" style="1238" hidden="1"/>
    <col min="7533" max="7533" width="3" style="1238" hidden="1"/>
    <col min="7534" max="7773" width="8.625" style="1238" hidden="1"/>
    <col min="7774" max="7779" width="14.875" style="1238" hidden="1"/>
    <col min="7780" max="7781" width="15.875" style="1238" hidden="1"/>
    <col min="7782" max="7787" width="16.125" style="1238" hidden="1"/>
    <col min="7788" max="7788" width="6.125" style="1238" hidden="1"/>
    <col min="7789" max="7789" width="3" style="1238" hidden="1"/>
    <col min="7790" max="8029" width="8.625" style="1238" hidden="1"/>
    <col min="8030" max="8035" width="14.875" style="1238" hidden="1"/>
    <col min="8036" max="8037" width="15.875" style="1238" hidden="1"/>
    <col min="8038" max="8043" width="16.125" style="1238" hidden="1"/>
    <col min="8044" max="8044" width="6.125" style="1238" hidden="1"/>
    <col min="8045" max="8045" width="3" style="1238" hidden="1"/>
    <col min="8046" max="8285" width="8.625" style="1238" hidden="1"/>
    <col min="8286" max="8291" width="14.875" style="1238" hidden="1"/>
    <col min="8292" max="8293" width="15.875" style="1238" hidden="1"/>
    <col min="8294" max="8299" width="16.125" style="1238" hidden="1"/>
    <col min="8300" max="8300" width="6.125" style="1238" hidden="1"/>
    <col min="8301" max="8301" width="3" style="1238" hidden="1"/>
    <col min="8302" max="8541" width="8.625" style="1238" hidden="1"/>
    <col min="8542" max="8547" width="14.875" style="1238" hidden="1"/>
    <col min="8548" max="8549" width="15.875" style="1238" hidden="1"/>
    <col min="8550" max="8555" width="16.125" style="1238" hidden="1"/>
    <col min="8556" max="8556" width="6.125" style="1238" hidden="1"/>
    <col min="8557" max="8557" width="3" style="1238" hidden="1"/>
    <col min="8558" max="8797" width="8.625" style="1238" hidden="1"/>
    <col min="8798" max="8803" width="14.875" style="1238" hidden="1"/>
    <col min="8804" max="8805" width="15.875" style="1238" hidden="1"/>
    <col min="8806" max="8811" width="16.125" style="1238" hidden="1"/>
    <col min="8812" max="8812" width="6.125" style="1238" hidden="1"/>
    <col min="8813" max="8813" width="3" style="1238" hidden="1"/>
    <col min="8814" max="9053" width="8.625" style="1238" hidden="1"/>
    <col min="9054" max="9059" width="14.875" style="1238" hidden="1"/>
    <col min="9060" max="9061" width="15.875" style="1238" hidden="1"/>
    <col min="9062" max="9067" width="16.125" style="1238" hidden="1"/>
    <col min="9068" max="9068" width="6.125" style="1238" hidden="1"/>
    <col min="9069" max="9069" width="3" style="1238" hidden="1"/>
    <col min="9070" max="9309" width="8.625" style="1238" hidden="1"/>
    <col min="9310" max="9315" width="14.875" style="1238" hidden="1"/>
    <col min="9316" max="9317" width="15.875" style="1238" hidden="1"/>
    <col min="9318" max="9323" width="16.125" style="1238" hidden="1"/>
    <col min="9324" max="9324" width="6.125" style="1238" hidden="1"/>
    <col min="9325" max="9325" width="3" style="1238" hidden="1"/>
    <col min="9326" max="9565" width="8.625" style="1238" hidden="1"/>
    <col min="9566" max="9571" width="14.875" style="1238" hidden="1"/>
    <col min="9572" max="9573" width="15.875" style="1238" hidden="1"/>
    <col min="9574" max="9579" width="16.125" style="1238" hidden="1"/>
    <col min="9580" max="9580" width="6.125" style="1238" hidden="1"/>
    <col min="9581" max="9581" width="3" style="1238" hidden="1"/>
    <col min="9582" max="9821" width="8.625" style="1238" hidden="1"/>
    <col min="9822" max="9827" width="14.875" style="1238" hidden="1"/>
    <col min="9828" max="9829" width="15.875" style="1238" hidden="1"/>
    <col min="9830" max="9835" width="16.125" style="1238" hidden="1"/>
    <col min="9836" max="9836" width="6.125" style="1238" hidden="1"/>
    <col min="9837" max="9837" width="3" style="1238" hidden="1"/>
    <col min="9838" max="10077" width="8.625" style="1238" hidden="1"/>
    <col min="10078" max="10083" width="14.875" style="1238" hidden="1"/>
    <col min="10084" max="10085" width="15.875" style="1238" hidden="1"/>
    <col min="10086" max="10091" width="16.125" style="1238" hidden="1"/>
    <col min="10092" max="10092" width="6.125" style="1238" hidden="1"/>
    <col min="10093" max="10093" width="3" style="1238" hidden="1"/>
    <col min="10094" max="10333" width="8.625" style="1238" hidden="1"/>
    <col min="10334" max="10339" width="14.875" style="1238" hidden="1"/>
    <col min="10340" max="10341" width="15.875" style="1238" hidden="1"/>
    <col min="10342" max="10347" width="16.125" style="1238" hidden="1"/>
    <col min="10348" max="10348" width="6.125" style="1238" hidden="1"/>
    <col min="10349" max="10349" width="3" style="1238" hidden="1"/>
    <col min="10350" max="10589" width="8.625" style="1238" hidden="1"/>
    <col min="10590" max="10595" width="14.875" style="1238" hidden="1"/>
    <col min="10596" max="10597" width="15.875" style="1238" hidden="1"/>
    <col min="10598" max="10603" width="16.125" style="1238" hidden="1"/>
    <col min="10604" max="10604" width="6.125" style="1238" hidden="1"/>
    <col min="10605" max="10605" width="3" style="1238" hidden="1"/>
    <col min="10606" max="10845" width="8.625" style="1238" hidden="1"/>
    <col min="10846" max="10851" width="14.875" style="1238" hidden="1"/>
    <col min="10852" max="10853" width="15.875" style="1238" hidden="1"/>
    <col min="10854" max="10859" width="16.125" style="1238" hidden="1"/>
    <col min="10860" max="10860" width="6.125" style="1238" hidden="1"/>
    <col min="10861" max="10861" width="3" style="1238" hidden="1"/>
    <col min="10862" max="11101" width="8.625" style="1238" hidden="1"/>
    <col min="11102" max="11107" width="14.875" style="1238" hidden="1"/>
    <col min="11108" max="11109" width="15.875" style="1238" hidden="1"/>
    <col min="11110" max="11115" width="16.125" style="1238" hidden="1"/>
    <col min="11116" max="11116" width="6.125" style="1238" hidden="1"/>
    <col min="11117" max="11117" width="3" style="1238" hidden="1"/>
    <col min="11118" max="11357" width="8.625" style="1238" hidden="1"/>
    <col min="11358" max="11363" width="14.875" style="1238" hidden="1"/>
    <col min="11364" max="11365" width="15.875" style="1238" hidden="1"/>
    <col min="11366" max="11371" width="16.125" style="1238" hidden="1"/>
    <col min="11372" max="11372" width="6.125" style="1238" hidden="1"/>
    <col min="11373" max="11373" width="3" style="1238" hidden="1"/>
    <col min="11374" max="11613" width="8.625" style="1238" hidden="1"/>
    <col min="11614" max="11619" width="14.875" style="1238" hidden="1"/>
    <col min="11620" max="11621" width="15.875" style="1238" hidden="1"/>
    <col min="11622" max="11627" width="16.125" style="1238" hidden="1"/>
    <col min="11628" max="11628" width="6.125" style="1238" hidden="1"/>
    <col min="11629" max="11629" width="3" style="1238" hidden="1"/>
    <col min="11630" max="11869" width="8.625" style="1238" hidden="1"/>
    <col min="11870" max="11875" width="14.875" style="1238" hidden="1"/>
    <col min="11876" max="11877" width="15.875" style="1238" hidden="1"/>
    <col min="11878" max="11883" width="16.125" style="1238" hidden="1"/>
    <col min="11884" max="11884" width="6.125" style="1238" hidden="1"/>
    <col min="11885" max="11885" width="3" style="1238" hidden="1"/>
    <col min="11886" max="12125" width="8.625" style="1238" hidden="1"/>
    <col min="12126" max="12131" width="14.875" style="1238" hidden="1"/>
    <col min="12132" max="12133" width="15.875" style="1238" hidden="1"/>
    <col min="12134" max="12139" width="16.125" style="1238" hidden="1"/>
    <col min="12140" max="12140" width="6.125" style="1238" hidden="1"/>
    <col min="12141" max="12141" width="3" style="1238" hidden="1"/>
    <col min="12142" max="12381" width="8.625" style="1238" hidden="1"/>
    <col min="12382" max="12387" width="14.875" style="1238" hidden="1"/>
    <col min="12388" max="12389" width="15.875" style="1238" hidden="1"/>
    <col min="12390" max="12395" width="16.125" style="1238" hidden="1"/>
    <col min="12396" max="12396" width="6.125" style="1238" hidden="1"/>
    <col min="12397" max="12397" width="3" style="1238" hidden="1"/>
    <col min="12398" max="12637" width="8.625" style="1238" hidden="1"/>
    <col min="12638" max="12643" width="14.875" style="1238" hidden="1"/>
    <col min="12644" max="12645" width="15.875" style="1238" hidden="1"/>
    <col min="12646" max="12651" width="16.125" style="1238" hidden="1"/>
    <col min="12652" max="12652" width="6.125" style="1238" hidden="1"/>
    <col min="12653" max="12653" width="3" style="1238" hidden="1"/>
    <col min="12654" max="12893" width="8.625" style="1238" hidden="1"/>
    <col min="12894" max="12899" width="14.875" style="1238" hidden="1"/>
    <col min="12900" max="12901" width="15.875" style="1238" hidden="1"/>
    <col min="12902" max="12907" width="16.125" style="1238" hidden="1"/>
    <col min="12908" max="12908" width="6.125" style="1238" hidden="1"/>
    <col min="12909" max="12909" width="3" style="1238" hidden="1"/>
    <col min="12910" max="13149" width="8.625" style="1238" hidden="1"/>
    <col min="13150" max="13155" width="14.875" style="1238" hidden="1"/>
    <col min="13156" max="13157" width="15.875" style="1238" hidden="1"/>
    <col min="13158" max="13163" width="16.125" style="1238" hidden="1"/>
    <col min="13164" max="13164" width="6.125" style="1238" hidden="1"/>
    <col min="13165" max="13165" width="3" style="1238" hidden="1"/>
    <col min="13166" max="13405" width="8.625" style="1238" hidden="1"/>
    <col min="13406" max="13411" width="14.875" style="1238" hidden="1"/>
    <col min="13412" max="13413" width="15.875" style="1238" hidden="1"/>
    <col min="13414" max="13419" width="16.125" style="1238" hidden="1"/>
    <col min="13420" max="13420" width="6.125" style="1238" hidden="1"/>
    <col min="13421" max="13421" width="3" style="1238" hidden="1"/>
    <col min="13422" max="13661" width="8.625" style="1238" hidden="1"/>
    <col min="13662" max="13667" width="14.875" style="1238" hidden="1"/>
    <col min="13668" max="13669" width="15.875" style="1238" hidden="1"/>
    <col min="13670" max="13675" width="16.125" style="1238" hidden="1"/>
    <col min="13676" max="13676" width="6.125" style="1238" hidden="1"/>
    <col min="13677" max="13677" width="3" style="1238" hidden="1"/>
    <col min="13678" max="13917" width="8.625" style="1238" hidden="1"/>
    <col min="13918" max="13923" width="14.875" style="1238" hidden="1"/>
    <col min="13924" max="13925" width="15.875" style="1238" hidden="1"/>
    <col min="13926" max="13931" width="16.125" style="1238" hidden="1"/>
    <col min="13932" max="13932" width="6.125" style="1238" hidden="1"/>
    <col min="13933" max="13933" width="3" style="1238" hidden="1"/>
    <col min="13934" max="14173" width="8.625" style="1238" hidden="1"/>
    <col min="14174" max="14179" width="14.875" style="1238" hidden="1"/>
    <col min="14180" max="14181" width="15.875" style="1238" hidden="1"/>
    <col min="14182" max="14187" width="16.125" style="1238" hidden="1"/>
    <col min="14188" max="14188" width="6.125" style="1238" hidden="1"/>
    <col min="14189" max="14189" width="3" style="1238" hidden="1"/>
    <col min="14190" max="14429" width="8.625" style="1238" hidden="1"/>
    <col min="14430" max="14435" width="14.875" style="1238" hidden="1"/>
    <col min="14436" max="14437" width="15.875" style="1238" hidden="1"/>
    <col min="14438" max="14443" width="16.125" style="1238" hidden="1"/>
    <col min="14444" max="14444" width="6.125" style="1238" hidden="1"/>
    <col min="14445" max="14445" width="3" style="1238" hidden="1"/>
    <col min="14446" max="14685" width="8.625" style="1238" hidden="1"/>
    <col min="14686" max="14691" width="14.875" style="1238" hidden="1"/>
    <col min="14692" max="14693" width="15.875" style="1238" hidden="1"/>
    <col min="14694" max="14699" width="16.125" style="1238" hidden="1"/>
    <col min="14700" max="14700" width="6.125" style="1238" hidden="1"/>
    <col min="14701" max="14701" width="3" style="1238" hidden="1"/>
    <col min="14702" max="14941" width="8.625" style="1238" hidden="1"/>
    <col min="14942" max="14947" width="14.875" style="1238" hidden="1"/>
    <col min="14948" max="14949" width="15.875" style="1238" hidden="1"/>
    <col min="14950" max="14955" width="16.125" style="1238" hidden="1"/>
    <col min="14956" max="14956" width="6.125" style="1238" hidden="1"/>
    <col min="14957" max="14957" width="3" style="1238" hidden="1"/>
    <col min="14958" max="15197" width="8.625" style="1238" hidden="1"/>
    <col min="15198" max="15203" width="14.875" style="1238" hidden="1"/>
    <col min="15204" max="15205" width="15.875" style="1238" hidden="1"/>
    <col min="15206" max="15211" width="16.125" style="1238" hidden="1"/>
    <col min="15212" max="15212" width="6.125" style="1238" hidden="1"/>
    <col min="15213" max="15213" width="3" style="1238" hidden="1"/>
    <col min="15214" max="15453" width="8.625" style="1238" hidden="1"/>
    <col min="15454" max="15459" width="14.875" style="1238" hidden="1"/>
    <col min="15460" max="15461" width="15.875" style="1238" hidden="1"/>
    <col min="15462" max="15467" width="16.125" style="1238" hidden="1"/>
    <col min="15468" max="15468" width="6.125" style="1238" hidden="1"/>
    <col min="15469" max="15469" width="3" style="1238" hidden="1"/>
    <col min="15470" max="15709" width="8.625" style="1238" hidden="1"/>
    <col min="15710" max="15715" width="14.875" style="1238" hidden="1"/>
    <col min="15716" max="15717" width="15.875" style="1238" hidden="1"/>
    <col min="15718" max="15723" width="16.125" style="1238" hidden="1"/>
    <col min="15724" max="15724" width="6.125" style="1238" hidden="1"/>
    <col min="15725" max="15725" width="3" style="1238" hidden="1"/>
    <col min="15726" max="15965" width="8.625" style="1238" hidden="1"/>
    <col min="15966" max="15971" width="14.875" style="1238" hidden="1"/>
    <col min="15972" max="15973" width="15.875" style="1238" hidden="1"/>
    <col min="15974" max="15979" width="16.125" style="1238" hidden="1"/>
    <col min="15980" max="15980" width="6.125" style="1238" hidden="1"/>
    <col min="15981" max="15981" width="3" style="1238" hidden="1"/>
    <col min="15982" max="16221" width="8.625" style="1238" hidden="1"/>
    <col min="16222" max="16227" width="14.875" style="1238" hidden="1"/>
    <col min="16228" max="16229" width="15.875" style="1238" hidden="1"/>
    <col min="16230" max="16235" width="16.125" style="1238" hidden="1"/>
    <col min="16236" max="16236" width="6.125" style="1238" hidden="1"/>
    <col min="16237" max="16237" width="3" style="1238" hidden="1"/>
    <col min="16238" max="16384" width="8.625" style="1238" hidden="1"/>
  </cols>
  <sheetData>
    <row r="1" spans="1:143" ht="42.75" customHeight="1" x14ac:dyDescent="0.15">
      <c r="A1" s="1236"/>
      <c r="B1" s="1237"/>
      <c r="DD1" s="1238"/>
      <c r="DE1" s="1238"/>
    </row>
    <row r="2" spans="1:143" ht="25.5" customHeight="1" x14ac:dyDescent="0.15">
      <c r="A2" s="1239"/>
      <c r="C2" s="1239"/>
      <c r="O2" s="1239"/>
      <c r="P2" s="1239"/>
      <c r="Q2" s="1239"/>
      <c r="R2" s="1239"/>
      <c r="S2" s="1239"/>
      <c r="T2" s="1239"/>
      <c r="U2" s="1239"/>
      <c r="V2" s="1239"/>
      <c r="W2" s="1239"/>
      <c r="X2" s="1239"/>
      <c r="Y2" s="1239"/>
      <c r="Z2" s="1239"/>
      <c r="AA2" s="1239"/>
      <c r="AB2" s="1239"/>
      <c r="AC2" s="1239"/>
      <c r="AD2" s="1239"/>
      <c r="AE2" s="1239"/>
      <c r="AF2" s="1239"/>
      <c r="AG2" s="1239"/>
      <c r="AH2" s="1239"/>
      <c r="AI2" s="1239"/>
      <c r="AU2" s="1239"/>
      <c r="BG2" s="1239"/>
      <c r="BS2" s="1239"/>
      <c r="CE2" s="1239"/>
      <c r="CQ2" s="1239"/>
      <c r="DD2" s="1238"/>
      <c r="DE2" s="1238"/>
    </row>
    <row r="3" spans="1:143" ht="25.5" customHeight="1" x14ac:dyDescent="0.15">
      <c r="A3" s="1239"/>
      <c r="C3" s="1239"/>
      <c r="O3" s="1239"/>
      <c r="P3" s="1239"/>
      <c r="Q3" s="1239"/>
      <c r="R3" s="1239"/>
      <c r="S3" s="1239"/>
      <c r="T3" s="1239"/>
      <c r="U3" s="1239"/>
      <c r="V3" s="1239"/>
      <c r="W3" s="1239"/>
      <c r="X3" s="1239"/>
      <c r="Y3" s="1239"/>
      <c r="Z3" s="1239"/>
      <c r="AA3" s="1239"/>
      <c r="AB3" s="1239"/>
      <c r="AC3" s="1239"/>
      <c r="AD3" s="1239"/>
      <c r="AE3" s="1239"/>
      <c r="AF3" s="1239"/>
      <c r="AG3" s="1239"/>
      <c r="AH3" s="1239"/>
      <c r="AI3" s="1239"/>
      <c r="AU3" s="1239"/>
      <c r="BG3" s="1239"/>
      <c r="BS3" s="1239"/>
      <c r="CE3" s="1239"/>
      <c r="CQ3" s="1239"/>
      <c r="DD3" s="1238"/>
      <c r="DE3" s="1238"/>
    </row>
    <row r="4" spans="1:143" s="270" customFormat="1" x14ac:dyDescent="0.15">
      <c r="A4" s="1239"/>
      <c r="B4" s="1239"/>
      <c r="C4" s="1239"/>
      <c r="D4" s="1239"/>
      <c r="E4" s="1239"/>
      <c r="F4" s="1239"/>
      <c r="G4" s="1239"/>
      <c r="H4" s="1239"/>
      <c r="I4" s="1239"/>
      <c r="J4" s="1239"/>
      <c r="K4" s="1239"/>
      <c r="L4" s="1239"/>
      <c r="M4" s="1239"/>
      <c r="N4" s="1239"/>
      <c r="O4" s="1239"/>
      <c r="P4" s="1239"/>
      <c r="Q4" s="1239"/>
      <c r="R4" s="1239"/>
      <c r="S4" s="1239"/>
      <c r="T4" s="1239"/>
      <c r="U4" s="1239"/>
      <c r="V4" s="1239"/>
      <c r="W4" s="1239"/>
      <c r="X4" s="1239"/>
      <c r="Y4" s="1239"/>
      <c r="Z4" s="1239"/>
      <c r="AA4" s="1239"/>
      <c r="AB4" s="1239"/>
      <c r="AC4" s="1239"/>
      <c r="AD4" s="1239"/>
      <c r="AE4" s="1239"/>
      <c r="AF4" s="1239"/>
      <c r="AG4" s="1239"/>
      <c r="AH4" s="1239"/>
      <c r="AI4" s="1239"/>
      <c r="AJ4" s="1239"/>
      <c r="AK4" s="1239"/>
      <c r="AL4" s="1239"/>
      <c r="AM4" s="1239"/>
      <c r="AN4" s="1239"/>
      <c r="AO4" s="1239"/>
      <c r="AP4" s="1239"/>
      <c r="AQ4" s="1239"/>
      <c r="AR4" s="1239"/>
      <c r="AS4" s="1239"/>
      <c r="AT4" s="1239"/>
      <c r="AU4" s="1239"/>
      <c r="AV4" s="1239"/>
      <c r="AW4" s="1239"/>
      <c r="AX4" s="1239"/>
      <c r="AY4" s="1239"/>
      <c r="AZ4" s="1239"/>
      <c r="BA4" s="1239"/>
      <c r="BB4" s="1239"/>
      <c r="BC4" s="1239"/>
      <c r="BD4" s="1239"/>
      <c r="BE4" s="1239"/>
      <c r="BF4" s="1239"/>
      <c r="BG4" s="1239"/>
      <c r="BH4" s="1239"/>
      <c r="BI4" s="1239"/>
      <c r="BJ4" s="1239"/>
      <c r="BK4" s="1239"/>
      <c r="BL4" s="1239"/>
      <c r="BM4" s="1239"/>
      <c r="BN4" s="1239"/>
      <c r="BO4" s="1239"/>
      <c r="BP4" s="1239"/>
      <c r="BQ4" s="1239"/>
      <c r="BR4" s="1239"/>
      <c r="BS4" s="1239"/>
      <c r="BT4" s="1239"/>
      <c r="BU4" s="1239"/>
      <c r="BV4" s="1239"/>
      <c r="BW4" s="1239"/>
      <c r="BX4" s="1239"/>
      <c r="BY4" s="1239"/>
      <c r="BZ4" s="1239"/>
      <c r="CA4" s="1239"/>
      <c r="CB4" s="1239"/>
      <c r="CC4" s="1239"/>
      <c r="CD4" s="1239"/>
      <c r="CE4" s="1239"/>
      <c r="CF4" s="1239"/>
      <c r="CG4" s="1239"/>
      <c r="CH4" s="1239"/>
      <c r="CI4" s="1239"/>
      <c r="CJ4" s="1239"/>
      <c r="CK4" s="1239"/>
      <c r="CL4" s="1239"/>
      <c r="CM4" s="1239"/>
      <c r="CN4" s="1239"/>
      <c r="CO4" s="1239"/>
      <c r="CP4" s="1239"/>
      <c r="CQ4" s="1239"/>
      <c r="CR4" s="1239"/>
      <c r="CS4" s="1239"/>
      <c r="CT4" s="1239"/>
      <c r="CU4" s="1239"/>
      <c r="CV4" s="1239"/>
      <c r="CW4" s="1239"/>
      <c r="CX4" s="1239"/>
      <c r="CY4" s="1239"/>
      <c r="CZ4" s="1239"/>
      <c r="DA4" s="1239"/>
      <c r="DB4" s="1239"/>
      <c r="DC4" s="1239"/>
      <c r="DD4" s="1239"/>
      <c r="DE4" s="1239"/>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39"/>
      <c r="B5" s="1239"/>
      <c r="C5" s="1239"/>
      <c r="D5" s="1239"/>
      <c r="E5" s="1239"/>
      <c r="F5" s="1239"/>
      <c r="G5" s="1239"/>
      <c r="H5" s="1239"/>
      <c r="I5" s="1239"/>
      <c r="J5" s="1239"/>
      <c r="K5" s="1239"/>
      <c r="L5" s="1239"/>
      <c r="M5" s="1239"/>
      <c r="N5" s="1239"/>
      <c r="O5" s="1239"/>
      <c r="P5" s="1239"/>
      <c r="Q5" s="1239"/>
      <c r="R5" s="1239"/>
      <c r="S5" s="1239"/>
      <c r="T5" s="1239"/>
      <c r="U5" s="1239"/>
      <c r="V5" s="1239"/>
      <c r="W5" s="1239"/>
      <c r="X5" s="1239"/>
      <c r="Y5" s="1239"/>
      <c r="Z5" s="1239"/>
      <c r="AA5" s="1239"/>
      <c r="AB5" s="1239"/>
      <c r="AC5" s="1239"/>
      <c r="AD5" s="1239"/>
      <c r="AE5" s="1239"/>
      <c r="AF5" s="1239"/>
      <c r="AG5" s="1239"/>
      <c r="AH5" s="1239"/>
      <c r="AI5" s="1239"/>
      <c r="AJ5" s="1239"/>
      <c r="AK5" s="1239"/>
      <c r="AL5" s="1239"/>
      <c r="AM5" s="1239"/>
      <c r="AN5" s="1239"/>
      <c r="AO5" s="1239"/>
      <c r="AP5" s="1239"/>
      <c r="AQ5" s="1239"/>
      <c r="AR5" s="1239"/>
      <c r="AS5" s="1239"/>
      <c r="AT5" s="1239"/>
      <c r="AU5" s="1239"/>
      <c r="AV5" s="1239"/>
      <c r="AW5" s="1239"/>
      <c r="AX5" s="1239"/>
      <c r="AY5" s="1239"/>
      <c r="AZ5" s="1239"/>
      <c r="BA5" s="1239"/>
      <c r="BB5" s="1239"/>
      <c r="BC5" s="1239"/>
      <c r="BD5" s="1239"/>
      <c r="BE5" s="1239"/>
      <c r="BF5" s="1239"/>
      <c r="BG5" s="1239"/>
      <c r="BH5" s="1239"/>
      <c r="BI5" s="1239"/>
      <c r="BJ5" s="1239"/>
      <c r="BK5" s="1239"/>
      <c r="BL5" s="1239"/>
      <c r="BM5" s="1239"/>
      <c r="BN5" s="1239"/>
      <c r="BO5" s="1239"/>
      <c r="BP5" s="1239"/>
      <c r="BQ5" s="1239"/>
      <c r="BR5" s="1239"/>
      <c r="BS5" s="1239"/>
      <c r="BT5" s="1239"/>
      <c r="BU5" s="1239"/>
      <c r="BV5" s="1239"/>
      <c r="BW5" s="1239"/>
      <c r="BX5" s="1239"/>
      <c r="BY5" s="1239"/>
      <c r="BZ5" s="1239"/>
      <c r="CA5" s="1239"/>
      <c r="CB5" s="1239"/>
      <c r="CC5" s="1239"/>
      <c r="CD5" s="1239"/>
      <c r="CE5" s="1239"/>
      <c r="CF5" s="1239"/>
      <c r="CG5" s="1239"/>
      <c r="CH5" s="1239"/>
      <c r="CI5" s="1239"/>
      <c r="CJ5" s="1239"/>
      <c r="CK5" s="1239"/>
      <c r="CL5" s="1239"/>
      <c r="CM5" s="1239"/>
      <c r="CN5" s="1239"/>
      <c r="CO5" s="1239"/>
      <c r="CP5" s="1239"/>
      <c r="CQ5" s="1239"/>
      <c r="CR5" s="1239"/>
      <c r="CS5" s="1239"/>
      <c r="CT5" s="1239"/>
      <c r="CU5" s="1239"/>
      <c r="CV5" s="1239"/>
      <c r="CW5" s="1239"/>
      <c r="CX5" s="1239"/>
      <c r="CY5" s="1239"/>
      <c r="CZ5" s="1239"/>
      <c r="DA5" s="1239"/>
      <c r="DB5" s="1239"/>
      <c r="DC5" s="1239"/>
      <c r="DD5" s="1239"/>
      <c r="DE5" s="1239"/>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39"/>
      <c r="B6" s="1239"/>
      <c r="C6" s="1239"/>
      <c r="D6" s="1239"/>
      <c r="E6" s="1239"/>
      <c r="F6" s="1239"/>
      <c r="G6" s="1239"/>
      <c r="H6" s="1239"/>
      <c r="I6" s="1239"/>
      <c r="J6" s="1239"/>
      <c r="K6" s="1239"/>
      <c r="L6" s="1239"/>
      <c r="M6" s="1239"/>
      <c r="N6" s="1239"/>
      <c r="O6" s="1239"/>
      <c r="P6" s="1239"/>
      <c r="Q6" s="1239"/>
      <c r="R6" s="1239"/>
      <c r="S6" s="1239"/>
      <c r="T6" s="1239"/>
      <c r="U6" s="1239"/>
      <c r="V6" s="1239"/>
      <c r="W6" s="1239"/>
      <c r="X6" s="1239"/>
      <c r="Y6" s="1239"/>
      <c r="Z6" s="1239"/>
      <c r="AA6" s="1239"/>
      <c r="AB6" s="1239"/>
      <c r="AC6" s="1239"/>
      <c r="AD6" s="1239"/>
      <c r="AE6" s="1239"/>
      <c r="AF6" s="1239"/>
      <c r="AG6" s="1239"/>
      <c r="AH6" s="1239"/>
      <c r="AI6" s="1239"/>
      <c r="AJ6" s="1239"/>
      <c r="AK6" s="1239"/>
      <c r="AL6" s="1239"/>
      <c r="AM6" s="1239"/>
      <c r="AN6" s="1239"/>
      <c r="AO6" s="1239"/>
      <c r="AP6" s="1239"/>
      <c r="AQ6" s="1239"/>
      <c r="AR6" s="1239"/>
      <c r="AS6" s="1239"/>
      <c r="AT6" s="1239"/>
      <c r="AU6" s="1239"/>
      <c r="AV6" s="1239"/>
      <c r="AW6" s="1239"/>
      <c r="AX6" s="1239"/>
      <c r="AY6" s="1239"/>
      <c r="AZ6" s="1239"/>
      <c r="BA6" s="1239"/>
      <c r="BB6" s="1239"/>
      <c r="BC6" s="1239"/>
      <c r="BD6" s="1239"/>
      <c r="BE6" s="1239"/>
      <c r="BF6" s="1239"/>
      <c r="BG6" s="1239"/>
      <c r="BH6" s="1239"/>
      <c r="BI6" s="1239"/>
      <c r="BJ6" s="1239"/>
      <c r="BK6" s="1239"/>
      <c r="BL6" s="1239"/>
      <c r="BM6" s="1239"/>
      <c r="BN6" s="1239"/>
      <c r="BO6" s="1239"/>
      <c r="BP6" s="1239"/>
      <c r="BQ6" s="1239"/>
      <c r="BR6" s="1239"/>
      <c r="BS6" s="1239"/>
      <c r="BT6" s="1239"/>
      <c r="BU6" s="1239"/>
      <c r="BV6" s="1239"/>
      <c r="BW6" s="1239"/>
      <c r="BX6" s="1239"/>
      <c r="BY6" s="1239"/>
      <c r="BZ6" s="1239"/>
      <c r="CA6" s="1239"/>
      <c r="CB6" s="1239"/>
      <c r="CC6" s="1239"/>
      <c r="CD6" s="1239"/>
      <c r="CE6" s="1239"/>
      <c r="CF6" s="1239"/>
      <c r="CG6" s="1239"/>
      <c r="CH6" s="1239"/>
      <c r="CI6" s="1239"/>
      <c r="CJ6" s="1239"/>
      <c r="CK6" s="1239"/>
      <c r="CL6" s="1239"/>
      <c r="CM6" s="1239"/>
      <c r="CN6" s="1239"/>
      <c r="CO6" s="1239"/>
      <c r="CP6" s="1239"/>
      <c r="CQ6" s="1239"/>
      <c r="CR6" s="1239"/>
      <c r="CS6" s="1239"/>
      <c r="CT6" s="1239"/>
      <c r="CU6" s="1239"/>
      <c r="CV6" s="1239"/>
      <c r="CW6" s="1239"/>
      <c r="CX6" s="1239"/>
      <c r="CY6" s="1239"/>
      <c r="CZ6" s="1239"/>
      <c r="DA6" s="1239"/>
      <c r="DB6" s="1239"/>
      <c r="DC6" s="1239"/>
      <c r="DD6" s="1239"/>
      <c r="DE6" s="1239"/>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39"/>
      <c r="B7" s="1239"/>
      <c r="C7" s="1239"/>
      <c r="D7" s="1239"/>
      <c r="E7" s="1239"/>
      <c r="F7" s="1239"/>
      <c r="G7" s="1239"/>
      <c r="H7" s="1239"/>
      <c r="I7" s="1239"/>
      <c r="J7" s="1239"/>
      <c r="K7" s="1239"/>
      <c r="L7" s="1239"/>
      <c r="M7" s="1239"/>
      <c r="N7" s="1239"/>
      <c r="O7" s="1239"/>
      <c r="P7" s="1239"/>
      <c r="Q7" s="1239"/>
      <c r="R7" s="1239"/>
      <c r="S7" s="1239"/>
      <c r="T7" s="1239"/>
      <c r="U7" s="1239"/>
      <c r="V7" s="1239"/>
      <c r="W7" s="1239"/>
      <c r="X7" s="1239"/>
      <c r="Y7" s="1239"/>
      <c r="Z7" s="1239"/>
      <c r="AA7" s="1239"/>
      <c r="AB7" s="1239"/>
      <c r="AC7" s="1239"/>
      <c r="AD7" s="1239"/>
      <c r="AE7" s="1239"/>
      <c r="AF7" s="1239"/>
      <c r="AG7" s="1239"/>
      <c r="AH7" s="1239"/>
      <c r="AI7" s="1239"/>
      <c r="AJ7" s="1239"/>
      <c r="AK7" s="1239"/>
      <c r="AL7" s="1239"/>
      <c r="AM7" s="1239"/>
      <c r="AN7" s="1239"/>
      <c r="AO7" s="1239"/>
      <c r="AP7" s="1239"/>
      <c r="AQ7" s="1239"/>
      <c r="AR7" s="1239"/>
      <c r="AS7" s="1239"/>
      <c r="AT7" s="1239"/>
      <c r="AU7" s="1239"/>
      <c r="AV7" s="1239"/>
      <c r="AW7" s="1239"/>
      <c r="AX7" s="1239"/>
      <c r="AY7" s="1239"/>
      <c r="AZ7" s="1239"/>
      <c r="BA7" s="1239"/>
      <c r="BB7" s="1239"/>
      <c r="BC7" s="1239"/>
      <c r="BD7" s="1239"/>
      <c r="BE7" s="1239"/>
      <c r="BF7" s="1239"/>
      <c r="BG7" s="1239"/>
      <c r="BH7" s="1239"/>
      <c r="BI7" s="1239"/>
      <c r="BJ7" s="1239"/>
      <c r="BK7" s="1239"/>
      <c r="BL7" s="1239"/>
      <c r="BM7" s="1239"/>
      <c r="BN7" s="1239"/>
      <c r="BO7" s="1239"/>
      <c r="BP7" s="1239"/>
      <c r="BQ7" s="1239"/>
      <c r="BR7" s="1239"/>
      <c r="BS7" s="1239"/>
      <c r="BT7" s="1239"/>
      <c r="BU7" s="1239"/>
      <c r="BV7" s="1239"/>
      <c r="BW7" s="1239"/>
      <c r="BX7" s="1239"/>
      <c r="BY7" s="1239"/>
      <c r="BZ7" s="1239"/>
      <c r="CA7" s="1239"/>
      <c r="CB7" s="1239"/>
      <c r="CC7" s="1239"/>
      <c r="CD7" s="1239"/>
      <c r="CE7" s="1239"/>
      <c r="CF7" s="1239"/>
      <c r="CG7" s="1239"/>
      <c r="CH7" s="1239"/>
      <c r="CI7" s="1239"/>
      <c r="CJ7" s="1239"/>
      <c r="CK7" s="1239"/>
      <c r="CL7" s="1239"/>
      <c r="CM7" s="1239"/>
      <c r="CN7" s="1239"/>
      <c r="CO7" s="1239"/>
      <c r="CP7" s="1239"/>
      <c r="CQ7" s="1239"/>
      <c r="CR7" s="1239"/>
      <c r="CS7" s="1239"/>
      <c r="CT7" s="1239"/>
      <c r="CU7" s="1239"/>
      <c r="CV7" s="1239"/>
      <c r="CW7" s="1239"/>
      <c r="CX7" s="1239"/>
      <c r="CY7" s="1239"/>
      <c r="CZ7" s="1239"/>
      <c r="DA7" s="1239"/>
      <c r="DB7" s="1239"/>
      <c r="DC7" s="1239"/>
      <c r="DD7" s="1239"/>
      <c r="DE7" s="1239"/>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39"/>
      <c r="B8" s="1239"/>
      <c r="C8" s="1239"/>
      <c r="D8" s="1239"/>
      <c r="E8" s="1239"/>
      <c r="F8" s="1239"/>
      <c r="G8" s="1239"/>
      <c r="H8" s="1239"/>
      <c r="I8" s="1239"/>
      <c r="J8" s="1239"/>
      <c r="K8" s="1239"/>
      <c r="L8" s="1239"/>
      <c r="M8" s="1239"/>
      <c r="N8" s="1239"/>
      <c r="O8" s="1239"/>
      <c r="P8" s="1239"/>
      <c r="Q8" s="1239"/>
      <c r="R8" s="1239"/>
      <c r="S8" s="1239"/>
      <c r="T8" s="1239"/>
      <c r="U8" s="1239"/>
      <c r="V8" s="1239"/>
      <c r="W8" s="1239"/>
      <c r="X8" s="1239"/>
      <c r="Y8" s="1239"/>
      <c r="Z8" s="1239"/>
      <c r="AA8" s="1239"/>
      <c r="AB8" s="1239"/>
      <c r="AC8" s="1239"/>
      <c r="AD8" s="1239"/>
      <c r="AE8" s="1239"/>
      <c r="AF8" s="1239"/>
      <c r="AG8" s="1239"/>
      <c r="AH8" s="1239"/>
      <c r="AI8" s="1239"/>
      <c r="AJ8" s="1239"/>
      <c r="AK8" s="1239"/>
      <c r="AL8" s="1239"/>
      <c r="AM8" s="1239"/>
      <c r="AN8" s="1239"/>
      <c r="AO8" s="1239"/>
      <c r="AP8" s="1239"/>
      <c r="AQ8" s="1239"/>
      <c r="AR8" s="1239"/>
      <c r="AS8" s="1239"/>
      <c r="AT8" s="1239"/>
      <c r="AU8" s="1239"/>
      <c r="AV8" s="1239"/>
      <c r="AW8" s="1239"/>
      <c r="AX8" s="1239"/>
      <c r="AY8" s="1239"/>
      <c r="AZ8" s="1239"/>
      <c r="BA8" s="1239"/>
      <c r="BB8" s="1239"/>
      <c r="BC8" s="1239"/>
      <c r="BD8" s="1239"/>
      <c r="BE8" s="1239"/>
      <c r="BF8" s="1239"/>
      <c r="BG8" s="1239"/>
      <c r="BH8" s="1239"/>
      <c r="BI8" s="1239"/>
      <c r="BJ8" s="1239"/>
      <c r="BK8" s="1239"/>
      <c r="BL8" s="1239"/>
      <c r="BM8" s="1239"/>
      <c r="BN8" s="1239"/>
      <c r="BO8" s="1239"/>
      <c r="BP8" s="1239"/>
      <c r="BQ8" s="1239"/>
      <c r="BR8" s="1239"/>
      <c r="BS8" s="1239"/>
      <c r="BT8" s="1239"/>
      <c r="BU8" s="1239"/>
      <c r="BV8" s="1239"/>
      <c r="BW8" s="1239"/>
      <c r="BX8" s="1239"/>
      <c r="BY8" s="1239"/>
      <c r="BZ8" s="1239"/>
      <c r="CA8" s="1239"/>
      <c r="CB8" s="1239"/>
      <c r="CC8" s="1239"/>
      <c r="CD8" s="1239"/>
      <c r="CE8" s="1239"/>
      <c r="CF8" s="1239"/>
      <c r="CG8" s="1239"/>
      <c r="CH8" s="1239"/>
      <c r="CI8" s="1239"/>
      <c r="CJ8" s="1239"/>
      <c r="CK8" s="1239"/>
      <c r="CL8" s="1239"/>
      <c r="CM8" s="1239"/>
      <c r="CN8" s="1239"/>
      <c r="CO8" s="1239"/>
      <c r="CP8" s="1239"/>
      <c r="CQ8" s="1239"/>
      <c r="CR8" s="1239"/>
      <c r="CS8" s="1239"/>
      <c r="CT8" s="1239"/>
      <c r="CU8" s="1239"/>
      <c r="CV8" s="1239"/>
      <c r="CW8" s="1239"/>
      <c r="CX8" s="1239"/>
      <c r="CY8" s="1239"/>
      <c r="CZ8" s="1239"/>
      <c r="DA8" s="1239"/>
      <c r="DB8" s="1239"/>
      <c r="DC8" s="1239"/>
      <c r="DD8" s="1239"/>
      <c r="DE8" s="1239"/>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39"/>
      <c r="B9" s="1239"/>
      <c r="C9" s="1239"/>
      <c r="D9" s="1239"/>
      <c r="E9" s="1239"/>
      <c r="F9" s="1239"/>
      <c r="G9" s="1239"/>
      <c r="H9" s="1239"/>
      <c r="I9" s="1239"/>
      <c r="J9" s="1239"/>
      <c r="K9" s="1239"/>
      <c r="L9" s="1239"/>
      <c r="M9" s="1239"/>
      <c r="N9" s="1239"/>
      <c r="O9" s="1239"/>
      <c r="P9" s="1239"/>
      <c r="Q9" s="1239"/>
      <c r="R9" s="1239"/>
      <c r="S9" s="1239"/>
      <c r="T9" s="1239"/>
      <c r="U9" s="1239"/>
      <c r="V9" s="1239"/>
      <c r="W9" s="1239"/>
      <c r="X9" s="1239"/>
      <c r="Y9" s="1239"/>
      <c r="Z9" s="1239"/>
      <c r="AA9" s="1239"/>
      <c r="AB9" s="1239"/>
      <c r="AC9" s="1239"/>
      <c r="AD9" s="1239"/>
      <c r="AE9" s="1239"/>
      <c r="AF9" s="1239"/>
      <c r="AG9" s="1239"/>
      <c r="AH9" s="1239"/>
      <c r="AI9" s="1239"/>
      <c r="AJ9" s="1239"/>
      <c r="AK9" s="1239"/>
      <c r="AL9" s="1239"/>
      <c r="AM9" s="1239"/>
      <c r="AN9" s="1239"/>
      <c r="AO9" s="1239"/>
      <c r="AP9" s="1239"/>
      <c r="AQ9" s="1239"/>
      <c r="AR9" s="1239"/>
      <c r="AS9" s="1239"/>
      <c r="AT9" s="1239"/>
      <c r="AU9" s="1239"/>
      <c r="AV9" s="1239"/>
      <c r="AW9" s="1239"/>
      <c r="AX9" s="1239"/>
      <c r="AY9" s="1239"/>
      <c r="AZ9" s="1239"/>
      <c r="BA9" s="1239"/>
      <c r="BB9" s="1239"/>
      <c r="BC9" s="1239"/>
      <c r="BD9" s="1239"/>
      <c r="BE9" s="1239"/>
      <c r="BF9" s="1239"/>
      <c r="BG9" s="1239"/>
      <c r="BH9" s="1239"/>
      <c r="BI9" s="1239"/>
      <c r="BJ9" s="1239"/>
      <c r="BK9" s="1239"/>
      <c r="BL9" s="1239"/>
      <c r="BM9" s="1239"/>
      <c r="BN9" s="1239"/>
      <c r="BO9" s="1239"/>
      <c r="BP9" s="1239"/>
      <c r="BQ9" s="1239"/>
      <c r="BR9" s="1239"/>
      <c r="BS9" s="1239"/>
      <c r="BT9" s="1239"/>
      <c r="BU9" s="1239"/>
      <c r="BV9" s="1239"/>
      <c r="BW9" s="1239"/>
      <c r="BX9" s="1239"/>
      <c r="BY9" s="1239"/>
      <c r="BZ9" s="1239"/>
      <c r="CA9" s="1239"/>
      <c r="CB9" s="1239"/>
      <c r="CC9" s="1239"/>
      <c r="CD9" s="1239"/>
      <c r="CE9" s="1239"/>
      <c r="CF9" s="1239"/>
      <c r="CG9" s="1239"/>
      <c r="CH9" s="1239"/>
      <c r="CI9" s="1239"/>
      <c r="CJ9" s="1239"/>
      <c r="CK9" s="1239"/>
      <c r="CL9" s="1239"/>
      <c r="CM9" s="1239"/>
      <c r="CN9" s="1239"/>
      <c r="CO9" s="1239"/>
      <c r="CP9" s="1239"/>
      <c r="CQ9" s="1239"/>
      <c r="CR9" s="1239"/>
      <c r="CS9" s="1239"/>
      <c r="CT9" s="1239"/>
      <c r="CU9" s="1239"/>
      <c r="CV9" s="1239"/>
      <c r="CW9" s="1239"/>
      <c r="CX9" s="1239"/>
      <c r="CY9" s="1239"/>
      <c r="CZ9" s="1239"/>
      <c r="DA9" s="1239"/>
      <c r="DB9" s="1239"/>
      <c r="DC9" s="1239"/>
      <c r="DD9" s="1239"/>
      <c r="DE9" s="1239"/>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39"/>
      <c r="B10" s="1239"/>
      <c r="C10" s="1239"/>
      <c r="D10" s="1239"/>
      <c r="E10" s="1239"/>
      <c r="F10" s="1239"/>
      <c r="G10" s="1239"/>
      <c r="H10" s="1239"/>
      <c r="I10" s="1239"/>
      <c r="J10" s="1239"/>
      <c r="K10" s="1239"/>
      <c r="L10" s="1239"/>
      <c r="M10" s="1239"/>
      <c r="N10" s="1239"/>
      <c r="O10" s="1239"/>
      <c r="P10" s="1239"/>
      <c r="Q10" s="1239"/>
      <c r="R10" s="1239"/>
      <c r="S10" s="1239"/>
      <c r="T10" s="1239"/>
      <c r="U10" s="1239"/>
      <c r="V10" s="1239"/>
      <c r="W10" s="1239"/>
      <c r="X10" s="1239"/>
      <c r="Y10" s="1239"/>
      <c r="Z10" s="1239"/>
      <c r="AA10" s="1239"/>
      <c r="AB10" s="1239"/>
      <c r="AC10" s="1239"/>
      <c r="AD10" s="1239"/>
      <c r="AE10" s="1239"/>
      <c r="AF10" s="1239"/>
      <c r="AG10" s="1239"/>
      <c r="AH10" s="1239"/>
      <c r="AI10" s="1239"/>
      <c r="AJ10" s="1239"/>
      <c r="AK10" s="1239"/>
      <c r="AL10" s="1239"/>
      <c r="AM10" s="1239"/>
      <c r="AN10" s="1239"/>
      <c r="AO10" s="1239"/>
      <c r="AP10" s="1239"/>
      <c r="AQ10" s="1239"/>
      <c r="AR10" s="1239"/>
      <c r="AS10" s="1239"/>
      <c r="AT10" s="1239"/>
      <c r="AU10" s="1239"/>
      <c r="AV10" s="1239"/>
      <c r="AW10" s="1239"/>
      <c r="AX10" s="1239"/>
      <c r="AY10" s="1239"/>
      <c r="AZ10" s="1239"/>
      <c r="BA10" s="1239"/>
      <c r="BB10" s="1239"/>
      <c r="BC10" s="1239"/>
      <c r="BD10" s="1239"/>
      <c r="BE10" s="1239"/>
      <c r="BF10" s="1239"/>
      <c r="BG10" s="1239"/>
      <c r="BH10" s="1239"/>
      <c r="BI10" s="1239"/>
      <c r="BJ10" s="1239"/>
      <c r="BK10" s="1239"/>
      <c r="BL10" s="1239"/>
      <c r="BM10" s="1239"/>
      <c r="BN10" s="1239"/>
      <c r="BO10" s="1239"/>
      <c r="BP10" s="1239"/>
      <c r="BQ10" s="1239"/>
      <c r="BR10" s="1239"/>
      <c r="BS10" s="1239"/>
      <c r="BT10" s="1239"/>
      <c r="BU10" s="1239"/>
      <c r="BV10" s="1239"/>
      <c r="BW10" s="1239"/>
      <c r="BX10" s="1239"/>
      <c r="BY10" s="1239"/>
      <c r="BZ10" s="1239"/>
      <c r="CA10" s="1239"/>
      <c r="CB10" s="1239"/>
      <c r="CC10" s="1239"/>
      <c r="CD10" s="1239"/>
      <c r="CE10" s="1239"/>
      <c r="CF10" s="1239"/>
      <c r="CG10" s="1239"/>
      <c r="CH10" s="1239"/>
      <c r="CI10" s="1239"/>
      <c r="CJ10" s="1239"/>
      <c r="CK10" s="1239"/>
      <c r="CL10" s="1239"/>
      <c r="CM10" s="1239"/>
      <c r="CN10" s="1239"/>
      <c r="CO10" s="1239"/>
      <c r="CP10" s="1239"/>
      <c r="CQ10" s="1239"/>
      <c r="CR10" s="1239"/>
      <c r="CS10" s="1239"/>
      <c r="CT10" s="1239"/>
      <c r="CU10" s="1239"/>
      <c r="CV10" s="1239"/>
      <c r="CW10" s="1239"/>
      <c r="CX10" s="1239"/>
      <c r="CY10" s="1239"/>
      <c r="CZ10" s="1239"/>
      <c r="DA10" s="1239"/>
      <c r="DB10" s="1239"/>
      <c r="DC10" s="1239"/>
      <c r="DD10" s="1239"/>
      <c r="DE10" s="1239"/>
      <c r="DF10" s="271"/>
      <c r="DG10" s="271"/>
      <c r="DH10" s="271"/>
      <c r="DI10" s="271"/>
      <c r="DJ10" s="271"/>
      <c r="DK10" s="271"/>
      <c r="DL10" s="271"/>
      <c r="DM10" s="271"/>
      <c r="DN10" s="271"/>
      <c r="DO10" s="271"/>
      <c r="DP10" s="271"/>
      <c r="DQ10" s="271"/>
      <c r="DR10" s="271"/>
      <c r="DS10" s="271"/>
      <c r="DT10" s="271"/>
      <c r="DU10" s="271"/>
      <c r="DV10" s="271"/>
      <c r="DW10" s="271"/>
      <c r="EM10" s="270" t="s">
        <v>585</v>
      </c>
    </row>
    <row r="11" spans="1:143" s="270" customFormat="1" x14ac:dyDescent="0.15">
      <c r="A11" s="1239"/>
      <c r="B11" s="1239"/>
      <c r="C11" s="1239"/>
      <c r="D11" s="1239"/>
      <c r="E11" s="1239"/>
      <c r="F11" s="1239"/>
      <c r="G11" s="1239"/>
      <c r="H11" s="1239"/>
      <c r="I11" s="1239"/>
      <c r="J11" s="1239"/>
      <c r="K11" s="1239"/>
      <c r="L11" s="1239"/>
      <c r="M11" s="1239"/>
      <c r="N11" s="1239"/>
      <c r="O11" s="1239"/>
      <c r="P11" s="1239"/>
      <c r="Q11" s="1239"/>
      <c r="R11" s="1239"/>
      <c r="S11" s="1239"/>
      <c r="T11" s="1239"/>
      <c r="U11" s="1239"/>
      <c r="V11" s="1239"/>
      <c r="W11" s="1239"/>
      <c r="X11" s="1239"/>
      <c r="Y11" s="1239"/>
      <c r="Z11" s="1239"/>
      <c r="AA11" s="1239"/>
      <c r="AB11" s="1239"/>
      <c r="AC11" s="1239"/>
      <c r="AD11" s="1239"/>
      <c r="AE11" s="1239"/>
      <c r="AF11" s="1239"/>
      <c r="AG11" s="1239"/>
      <c r="AH11" s="1239"/>
      <c r="AI11" s="1239"/>
      <c r="AJ11" s="1239"/>
      <c r="AK11" s="1239"/>
      <c r="AL11" s="1239"/>
      <c r="AM11" s="1239"/>
      <c r="AN11" s="1239"/>
      <c r="AO11" s="1239"/>
      <c r="AP11" s="1239"/>
      <c r="AQ11" s="1239"/>
      <c r="AR11" s="1239"/>
      <c r="AS11" s="1239"/>
      <c r="AT11" s="1239"/>
      <c r="AU11" s="1239"/>
      <c r="AV11" s="1239"/>
      <c r="AW11" s="1239"/>
      <c r="AX11" s="1239"/>
      <c r="AY11" s="1239"/>
      <c r="AZ11" s="1239"/>
      <c r="BA11" s="1239"/>
      <c r="BB11" s="1239"/>
      <c r="BC11" s="1239"/>
      <c r="BD11" s="1239"/>
      <c r="BE11" s="1239"/>
      <c r="BF11" s="1239"/>
      <c r="BG11" s="1239"/>
      <c r="BH11" s="1239"/>
      <c r="BI11" s="1239"/>
      <c r="BJ11" s="1239"/>
      <c r="BK11" s="1239"/>
      <c r="BL11" s="1239"/>
      <c r="BM11" s="1239"/>
      <c r="BN11" s="1239"/>
      <c r="BO11" s="1239"/>
      <c r="BP11" s="1239"/>
      <c r="BQ11" s="1239"/>
      <c r="BR11" s="1239"/>
      <c r="BS11" s="1239"/>
      <c r="BT11" s="1239"/>
      <c r="BU11" s="1239"/>
      <c r="BV11" s="1239"/>
      <c r="BW11" s="1239"/>
      <c r="BX11" s="1239"/>
      <c r="BY11" s="1239"/>
      <c r="BZ11" s="1239"/>
      <c r="CA11" s="1239"/>
      <c r="CB11" s="1239"/>
      <c r="CC11" s="1239"/>
      <c r="CD11" s="1239"/>
      <c r="CE11" s="1239"/>
      <c r="CF11" s="1239"/>
      <c r="CG11" s="1239"/>
      <c r="CH11" s="1239"/>
      <c r="CI11" s="1239"/>
      <c r="CJ11" s="1239"/>
      <c r="CK11" s="1239"/>
      <c r="CL11" s="1239"/>
      <c r="CM11" s="1239"/>
      <c r="CN11" s="1239"/>
      <c r="CO11" s="1239"/>
      <c r="CP11" s="1239"/>
      <c r="CQ11" s="1239"/>
      <c r="CR11" s="1239"/>
      <c r="CS11" s="1239"/>
      <c r="CT11" s="1239"/>
      <c r="CU11" s="1239"/>
      <c r="CV11" s="1239"/>
      <c r="CW11" s="1239"/>
      <c r="CX11" s="1239"/>
      <c r="CY11" s="1239"/>
      <c r="CZ11" s="1239"/>
      <c r="DA11" s="1239"/>
      <c r="DB11" s="1239"/>
      <c r="DC11" s="1239"/>
      <c r="DD11" s="1239"/>
      <c r="DE11" s="1239"/>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39"/>
      <c r="B12" s="1239"/>
      <c r="C12" s="1239"/>
      <c r="D12" s="1239"/>
      <c r="E12" s="1239"/>
      <c r="F12" s="1239"/>
      <c r="G12" s="1239"/>
      <c r="H12" s="1239"/>
      <c r="I12" s="1239"/>
      <c r="J12" s="1239"/>
      <c r="K12" s="1239"/>
      <c r="L12" s="1239"/>
      <c r="M12" s="1239"/>
      <c r="N12" s="1239"/>
      <c r="O12" s="1239"/>
      <c r="P12" s="1239"/>
      <c r="Q12" s="1239"/>
      <c r="R12" s="1239"/>
      <c r="S12" s="1239"/>
      <c r="T12" s="1239"/>
      <c r="U12" s="1239"/>
      <c r="V12" s="1239"/>
      <c r="W12" s="1239"/>
      <c r="X12" s="1239"/>
      <c r="Y12" s="1239"/>
      <c r="Z12" s="1239"/>
      <c r="AA12" s="1239"/>
      <c r="AB12" s="1239"/>
      <c r="AC12" s="1239"/>
      <c r="AD12" s="1239"/>
      <c r="AE12" s="1239"/>
      <c r="AF12" s="1239"/>
      <c r="AG12" s="1239"/>
      <c r="AH12" s="1239"/>
      <c r="AI12" s="1239"/>
      <c r="AJ12" s="1239"/>
      <c r="AK12" s="1239"/>
      <c r="AL12" s="1239"/>
      <c r="AM12" s="1239"/>
      <c r="AN12" s="1239"/>
      <c r="AO12" s="1239"/>
      <c r="AP12" s="1239"/>
      <c r="AQ12" s="1239"/>
      <c r="AR12" s="1239"/>
      <c r="AS12" s="1239"/>
      <c r="AT12" s="1239"/>
      <c r="AU12" s="1239"/>
      <c r="AV12" s="1239"/>
      <c r="AW12" s="1239"/>
      <c r="AX12" s="1239"/>
      <c r="AY12" s="1239"/>
      <c r="AZ12" s="1239"/>
      <c r="BA12" s="1239"/>
      <c r="BB12" s="1239"/>
      <c r="BC12" s="1239"/>
      <c r="BD12" s="1239"/>
      <c r="BE12" s="1239"/>
      <c r="BF12" s="1239"/>
      <c r="BG12" s="1239"/>
      <c r="BH12" s="1239"/>
      <c r="BI12" s="1239"/>
      <c r="BJ12" s="1239"/>
      <c r="BK12" s="1239"/>
      <c r="BL12" s="1239"/>
      <c r="BM12" s="1239"/>
      <c r="BN12" s="1239"/>
      <c r="BO12" s="1239"/>
      <c r="BP12" s="1239"/>
      <c r="BQ12" s="1239"/>
      <c r="BR12" s="1239"/>
      <c r="BS12" s="1239"/>
      <c r="BT12" s="1239"/>
      <c r="BU12" s="1239"/>
      <c r="BV12" s="1239"/>
      <c r="BW12" s="1239"/>
      <c r="BX12" s="1239"/>
      <c r="BY12" s="1239"/>
      <c r="BZ12" s="1239"/>
      <c r="CA12" s="1239"/>
      <c r="CB12" s="1239"/>
      <c r="CC12" s="1239"/>
      <c r="CD12" s="1239"/>
      <c r="CE12" s="1239"/>
      <c r="CF12" s="1239"/>
      <c r="CG12" s="1239"/>
      <c r="CH12" s="1239"/>
      <c r="CI12" s="1239"/>
      <c r="CJ12" s="1239"/>
      <c r="CK12" s="1239"/>
      <c r="CL12" s="1239"/>
      <c r="CM12" s="1239"/>
      <c r="CN12" s="1239"/>
      <c r="CO12" s="1239"/>
      <c r="CP12" s="1239"/>
      <c r="CQ12" s="1239"/>
      <c r="CR12" s="1239"/>
      <c r="CS12" s="1239"/>
      <c r="CT12" s="1239"/>
      <c r="CU12" s="1239"/>
      <c r="CV12" s="1239"/>
      <c r="CW12" s="1239"/>
      <c r="CX12" s="1239"/>
      <c r="CY12" s="1239"/>
      <c r="CZ12" s="1239"/>
      <c r="DA12" s="1239"/>
      <c r="DB12" s="1239"/>
      <c r="DC12" s="1239"/>
      <c r="DD12" s="1239"/>
      <c r="DE12" s="1239"/>
      <c r="DF12" s="271"/>
      <c r="DG12" s="271"/>
      <c r="DH12" s="271"/>
      <c r="DI12" s="271"/>
      <c r="DJ12" s="271"/>
      <c r="DK12" s="271"/>
      <c r="DL12" s="271"/>
      <c r="DM12" s="271"/>
      <c r="DN12" s="271"/>
      <c r="DO12" s="271"/>
      <c r="DP12" s="271"/>
      <c r="DQ12" s="271"/>
      <c r="DR12" s="271"/>
      <c r="DS12" s="271"/>
      <c r="DT12" s="271"/>
      <c r="DU12" s="271"/>
      <c r="DV12" s="271"/>
      <c r="DW12" s="271"/>
      <c r="EM12" s="270" t="s">
        <v>585</v>
      </c>
    </row>
    <row r="13" spans="1:143" s="270" customFormat="1" x14ac:dyDescent="0.15">
      <c r="A13" s="1239"/>
      <c r="B13" s="1239"/>
      <c r="C13" s="1239"/>
      <c r="D13" s="1239"/>
      <c r="E13" s="1239"/>
      <c r="F13" s="1239"/>
      <c r="G13" s="1239"/>
      <c r="H13" s="1239"/>
      <c r="I13" s="1239"/>
      <c r="J13" s="1239"/>
      <c r="K13" s="1239"/>
      <c r="L13" s="1239"/>
      <c r="M13" s="1239"/>
      <c r="N13" s="1239"/>
      <c r="O13" s="1239"/>
      <c r="P13" s="1239"/>
      <c r="Q13" s="1239"/>
      <c r="R13" s="1239"/>
      <c r="S13" s="1239"/>
      <c r="T13" s="1239"/>
      <c r="U13" s="1239"/>
      <c r="V13" s="1239"/>
      <c r="W13" s="1239"/>
      <c r="X13" s="1239"/>
      <c r="Y13" s="1239"/>
      <c r="Z13" s="1239"/>
      <c r="AA13" s="1239"/>
      <c r="AB13" s="1239"/>
      <c r="AC13" s="1239"/>
      <c r="AD13" s="1239"/>
      <c r="AE13" s="1239"/>
      <c r="AF13" s="1239"/>
      <c r="AG13" s="1239"/>
      <c r="AH13" s="1239"/>
      <c r="AI13" s="1239"/>
      <c r="AJ13" s="1239"/>
      <c r="AK13" s="1239"/>
      <c r="AL13" s="1239"/>
      <c r="AM13" s="1239"/>
      <c r="AN13" s="1239"/>
      <c r="AO13" s="1239"/>
      <c r="AP13" s="1239"/>
      <c r="AQ13" s="1239"/>
      <c r="AR13" s="1239"/>
      <c r="AS13" s="1239"/>
      <c r="AT13" s="1239"/>
      <c r="AU13" s="1239"/>
      <c r="AV13" s="1239"/>
      <c r="AW13" s="1239"/>
      <c r="AX13" s="1239"/>
      <c r="AY13" s="1239"/>
      <c r="AZ13" s="1239"/>
      <c r="BA13" s="1239"/>
      <c r="BB13" s="1239"/>
      <c r="BC13" s="1239"/>
      <c r="BD13" s="1239"/>
      <c r="BE13" s="1239"/>
      <c r="BF13" s="1239"/>
      <c r="BG13" s="1239"/>
      <c r="BH13" s="1239"/>
      <c r="BI13" s="1239"/>
      <c r="BJ13" s="1239"/>
      <c r="BK13" s="1239"/>
      <c r="BL13" s="1239"/>
      <c r="BM13" s="1239"/>
      <c r="BN13" s="1239"/>
      <c r="BO13" s="1239"/>
      <c r="BP13" s="1239"/>
      <c r="BQ13" s="1239"/>
      <c r="BR13" s="1239"/>
      <c r="BS13" s="1239"/>
      <c r="BT13" s="1239"/>
      <c r="BU13" s="1239"/>
      <c r="BV13" s="1239"/>
      <c r="BW13" s="1239"/>
      <c r="BX13" s="1239"/>
      <c r="BY13" s="1239"/>
      <c r="BZ13" s="1239"/>
      <c r="CA13" s="1239"/>
      <c r="CB13" s="1239"/>
      <c r="CC13" s="1239"/>
      <c r="CD13" s="1239"/>
      <c r="CE13" s="1239"/>
      <c r="CF13" s="1239"/>
      <c r="CG13" s="1239"/>
      <c r="CH13" s="1239"/>
      <c r="CI13" s="1239"/>
      <c r="CJ13" s="1239"/>
      <c r="CK13" s="1239"/>
      <c r="CL13" s="1239"/>
      <c r="CM13" s="1239"/>
      <c r="CN13" s="1239"/>
      <c r="CO13" s="1239"/>
      <c r="CP13" s="1239"/>
      <c r="CQ13" s="1239"/>
      <c r="CR13" s="1239"/>
      <c r="CS13" s="1239"/>
      <c r="CT13" s="1239"/>
      <c r="CU13" s="1239"/>
      <c r="CV13" s="1239"/>
      <c r="CW13" s="1239"/>
      <c r="CX13" s="1239"/>
      <c r="CY13" s="1239"/>
      <c r="CZ13" s="1239"/>
      <c r="DA13" s="1239"/>
      <c r="DB13" s="1239"/>
      <c r="DC13" s="1239"/>
      <c r="DD13" s="1239"/>
      <c r="DE13" s="1239"/>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39"/>
      <c r="B14" s="1239"/>
      <c r="C14" s="1239"/>
      <c r="D14" s="1239"/>
      <c r="E14" s="1239"/>
      <c r="F14" s="1239"/>
      <c r="G14" s="1239"/>
      <c r="H14" s="1239"/>
      <c r="I14" s="1239"/>
      <c r="J14" s="1239"/>
      <c r="K14" s="1239"/>
      <c r="L14" s="1239"/>
      <c r="M14" s="1239"/>
      <c r="N14" s="1239"/>
      <c r="O14" s="1239"/>
      <c r="P14" s="1239"/>
      <c r="Q14" s="1239"/>
      <c r="R14" s="1239"/>
      <c r="S14" s="1239"/>
      <c r="T14" s="1239"/>
      <c r="U14" s="1239"/>
      <c r="V14" s="1239"/>
      <c r="W14" s="1239"/>
      <c r="X14" s="1239"/>
      <c r="Y14" s="1239"/>
      <c r="Z14" s="1239"/>
      <c r="AA14" s="1239"/>
      <c r="AB14" s="1239"/>
      <c r="AC14" s="1239"/>
      <c r="AD14" s="1239"/>
      <c r="AE14" s="1239"/>
      <c r="AF14" s="1239"/>
      <c r="AG14" s="1239"/>
      <c r="AH14" s="1239"/>
      <c r="AI14" s="1239"/>
      <c r="AJ14" s="1239"/>
      <c r="AK14" s="1239"/>
      <c r="AL14" s="1239"/>
      <c r="AM14" s="1239"/>
      <c r="AN14" s="1239"/>
      <c r="AO14" s="1239"/>
      <c r="AP14" s="1239"/>
      <c r="AQ14" s="1239"/>
      <c r="AR14" s="1239"/>
      <c r="AS14" s="1239"/>
      <c r="AT14" s="1239"/>
      <c r="AU14" s="1239"/>
      <c r="AV14" s="1239"/>
      <c r="AW14" s="1239"/>
      <c r="AX14" s="1239"/>
      <c r="AY14" s="1239"/>
      <c r="AZ14" s="1239"/>
      <c r="BA14" s="1239"/>
      <c r="BB14" s="1239"/>
      <c r="BC14" s="1239"/>
      <c r="BD14" s="1239"/>
      <c r="BE14" s="1239"/>
      <c r="BF14" s="1239"/>
      <c r="BG14" s="1239"/>
      <c r="BH14" s="1239"/>
      <c r="BI14" s="1239"/>
      <c r="BJ14" s="1239"/>
      <c r="BK14" s="1239"/>
      <c r="BL14" s="1239"/>
      <c r="BM14" s="1239"/>
      <c r="BN14" s="1239"/>
      <c r="BO14" s="1239"/>
      <c r="BP14" s="1239"/>
      <c r="BQ14" s="1239"/>
      <c r="BR14" s="1239"/>
      <c r="BS14" s="1239"/>
      <c r="BT14" s="1239"/>
      <c r="BU14" s="1239"/>
      <c r="BV14" s="1239"/>
      <c r="BW14" s="1239"/>
      <c r="BX14" s="1239"/>
      <c r="BY14" s="1239"/>
      <c r="BZ14" s="1239"/>
      <c r="CA14" s="1239"/>
      <c r="CB14" s="1239"/>
      <c r="CC14" s="1239"/>
      <c r="CD14" s="1239"/>
      <c r="CE14" s="1239"/>
      <c r="CF14" s="1239"/>
      <c r="CG14" s="1239"/>
      <c r="CH14" s="1239"/>
      <c r="CI14" s="1239"/>
      <c r="CJ14" s="1239"/>
      <c r="CK14" s="1239"/>
      <c r="CL14" s="1239"/>
      <c r="CM14" s="1239"/>
      <c r="CN14" s="1239"/>
      <c r="CO14" s="1239"/>
      <c r="CP14" s="1239"/>
      <c r="CQ14" s="1239"/>
      <c r="CR14" s="1239"/>
      <c r="CS14" s="1239"/>
      <c r="CT14" s="1239"/>
      <c r="CU14" s="1239"/>
      <c r="CV14" s="1239"/>
      <c r="CW14" s="1239"/>
      <c r="CX14" s="1239"/>
      <c r="CY14" s="1239"/>
      <c r="CZ14" s="1239"/>
      <c r="DA14" s="1239"/>
      <c r="DB14" s="1239"/>
      <c r="DC14" s="1239"/>
      <c r="DD14" s="1239"/>
      <c r="DE14" s="1239"/>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8"/>
      <c r="B15" s="1239"/>
      <c r="C15" s="1239"/>
      <c r="D15" s="1239"/>
      <c r="E15" s="1239"/>
      <c r="F15" s="1239"/>
      <c r="G15" s="1239"/>
      <c r="H15" s="1239"/>
      <c r="I15" s="1239"/>
      <c r="J15" s="1239"/>
      <c r="K15" s="1239"/>
      <c r="L15" s="1239"/>
      <c r="M15" s="1239"/>
      <c r="N15" s="1239"/>
      <c r="O15" s="1239"/>
      <c r="P15" s="1239"/>
      <c r="Q15" s="1239"/>
      <c r="R15" s="1239"/>
      <c r="S15" s="1239"/>
      <c r="T15" s="1239"/>
      <c r="U15" s="1239"/>
      <c r="V15" s="1239"/>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R15" s="1239"/>
      <c r="AS15" s="1239"/>
      <c r="AT15" s="1239"/>
      <c r="AU15" s="1239"/>
      <c r="AV15" s="1239"/>
      <c r="AW15" s="1239"/>
      <c r="AX15" s="1239"/>
      <c r="AY15" s="1239"/>
      <c r="AZ15" s="1239"/>
      <c r="BA15" s="1239"/>
      <c r="BB15" s="1239"/>
      <c r="BC15" s="1239"/>
      <c r="BD15" s="1239"/>
      <c r="BE15" s="1239"/>
      <c r="BF15" s="1239"/>
      <c r="BG15" s="1239"/>
      <c r="BH15" s="1239"/>
      <c r="BI15" s="1239"/>
      <c r="BJ15" s="1239"/>
      <c r="BK15" s="1239"/>
      <c r="BL15" s="1239"/>
      <c r="BM15" s="1239"/>
      <c r="BN15" s="1239"/>
      <c r="BO15" s="1239"/>
      <c r="BP15" s="1239"/>
      <c r="BQ15" s="1239"/>
      <c r="BR15" s="1239"/>
      <c r="BS15" s="1239"/>
      <c r="BT15" s="1239"/>
      <c r="BU15" s="1239"/>
      <c r="BV15" s="1239"/>
      <c r="BW15" s="1239"/>
      <c r="BX15" s="1239"/>
      <c r="BY15" s="1239"/>
      <c r="BZ15" s="1239"/>
      <c r="CA15" s="1239"/>
      <c r="CB15" s="1239"/>
      <c r="CC15" s="1239"/>
      <c r="CD15" s="1239"/>
      <c r="CE15" s="1239"/>
      <c r="CF15" s="1239"/>
      <c r="CG15" s="1239"/>
      <c r="CH15" s="1239"/>
      <c r="CI15" s="1239"/>
      <c r="CJ15" s="1239"/>
      <c r="CK15" s="1239"/>
      <c r="CL15" s="1239"/>
      <c r="CM15" s="1239"/>
      <c r="CN15" s="1239"/>
      <c r="CO15" s="1239"/>
      <c r="CP15" s="1239"/>
      <c r="CQ15" s="1239"/>
      <c r="CR15" s="1239"/>
      <c r="CS15" s="1239"/>
      <c r="CT15" s="1239"/>
      <c r="CU15" s="1239"/>
      <c r="CV15" s="1239"/>
      <c r="CW15" s="1239"/>
      <c r="CX15" s="1239"/>
      <c r="CY15" s="1239"/>
      <c r="CZ15" s="1239"/>
      <c r="DA15" s="1239"/>
      <c r="DB15" s="1239"/>
      <c r="DC15" s="1239"/>
      <c r="DD15" s="1239"/>
      <c r="DE15" s="1239"/>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8"/>
      <c r="B16" s="1239"/>
      <c r="C16" s="1239"/>
      <c r="D16" s="1239"/>
      <c r="E16" s="1239"/>
      <c r="F16" s="1239"/>
      <c r="G16" s="1239"/>
      <c r="H16" s="1239"/>
      <c r="I16" s="1239"/>
      <c r="J16" s="1239"/>
      <c r="K16" s="1239"/>
      <c r="L16" s="1239"/>
      <c r="M16" s="1239"/>
      <c r="N16" s="1239"/>
      <c r="O16" s="1239"/>
      <c r="P16" s="1239"/>
      <c r="Q16" s="1239"/>
      <c r="R16" s="1239"/>
      <c r="S16" s="1239"/>
      <c r="T16" s="1239"/>
      <c r="U16" s="1239"/>
      <c r="V16" s="1239"/>
      <c r="W16" s="1239"/>
      <c r="X16" s="1239"/>
      <c r="Y16" s="1239"/>
      <c r="Z16" s="1239"/>
      <c r="AA16" s="1239"/>
      <c r="AB16" s="1239"/>
      <c r="AC16" s="1239"/>
      <c r="AD16" s="1239"/>
      <c r="AE16" s="1239"/>
      <c r="AF16" s="1239"/>
      <c r="AG16" s="1239"/>
      <c r="AH16" s="1239"/>
      <c r="AI16" s="1239"/>
      <c r="AJ16" s="1239"/>
      <c r="AK16" s="1239"/>
      <c r="AL16" s="1239"/>
      <c r="AM16" s="1239"/>
      <c r="AN16" s="1239"/>
      <c r="AO16" s="1239"/>
      <c r="AP16" s="1239"/>
      <c r="AQ16" s="1239"/>
      <c r="AR16" s="1239"/>
      <c r="AS16" s="1239"/>
      <c r="AT16" s="1239"/>
      <c r="AU16" s="1239"/>
      <c r="AV16" s="1239"/>
      <c r="AW16" s="1239"/>
      <c r="AX16" s="1239"/>
      <c r="AY16" s="1239"/>
      <c r="AZ16" s="1239"/>
      <c r="BA16" s="1239"/>
      <c r="BB16" s="1239"/>
      <c r="BC16" s="1239"/>
      <c r="BD16" s="1239"/>
      <c r="BE16" s="1239"/>
      <c r="BF16" s="1239"/>
      <c r="BG16" s="1239"/>
      <c r="BH16" s="1239"/>
      <c r="BI16" s="1239"/>
      <c r="BJ16" s="1239"/>
      <c r="BK16" s="1239"/>
      <c r="BL16" s="1239"/>
      <c r="BM16" s="1239"/>
      <c r="BN16" s="1239"/>
      <c r="BO16" s="1239"/>
      <c r="BP16" s="1239"/>
      <c r="BQ16" s="1239"/>
      <c r="BR16" s="1239"/>
      <c r="BS16" s="1239"/>
      <c r="BT16" s="1239"/>
      <c r="BU16" s="1239"/>
      <c r="BV16" s="1239"/>
      <c r="BW16" s="1239"/>
      <c r="BX16" s="1239"/>
      <c r="BY16" s="1239"/>
      <c r="BZ16" s="1239"/>
      <c r="CA16" s="1239"/>
      <c r="CB16" s="1239"/>
      <c r="CC16" s="1239"/>
      <c r="CD16" s="1239"/>
      <c r="CE16" s="1239"/>
      <c r="CF16" s="1239"/>
      <c r="CG16" s="1239"/>
      <c r="CH16" s="1239"/>
      <c r="CI16" s="1239"/>
      <c r="CJ16" s="1239"/>
      <c r="CK16" s="1239"/>
      <c r="CL16" s="1239"/>
      <c r="CM16" s="1239"/>
      <c r="CN16" s="1239"/>
      <c r="CO16" s="1239"/>
      <c r="CP16" s="1239"/>
      <c r="CQ16" s="1239"/>
      <c r="CR16" s="1239"/>
      <c r="CS16" s="1239"/>
      <c r="CT16" s="1239"/>
      <c r="CU16" s="1239"/>
      <c r="CV16" s="1239"/>
      <c r="CW16" s="1239"/>
      <c r="CX16" s="1239"/>
      <c r="CY16" s="1239"/>
      <c r="CZ16" s="1239"/>
      <c r="DA16" s="1239"/>
      <c r="DB16" s="1239"/>
      <c r="DC16" s="1239"/>
      <c r="DD16" s="1239"/>
      <c r="DE16" s="1239"/>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8"/>
      <c r="B17" s="1239"/>
      <c r="C17" s="1239"/>
      <c r="D17" s="1239"/>
      <c r="E17" s="1239"/>
      <c r="F17" s="1239"/>
      <c r="G17" s="1239"/>
      <c r="H17" s="1239"/>
      <c r="I17" s="1239"/>
      <c r="J17" s="1239"/>
      <c r="K17" s="1239"/>
      <c r="L17" s="1239"/>
      <c r="M17" s="1239"/>
      <c r="N17" s="1239"/>
      <c r="O17" s="1239"/>
      <c r="P17" s="1239"/>
      <c r="Q17" s="1239"/>
      <c r="R17" s="1239"/>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1239"/>
      <c r="AS17" s="1239"/>
      <c r="AT17" s="1239"/>
      <c r="AU17" s="1239"/>
      <c r="AV17" s="1239"/>
      <c r="AW17" s="1239"/>
      <c r="AX17" s="1239"/>
      <c r="AY17" s="1239"/>
      <c r="AZ17" s="1239"/>
      <c r="BA17" s="1239"/>
      <c r="BB17" s="1239"/>
      <c r="BC17" s="1239"/>
      <c r="BD17" s="1239"/>
      <c r="BE17" s="1239"/>
      <c r="BF17" s="1239"/>
      <c r="BG17" s="1239"/>
      <c r="BH17" s="1239"/>
      <c r="BI17" s="1239"/>
      <c r="BJ17" s="1239"/>
      <c r="BK17" s="1239"/>
      <c r="BL17" s="1239"/>
      <c r="BM17" s="1239"/>
      <c r="BN17" s="1239"/>
      <c r="BO17" s="1239"/>
      <c r="BP17" s="1239"/>
      <c r="BQ17" s="1239"/>
      <c r="BR17" s="1239"/>
      <c r="BS17" s="1239"/>
      <c r="BT17" s="1239"/>
      <c r="BU17" s="1239"/>
      <c r="BV17" s="1239"/>
      <c r="BW17" s="1239"/>
      <c r="BX17" s="1239"/>
      <c r="BY17" s="1239"/>
      <c r="BZ17" s="1239"/>
      <c r="CA17" s="1239"/>
      <c r="CB17" s="1239"/>
      <c r="CC17" s="1239"/>
      <c r="CD17" s="1239"/>
      <c r="CE17" s="1239"/>
      <c r="CF17" s="1239"/>
      <c r="CG17" s="1239"/>
      <c r="CH17" s="1239"/>
      <c r="CI17" s="1239"/>
      <c r="CJ17" s="1239"/>
      <c r="CK17" s="1239"/>
      <c r="CL17" s="1239"/>
      <c r="CM17" s="1239"/>
      <c r="CN17" s="1239"/>
      <c r="CO17" s="1239"/>
      <c r="CP17" s="1239"/>
      <c r="CQ17" s="1239"/>
      <c r="CR17" s="1239"/>
      <c r="CS17" s="1239"/>
      <c r="CT17" s="1239"/>
      <c r="CU17" s="1239"/>
      <c r="CV17" s="1239"/>
      <c r="CW17" s="1239"/>
      <c r="CX17" s="1239"/>
      <c r="CY17" s="1239"/>
      <c r="CZ17" s="1239"/>
      <c r="DA17" s="1239"/>
      <c r="DB17" s="1239"/>
      <c r="DC17" s="1239"/>
      <c r="DD17" s="1239"/>
      <c r="DE17" s="1239"/>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8"/>
      <c r="B18" s="1239"/>
      <c r="C18" s="1239"/>
      <c r="D18" s="1239"/>
      <c r="E18" s="1239"/>
      <c r="F18" s="1239"/>
      <c r="G18" s="1239"/>
      <c r="H18" s="1239"/>
      <c r="I18" s="1239"/>
      <c r="J18" s="1239"/>
      <c r="K18" s="1239"/>
      <c r="L18" s="1239"/>
      <c r="M18" s="1239"/>
      <c r="N18" s="1239"/>
      <c r="O18" s="1239"/>
      <c r="P18" s="1239"/>
      <c r="Q18" s="1239"/>
      <c r="R18" s="1239"/>
      <c r="S18" s="1239"/>
      <c r="T18" s="1239"/>
      <c r="U18" s="1239"/>
      <c r="V18" s="1239"/>
      <c r="W18" s="1239"/>
      <c r="X18" s="1239"/>
      <c r="Y18" s="1239"/>
      <c r="Z18" s="1239"/>
      <c r="AA18" s="1239"/>
      <c r="AB18" s="1239"/>
      <c r="AC18" s="1239"/>
      <c r="AD18" s="1239"/>
      <c r="AE18" s="1239"/>
      <c r="AF18" s="1239"/>
      <c r="AG18" s="1239"/>
      <c r="AH18" s="1239"/>
      <c r="AI18" s="1239"/>
      <c r="AJ18" s="1239"/>
      <c r="AK18" s="1239"/>
      <c r="AL18" s="1239"/>
      <c r="AM18" s="1239"/>
      <c r="AN18" s="1239"/>
      <c r="AO18" s="1239"/>
      <c r="AP18" s="1239"/>
      <c r="AQ18" s="1239"/>
      <c r="AR18" s="1239"/>
      <c r="AS18" s="1239"/>
      <c r="AT18" s="1239"/>
      <c r="AU18" s="1239"/>
      <c r="AV18" s="1239"/>
      <c r="AW18" s="1239"/>
      <c r="AX18" s="1239"/>
      <c r="AY18" s="1239"/>
      <c r="AZ18" s="1239"/>
      <c r="BA18" s="1239"/>
      <c r="BB18" s="1239"/>
      <c r="BC18" s="1239"/>
      <c r="BD18" s="1239"/>
      <c r="BE18" s="1239"/>
      <c r="BF18" s="1239"/>
      <c r="BG18" s="1239"/>
      <c r="BH18" s="1239"/>
      <c r="BI18" s="1239"/>
      <c r="BJ18" s="1239"/>
      <c r="BK18" s="1239"/>
      <c r="BL18" s="1239"/>
      <c r="BM18" s="1239"/>
      <c r="BN18" s="1239"/>
      <c r="BO18" s="1239"/>
      <c r="BP18" s="1239"/>
      <c r="BQ18" s="1239"/>
      <c r="BR18" s="1239"/>
      <c r="BS18" s="1239"/>
      <c r="BT18" s="1239"/>
      <c r="BU18" s="1239"/>
      <c r="BV18" s="1239"/>
      <c r="BW18" s="1239"/>
      <c r="BX18" s="1239"/>
      <c r="BY18" s="1239"/>
      <c r="BZ18" s="1239"/>
      <c r="CA18" s="1239"/>
      <c r="CB18" s="1239"/>
      <c r="CC18" s="1239"/>
      <c r="CD18" s="1239"/>
      <c r="CE18" s="1239"/>
      <c r="CF18" s="1239"/>
      <c r="CG18" s="1239"/>
      <c r="CH18" s="1239"/>
      <c r="CI18" s="1239"/>
      <c r="CJ18" s="1239"/>
      <c r="CK18" s="1239"/>
      <c r="CL18" s="1239"/>
      <c r="CM18" s="1239"/>
      <c r="CN18" s="1239"/>
      <c r="CO18" s="1239"/>
      <c r="CP18" s="1239"/>
      <c r="CQ18" s="1239"/>
      <c r="CR18" s="1239"/>
      <c r="CS18" s="1239"/>
      <c r="CT18" s="1239"/>
      <c r="CU18" s="1239"/>
      <c r="CV18" s="1239"/>
      <c r="CW18" s="1239"/>
      <c r="CX18" s="1239"/>
      <c r="CY18" s="1239"/>
      <c r="CZ18" s="1239"/>
      <c r="DA18" s="1239"/>
      <c r="DB18" s="1239"/>
      <c r="DC18" s="1239"/>
      <c r="DD18" s="1239"/>
      <c r="DE18" s="1239"/>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8"/>
      <c r="DE19" s="1238"/>
    </row>
    <row r="20" spans="1:351" x14ac:dyDescent="0.15">
      <c r="DD20" s="1238"/>
      <c r="DE20" s="1238"/>
    </row>
    <row r="21" spans="1:351" ht="17.25" x14ac:dyDescent="0.15">
      <c r="B21" s="1240"/>
      <c r="C21" s="1241"/>
      <c r="D21" s="1241"/>
      <c r="E21" s="1241"/>
      <c r="F21" s="1241"/>
      <c r="G21" s="1241"/>
      <c r="H21" s="1241"/>
      <c r="I21" s="1241"/>
      <c r="J21" s="1241"/>
      <c r="K21" s="1241"/>
      <c r="L21" s="1241"/>
      <c r="M21" s="1241"/>
      <c r="N21" s="1242"/>
      <c r="O21" s="1241"/>
      <c r="P21" s="1241"/>
      <c r="Q21" s="1241"/>
      <c r="R21" s="1241"/>
      <c r="S21" s="1241"/>
      <c r="T21" s="1241"/>
      <c r="U21" s="1241"/>
      <c r="V21" s="1241"/>
      <c r="W21" s="1241"/>
      <c r="X21" s="1241"/>
      <c r="Y21" s="1241"/>
      <c r="Z21" s="1241"/>
      <c r="AA21" s="1241"/>
      <c r="AB21" s="1241"/>
      <c r="AC21" s="1241"/>
      <c r="AD21" s="1241"/>
      <c r="AE21" s="1241"/>
      <c r="AF21" s="1241"/>
      <c r="AG21" s="1241"/>
      <c r="AH21" s="1241"/>
      <c r="AI21" s="1241"/>
      <c r="AJ21" s="1241"/>
      <c r="AK21" s="1241"/>
      <c r="AL21" s="1241"/>
      <c r="AM21" s="1241"/>
      <c r="AN21" s="1241"/>
      <c r="AO21" s="1241"/>
      <c r="AP21" s="1241"/>
      <c r="AQ21" s="1241"/>
      <c r="AR21" s="1241"/>
      <c r="AS21" s="1241"/>
      <c r="AT21" s="1242"/>
      <c r="AU21" s="1241"/>
      <c r="AV21" s="1241"/>
      <c r="AW21" s="1241"/>
      <c r="AX21" s="1241"/>
      <c r="AY21" s="1241"/>
      <c r="AZ21" s="1241"/>
      <c r="BA21" s="1241"/>
      <c r="BB21" s="1241"/>
      <c r="BC21" s="1241"/>
      <c r="BD21" s="1241"/>
      <c r="BE21" s="1241"/>
      <c r="BF21" s="1242"/>
      <c r="BG21" s="1241"/>
      <c r="BH21" s="1241"/>
      <c r="BI21" s="1241"/>
      <c r="BJ21" s="1241"/>
      <c r="BK21" s="1241"/>
      <c r="BL21" s="1241"/>
      <c r="BM21" s="1241"/>
      <c r="BN21" s="1241"/>
      <c r="BO21" s="1241"/>
      <c r="BP21" s="1241"/>
      <c r="BQ21" s="1241"/>
      <c r="BR21" s="1242"/>
      <c r="BS21" s="1241"/>
      <c r="BT21" s="1241"/>
      <c r="BU21" s="1241"/>
      <c r="BV21" s="1241"/>
      <c r="BW21" s="1241"/>
      <c r="BX21" s="1241"/>
      <c r="BY21" s="1241"/>
      <c r="BZ21" s="1241"/>
      <c r="CA21" s="1241"/>
      <c r="CB21" s="1241"/>
      <c r="CC21" s="1241"/>
      <c r="CD21" s="1242"/>
      <c r="CE21" s="1241"/>
      <c r="CF21" s="1241"/>
      <c r="CG21" s="1241"/>
      <c r="CH21" s="1241"/>
      <c r="CI21" s="1241"/>
      <c r="CJ21" s="1241"/>
      <c r="CK21" s="1241"/>
      <c r="CL21" s="1241"/>
      <c r="CM21" s="1241"/>
      <c r="CN21" s="1241"/>
      <c r="CO21" s="1241"/>
      <c r="CP21" s="1242"/>
      <c r="CQ21" s="1241"/>
      <c r="CR21" s="1241"/>
      <c r="CS21" s="1241"/>
      <c r="CT21" s="1241"/>
      <c r="CU21" s="1241"/>
      <c r="CV21" s="1241"/>
      <c r="CW21" s="1241"/>
      <c r="CX21" s="1241"/>
      <c r="CY21" s="1241"/>
      <c r="CZ21" s="1241"/>
      <c r="DA21" s="1241"/>
      <c r="DB21" s="1242"/>
      <c r="DC21" s="1241"/>
      <c r="DD21" s="1243"/>
      <c r="DE21" s="1238"/>
      <c r="MM21" s="1244"/>
    </row>
    <row r="22" spans="1:351" ht="17.25" x14ac:dyDescent="0.15">
      <c r="B22" s="1245"/>
      <c r="MM22" s="1244"/>
    </row>
    <row r="23" spans="1:351" x14ac:dyDescent="0.15">
      <c r="B23" s="1245"/>
    </row>
    <row r="24" spans="1:351" x14ac:dyDescent="0.15">
      <c r="B24" s="1245"/>
    </row>
    <row r="25" spans="1:351" x14ac:dyDescent="0.15">
      <c r="B25" s="1245"/>
    </row>
    <row r="26" spans="1:351" x14ac:dyDescent="0.15">
      <c r="B26" s="1245"/>
    </row>
    <row r="27" spans="1:351" x14ac:dyDescent="0.15">
      <c r="B27" s="1245"/>
    </row>
    <row r="28" spans="1:351" x14ac:dyDescent="0.15">
      <c r="B28" s="1245"/>
    </row>
    <row r="29" spans="1:351" x14ac:dyDescent="0.15">
      <c r="B29" s="1245"/>
    </row>
    <row r="30" spans="1:351" x14ac:dyDescent="0.15">
      <c r="B30" s="1245"/>
    </row>
    <row r="31" spans="1:351" x14ac:dyDescent="0.15">
      <c r="B31" s="1245"/>
    </row>
    <row r="32" spans="1:351" x14ac:dyDescent="0.15">
      <c r="B32" s="1245"/>
    </row>
    <row r="33" spans="2:109" x14ac:dyDescent="0.15">
      <c r="B33" s="1245"/>
    </row>
    <row r="34" spans="2:109" x14ac:dyDescent="0.15">
      <c r="B34" s="1245"/>
    </row>
    <row r="35" spans="2:109" x14ac:dyDescent="0.15">
      <c r="B35" s="1245"/>
    </row>
    <row r="36" spans="2:109" x14ac:dyDescent="0.15">
      <c r="B36" s="1245"/>
    </row>
    <row r="37" spans="2:109" x14ac:dyDescent="0.15">
      <c r="B37" s="1245"/>
    </row>
    <row r="38" spans="2:109" x14ac:dyDescent="0.15">
      <c r="B38" s="1245"/>
    </row>
    <row r="39" spans="2:109" x14ac:dyDescent="0.15">
      <c r="B39" s="1247"/>
      <c r="C39" s="1248"/>
      <c r="D39" s="1248"/>
      <c r="E39" s="1248"/>
      <c r="F39" s="1248"/>
      <c r="G39" s="1248"/>
      <c r="H39" s="1248"/>
      <c r="I39" s="1248"/>
      <c r="J39" s="1248"/>
      <c r="K39" s="1248"/>
      <c r="L39" s="1248"/>
      <c r="M39" s="1248"/>
      <c r="N39" s="1248"/>
      <c r="O39" s="1248"/>
      <c r="P39" s="1248"/>
      <c r="Q39" s="1248"/>
      <c r="R39" s="1248"/>
      <c r="S39" s="1248"/>
      <c r="T39" s="1248"/>
      <c r="U39" s="1248"/>
      <c r="V39" s="1248"/>
      <c r="W39" s="1248"/>
      <c r="X39" s="1248"/>
      <c r="Y39" s="1248"/>
      <c r="Z39" s="1248"/>
      <c r="AA39" s="1248"/>
      <c r="AB39" s="1248"/>
      <c r="AC39" s="1248"/>
      <c r="AD39" s="1248"/>
      <c r="AE39" s="1248"/>
      <c r="AF39" s="1248"/>
      <c r="AG39" s="1248"/>
      <c r="AH39" s="1248"/>
      <c r="AI39" s="1248"/>
      <c r="AJ39" s="1248"/>
      <c r="AK39" s="1248"/>
      <c r="AL39" s="1248"/>
      <c r="AM39" s="1248"/>
      <c r="AN39" s="1248"/>
      <c r="AO39" s="1248"/>
      <c r="AP39" s="1248"/>
      <c r="AQ39" s="1248"/>
      <c r="AR39" s="1248"/>
      <c r="AS39" s="1248"/>
      <c r="AT39" s="1248"/>
      <c r="AU39" s="1248"/>
      <c r="AV39" s="1248"/>
      <c r="AW39" s="1248"/>
      <c r="AX39" s="1248"/>
      <c r="AY39" s="1248"/>
      <c r="AZ39" s="1248"/>
      <c r="BA39" s="1248"/>
      <c r="BB39" s="1248"/>
      <c r="BC39" s="1248"/>
      <c r="BD39" s="1248"/>
      <c r="BE39" s="1248"/>
      <c r="BF39" s="1248"/>
      <c r="BG39" s="1248"/>
      <c r="BH39" s="1248"/>
      <c r="BI39" s="1248"/>
      <c r="BJ39" s="1248"/>
      <c r="BK39" s="1248"/>
      <c r="BL39" s="1248"/>
      <c r="BM39" s="1248"/>
      <c r="BN39" s="1248"/>
      <c r="BO39" s="1248"/>
      <c r="BP39" s="1248"/>
      <c r="BQ39" s="1248"/>
      <c r="BR39" s="1248"/>
      <c r="BS39" s="1248"/>
      <c r="BT39" s="1248"/>
      <c r="BU39" s="1248"/>
      <c r="BV39" s="1248"/>
      <c r="BW39" s="1248"/>
      <c r="BX39" s="1248"/>
      <c r="BY39" s="1248"/>
      <c r="BZ39" s="1248"/>
      <c r="CA39" s="1248"/>
      <c r="CB39" s="1248"/>
      <c r="CC39" s="1248"/>
      <c r="CD39" s="1248"/>
      <c r="CE39" s="1248"/>
      <c r="CF39" s="1248"/>
      <c r="CG39" s="1248"/>
      <c r="CH39" s="1248"/>
      <c r="CI39" s="1248"/>
      <c r="CJ39" s="1248"/>
      <c r="CK39" s="1248"/>
      <c r="CL39" s="1248"/>
      <c r="CM39" s="1248"/>
      <c r="CN39" s="1248"/>
      <c r="CO39" s="1248"/>
      <c r="CP39" s="1248"/>
      <c r="CQ39" s="1248"/>
      <c r="CR39" s="1248"/>
      <c r="CS39" s="1248"/>
      <c r="CT39" s="1248"/>
      <c r="CU39" s="1248"/>
      <c r="CV39" s="1248"/>
      <c r="CW39" s="1248"/>
      <c r="CX39" s="1248"/>
      <c r="CY39" s="1248"/>
      <c r="CZ39" s="1248"/>
      <c r="DA39" s="1248"/>
      <c r="DB39" s="1248"/>
      <c r="DC39" s="1248"/>
      <c r="DD39" s="1249"/>
    </row>
    <row r="40" spans="2:109" x14ac:dyDescent="0.15">
      <c r="B40" s="1250"/>
      <c r="DD40" s="1250"/>
      <c r="DE40" s="1238"/>
    </row>
    <row r="41" spans="2:109" ht="17.25" x14ac:dyDescent="0.15">
      <c r="B41" s="1251" t="s">
        <v>586</v>
      </c>
      <c r="C41" s="1241"/>
      <c r="D41" s="1241"/>
      <c r="E41" s="1241"/>
      <c r="F41" s="1241"/>
      <c r="G41" s="1241"/>
      <c r="H41" s="1241"/>
      <c r="I41" s="1241"/>
      <c r="J41" s="1241"/>
      <c r="K41" s="1241"/>
      <c r="L41" s="1241"/>
      <c r="M41" s="1241"/>
      <c r="N41" s="1241"/>
      <c r="O41" s="1241"/>
      <c r="P41" s="1241"/>
      <c r="Q41" s="1241"/>
      <c r="R41" s="1241"/>
      <c r="S41" s="1241"/>
      <c r="T41" s="1241"/>
      <c r="U41" s="1241"/>
      <c r="V41" s="1241"/>
      <c r="W41" s="1241"/>
      <c r="X41" s="1241"/>
      <c r="Y41" s="1241"/>
      <c r="Z41" s="1241"/>
      <c r="AA41" s="1241"/>
      <c r="AB41" s="1241"/>
      <c r="AC41" s="1241"/>
      <c r="AD41" s="1241"/>
      <c r="AE41" s="1241"/>
      <c r="AF41" s="1241"/>
      <c r="AG41" s="1241"/>
      <c r="AH41" s="1241"/>
      <c r="AI41" s="1241"/>
      <c r="AJ41" s="1241"/>
      <c r="AK41" s="1241"/>
      <c r="AL41" s="1241"/>
      <c r="AM41" s="1241"/>
      <c r="AN41" s="1241"/>
      <c r="AO41" s="1241"/>
      <c r="AP41" s="1241"/>
      <c r="AQ41" s="1241"/>
      <c r="AR41" s="1241"/>
      <c r="AS41" s="1241"/>
      <c r="AT41" s="1241"/>
      <c r="AU41" s="1241"/>
      <c r="AV41" s="1241"/>
      <c r="AW41" s="1241"/>
      <c r="AX41" s="1241"/>
      <c r="AY41" s="1241"/>
      <c r="AZ41" s="1241"/>
      <c r="BA41" s="1241"/>
      <c r="BB41" s="1241"/>
      <c r="BC41" s="1241"/>
      <c r="BD41" s="1241"/>
      <c r="BE41" s="1241"/>
      <c r="BF41" s="1241"/>
      <c r="BG41" s="1241"/>
      <c r="BH41" s="1241"/>
      <c r="BI41" s="1241"/>
      <c r="BJ41" s="1241"/>
      <c r="BK41" s="1241"/>
      <c r="BL41" s="1241"/>
      <c r="BM41" s="1241"/>
      <c r="BN41" s="1241"/>
      <c r="BO41" s="1241"/>
      <c r="BP41" s="1241"/>
      <c r="BQ41" s="1241"/>
      <c r="BR41" s="1241"/>
      <c r="BS41" s="1241"/>
      <c r="BT41" s="1241"/>
      <c r="BU41" s="1241"/>
      <c r="BV41" s="1241"/>
      <c r="BW41" s="1241"/>
      <c r="BX41" s="1241"/>
      <c r="BY41" s="1241"/>
      <c r="BZ41" s="1241"/>
      <c r="CA41" s="1241"/>
      <c r="CB41" s="1241"/>
      <c r="CC41" s="1241"/>
      <c r="CD41" s="1241"/>
      <c r="CE41" s="1241"/>
      <c r="CF41" s="1241"/>
      <c r="CG41" s="1241"/>
      <c r="CH41" s="1241"/>
      <c r="CI41" s="1241"/>
      <c r="CJ41" s="1241"/>
      <c r="CK41" s="1241"/>
      <c r="CL41" s="1241"/>
      <c r="CM41" s="1241"/>
      <c r="CN41" s="1241"/>
      <c r="CO41" s="1241"/>
      <c r="CP41" s="1241"/>
      <c r="CQ41" s="1241"/>
      <c r="CR41" s="1241"/>
      <c r="CS41" s="1241"/>
      <c r="CT41" s="1241"/>
      <c r="CU41" s="1241"/>
      <c r="CV41" s="1241"/>
      <c r="CW41" s="1241"/>
      <c r="CX41" s="1241"/>
      <c r="CY41" s="1241"/>
      <c r="CZ41" s="1241"/>
      <c r="DA41" s="1241"/>
      <c r="DB41" s="1241"/>
      <c r="DC41" s="1241"/>
      <c r="DD41" s="1243"/>
    </row>
    <row r="42" spans="2:109" x14ac:dyDescent="0.15">
      <c r="B42" s="1245"/>
      <c r="G42" s="1252"/>
      <c r="I42" s="1253"/>
      <c r="J42" s="1253"/>
      <c r="K42" s="1253"/>
      <c r="AM42" s="1252"/>
      <c r="AN42" s="1252" t="s">
        <v>587</v>
      </c>
      <c r="AP42" s="1253"/>
      <c r="AQ42" s="1253"/>
      <c r="AR42" s="1253"/>
      <c r="AY42" s="1252"/>
      <c r="BA42" s="1253"/>
      <c r="BB42" s="1253"/>
      <c r="BC42" s="1253"/>
      <c r="BK42" s="1252"/>
      <c r="BM42" s="1253"/>
      <c r="BN42" s="1253"/>
      <c r="BO42" s="1253"/>
      <c r="BW42" s="1252"/>
      <c r="BY42" s="1253"/>
      <c r="BZ42" s="1253"/>
      <c r="CA42" s="1253"/>
      <c r="CI42" s="1252"/>
      <c r="CK42" s="1253"/>
      <c r="CL42" s="1253"/>
      <c r="CM42" s="1253"/>
      <c r="CU42" s="1252"/>
      <c r="CW42" s="1253"/>
      <c r="CX42" s="1253"/>
      <c r="CY42" s="1253"/>
    </row>
    <row r="43" spans="2:109" ht="13.5" customHeight="1" x14ac:dyDescent="0.15">
      <c r="B43" s="1245"/>
      <c r="AN43" s="1254" t="s">
        <v>588</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x14ac:dyDescent="0.15">
      <c r="B44" s="1245"/>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x14ac:dyDescent="0.15">
      <c r="B45" s="1245"/>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x14ac:dyDescent="0.15">
      <c r="B46" s="1245"/>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x14ac:dyDescent="0.15">
      <c r="B47" s="1245"/>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x14ac:dyDescent="0.15">
      <c r="B48" s="1245"/>
      <c r="H48" s="1263"/>
      <c r="I48" s="1263"/>
      <c r="J48" s="1263"/>
      <c r="AN48" s="1263"/>
      <c r="AO48" s="1263"/>
      <c r="AP48" s="1263"/>
      <c r="AZ48" s="1263"/>
      <c r="BA48" s="1263"/>
      <c r="BB48" s="1263"/>
      <c r="BL48" s="1263"/>
      <c r="BM48" s="1263"/>
      <c r="BN48" s="1263"/>
      <c r="BX48" s="1263"/>
      <c r="BY48" s="1263"/>
      <c r="BZ48" s="1263"/>
      <c r="CJ48" s="1263"/>
      <c r="CK48" s="1263"/>
      <c r="CL48" s="1263"/>
      <c r="CV48" s="1263"/>
      <c r="CW48" s="1263"/>
      <c r="CX48" s="1263"/>
    </row>
    <row r="49" spans="1:109" x14ac:dyDescent="0.15">
      <c r="B49" s="1245"/>
      <c r="AN49" s="1238" t="s">
        <v>589</v>
      </c>
    </row>
    <row r="50" spans="1:109" x14ac:dyDescent="0.15">
      <c r="B50" s="1245"/>
      <c r="G50" s="1264"/>
      <c r="H50" s="1264"/>
      <c r="I50" s="1264"/>
      <c r="J50" s="1264"/>
      <c r="K50" s="1265"/>
      <c r="L50" s="1265"/>
      <c r="M50" s="1266"/>
      <c r="N50" s="1266"/>
      <c r="AN50" s="1267"/>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9"/>
      <c r="BP50" s="1270" t="s">
        <v>551</v>
      </c>
      <c r="BQ50" s="1270"/>
      <c r="BR50" s="1270"/>
      <c r="BS50" s="1270"/>
      <c r="BT50" s="1270"/>
      <c r="BU50" s="1270"/>
      <c r="BV50" s="1270"/>
      <c r="BW50" s="1270"/>
      <c r="BX50" s="1270" t="s">
        <v>552</v>
      </c>
      <c r="BY50" s="1270"/>
      <c r="BZ50" s="1270"/>
      <c r="CA50" s="1270"/>
      <c r="CB50" s="1270"/>
      <c r="CC50" s="1270"/>
      <c r="CD50" s="1270"/>
      <c r="CE50" s="1270"/>
      <c r="CF50" s="1270" t="s">
        <v>553</v>
      </c>
      <c r="CG50" s="1270"/>
      <c r="CH50" s="1270"/>
      <c r="CI50" s="1270"/>
      <c r="CJ50" s="1270"/>
      <c r="CK50" s="1270"/>
      <c r="CL50" s="1270"/>
      <c r="CM50" s="1270"/>
      <c r="CN50" s="1270" t="s">
        <v>554</v>
      </c>
      <c r="CO50" s="1270"/>
      <c r="CP50" s="1270"/>
      <c r="CQ50" s="1270"/>
      <c r="CR50" s="1270"/>
      <c r="CS50" s="1270"/>
      <c r="CT50" s="1270"/>
      <c r="CU50" s="1270"/>
      <c r="CV50" s="1270" t="s">
        <v>555</v>
      </c>
      <c r="CW50" s="1270"/>
      <c r="CX50" s="1270"/>
      <c r="CY50" s="1270"/>
      <c r="CZ50" s="1270"/>
      <c r="DA50" s="1270"/>
      <c r="DB50" s="1270"/>
      <c r="DC50" s="1270"/>
    </row>
    <row r="51" spans="1:109" ht="13.5" customHeight="1" x14ac:dyDescent="0.15">
      <c r="B51" s="1245"/>
      <c r="G51" s="1271"/>
      <c r="H51" s="1271"/>
      <c r="I51" s="1272"/>
      <c r="J51" s="1272"/>
      <c r="K51" s="1273"/>
      <c r="L51" s="1273"/>
      <c r="M51" s="1273"/>
      <c r="N51" s="1273"/>
      <c r="AM51" s="1263"/>
      <c r="AN51" s="1274" t="s">
        <v>590</v>
      </c>
      <c r="AO51" s="1274"/>
      <c r="AP51" s="1274"/>
      <c r="AQ51" s="1274"/>
      <c r="AR51" s="1274"/>
      <c r="AS51" s="1274"/>
      <c r="AT51" s="1274"/>
      <c r="AU51" s="1274"/>
      <c r="AV51" s="1274"/>
      <c r="AW51" s="1274"/>
      <c r="AX51" s="1274"/>
      <c r="AY51" s="1274"/>
      <c r="AZ51" s="1274"/>
      <c r="BA51" s="1274"/>
      <c r="BB51" s="1274" t="s">
        <v>591</v>
      </c>
      <c r="BC51" s="1274"/>
      <c r="BD51" s="1274"/>
      <c r="BE51" s="1274"/>
      <c r="BF51" s="1274"/>
      <c r="BG51" s="1274"/>
      <c r="BH51" s="1274"/>
      <c r="BI51" s="1274"/>
      <c r="BJ51" s="1274"/>
      <c r="BK51" s="1274"/>
      <c r="BL51" s="1274"/>
      <c r="BM51" s="1274"/>
      <c r="BN51" s="1274"/>
      <c r="BO51" s="1274"/>
      <c r="BP51" s="1275"/>
      <c r="BQ51" s="1276"/>
      <c r="BR51" s="1276"/>
      <c r="BS51" s="1276"/>
      <c r="BT51" s="1276"/>
      <c r="BU51" s="1276"/>
      <c r="BV51" s="1276"/>
      <c r="BW51" s="1276"/>
      <c r="BX51" s="1275"/>
      <c r="BY51" s="1276"/>
      <c r="BZ51" s="1276"/>
      <c r="CA51" s="1276"/>
      <c r="CB51" s="1276"/>
      <c r="CC51" s="1276"/>
      <c r="CD51" s="1276"/>
      <c r="CE51" s="1276"/>
      <c r="CF51" s="1275"/>
      <c r="CG51" s="1276"/>
      <c r="CH51" s="1276"/>
      <c r="CI51" s="1276"/>
      <c r="CJ51" s="1276"/>
      <c r="CK51" s="1276"/>
      <c r="CL51" s="1276"/>
      <c r="CM51" s="1276"/>
      <c r="CN51" s="1276">
        <v>157.19999999999999</v>
      </c>
      <c r="CO51" s="1276"/>
      <c r="CP51" s="1276"/>
      <c r="CQ51" s="1276"/>
      <c r="CR51" s="1276"/>
      <c r="CS51" s="1276"/>
      <c r="CT51" s="1276"/>
      <c r="CU51" s="1276"/>
      <c r="CV51" s="1275"/>
      <c r="CW51" s="1276"/>
      <c r="CX51" s="1276"/>
      <c r="CY51" s="1276"/>
      <c r="CZ51" s="1276"/>
      <c r="DA51" s="1276"/>
      <c r="DB51" s="1276"/>
      <c r="DC51" s="1276"/>
    </row>
    <row r="52" spans="1:109" x14ac:dyDescent="0.15">
      <c r="B52" s="1245"/>
      <c r="G52" s="1271"/>
      <c r="H52" s="1271"/>
      <c r="I52" s="1272"/>
      <c r="J52" s="1272"/>
      <c r="K52" s="1273"/>
      <c r="L52" s="1273"/>
      <c r="M52" s="1273"/>
      <c r="N52" s="1273"/>
      <c r="AM52" s="1263"/>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1253"/>
      <c r="B53" s="1245"/>
      <c r="G53" s="1271"/>
      <c r="H53" s="1271"/>
      <c r="I53" s="1264"/>
      <c r="J53" s="1264"/>
      <c r="K53" s="1273"/>
      <c r="L53" s="1273"/>
      <c r="M53" s="1273"/>
      <c r="N53" s="1273"/>
      <c r="AM53" s="1263"/>
      <c r="AN53" s="1274"/>
      <c r="AO53" s="1274"/>
      <c r="AP53" s="1274"/>
      <c r="AQ53" s="1274"/>
      <c r="AR53" s="1274"/>
      <c r="AS53" s="1274"/>
      <c r="AT53" s="1274"/>
      <c r="AU53" s="1274"/>
      <c r="AV53" s="1274"/>
      <c r="AW53" s="1274"/>
      <c r="AX53" s="1274"/>
      <c r="AY53" s="1274"/>
      <c r="AZ53" s="1274"/>
      <c r="BA53" s="1274"/>
      <c r="BB53" s="1274" t="s">
        <v>592</v>
      </c>
      <c r="BC53" s="1274"/>
      <c r="BD53" s="1274"/>
      <c r="BE53" s="1274"/>
      <c r="BF53" s="1274"/>
      <c r="BG53" s="1274"/>
      <c r="BH53" s="1274"/>
      <c r="BI53" s="1274"/>
      <c r="BJ53" s="1274"/>
      <c r="BK53" s="1274"/>
      <c r="BL53" s="1274"/>
      <c r="BM53" s="1274"/>
      <c r="BN53" s="1274"/>
      <c r="BO53" s="1274"/>
      <c r="BP53" s="1275"/>
      <c r="BQ53" s="1276"/>
      <c r="BR53" s="1276"/>
      <c r="BS53" s="1276"/>
      <c r="BT53" s="1276"/>
      <c r="BU53" s="1276"/>
      <c r="BV53" s="1276"/>
      <c r="BW53" s="1276"/>
      <c r="BX53" s="1275"/>
      <c r="BY53" s="1276"/>
      <c r="BZ53" s="1276"/>
      <c r="CA53" s="1276"/>
      <c r="CB53" s="1276"/>
      <c r="CC53" s="1276"/>
      <c r="CD53" s="1276"/>
      <c r="CE53" s="1276"/>
      <c r="CF53" s="1275"/>
      <c r="CG53" s="1276"/>
      <c r="CH53" s="1276"/>
      <c r="CI53" s="1276"/>
      <c r="CJ53" s="1276"/>
      <c r="CK53" s="1276"/>
      <c r="CL53" s="1276"/>
      <c r="CM53" s="1276"/>
      <c r="CN53" s="1276">
        <v>68.7</v>
      </c>
      <c r="CO53" s="1276"/>
      <c r="CP53" s="1276"/>
      <c r="CQ53" s="1276"/>
      <c r="CR53" s="1276"/>
      <c r="CS53" s="1276"/>
      <c r="CT53" s="1276"/>
      <c r="CU53" s="1276"/>
      <c r="CV53" s="1275"/>
      <c r="CW53" s="1276"/>
      <c r="CX53" s="1276"/>
      <c r="CY53" s="1276"/>
      <c r="CZ53" s="1276"/>
      <c r="DA53" s="1276"/>
      <c r="DB53" s="1276"/>
      <c r="DC53" s="1276"/>
    </row>
    <row r="54" spans="1:109" x14ac:dyDescent="0.15">
      <c r="A54" s="1253"/>
      <c r="B54" s="1245"/>
      <c r="G54" s="1271"/>
      <c r="H54" s="1271"/>
      <c r="I54" s="1264"/>
      <c r="J54" s="1264"/>
      <c r="K54" s="1273"/>
      <c r="L54" s="1273"/>
      <c r="M54" s="1273"/>
      <c r="N54" s="1273"/>
      <c r="AM54" s="1263"/>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1253"/>
      <c r="B55" s="1245"/>
      <c r="G55" s="1264"/>
      <c r="H55" s="1264"/>
      <c r="I55" s="1264"/>
      <c r="J55" s="1264"/>
      <c r="K55" s="1273"/>
      <c r="L55" s="1273"/>
      <c r="M55" s="1273"/>
      <c r="N55" s="1273"/>
      <c r="AN55" s="1270" t="s">
        <v>593</v>
      </c>
      <c r="AO55" s="1270"/>
      <c r="AP55" s="1270"/>
      <c r="AQ55" s="1270"/>
      <c r="AR55" s="1270"/>
      <c r="AS55" s="1270"/>
      <c r="AT55" s="1270"/>
      <c r="AU55" s="1270"/>
      <c r="AV55" s="1270"/>
      <c r="AW55" s="1270"/>
      <c r="AX55" s="1270"/>
      <c r="AY55" s="1270"/>
      <c r="AZ55" s="1270"/>
      <c r="BA55" s="1270"/>
      <c r="BB55" s="1274" t="s">
        <v>591</v>
      </c>
      <c r="BC55" s="1274"/>
      <c r="BD55" s="1274"/>
      <c r="BE55" s="1274"/>
      <c r="BF55" s="1274"/>
      <c r="BG55" s="1274"/>
      <c r="BH55" s="1274"/>
      <c r="BI55" s="1274"/>
      <c r="BJ55" s="1274"/>
      <c r="BK55" s="1274"/>
      <c r="BL55" s="1274"/>
      <c r="BM55" s="1274"/>
      <c r="BN55" s="1274"/>
      <c r="BO55" s="1274"/>
      <c r="BP55" s="1275"/>
      <c r="BQ55" s="1276"/>
      <c r="BR55" s="1276"/>
      <c r="BS55" s="1276"/>
      <c r="BT55" s="1276"/>
      <c r="BU55" s="1276"/>
      <c r="BV55" s="1276"/>
      <c r="BW55" s="1276"/>
      <c r="BX55" s="1275"/>
      <c r="BY55" s="1276"/>
      <c r="BZ55" s="1276"/>
      <c r="CA55" s="1276"/>
      <c r="CB55" s="1276"/>
      <c r="CC55" s="1276"/>
      <c r="CD55" s="1276"/>
      <c r="CE55" s="1276"/>
      <c r="CF55" s="1275"/>
      <c r="CG55" s="1276"/>
      <c r="CH55" s="1276"/>
      <c r="CI55" s="1276"/>
      <c r="CJ55" s="1276"/>
      <c r="CK55" s="1276"/>
      <c r="CL55" s="1276"/>
      <c r="CM55" s="1276"/>
      <c r="CN55" s="1276">
        <v>52.3</v>
      </c>
      <c r="CO55" s="1276"/>
      <c r="CP55" s="1276"/>
      <c r="CQ55" s="1276"/>
      <c r="CR55" s="1276"/>
      <c r="CS55" s="1276"/>
      <c r="CT55" s="1276"/>
      <c r="CU55" s="1276"/>
      <c r="CV55" s="1275"/>
      <c r="CW55" s="1276"/>
      <c r="CX55" s="1276"/>
      <c r="CY55" s="1276"/>
      <c r="CZ55" s="1276"/>
      <c r="DA55" s="1276"/>
      <c r="DB55" s="1276"/>
      <c r="DC55" s="1276"/>
    </row>
    <row r="56" spans="1:109" x14ac:dyDescent="0.15">
      <c r="A56" s="1253"/>
      <c r="B56" s="1245"/>
      <c r="G56" s="1264"/>
      <c r="H56" s="1264"/>
      <c r="I56" s="1264"/>
      <c r="J56" s="1264"/>
      <c r="K56" s="1273"/>
      <c r="L56" s="1273"/>
      <c r="M56" s="1273"/>
      <c r="N56" s="1273"/>
      <c r="AN56" s="1270"/>
      <c r="AO56" s="1270"/>
      <c r="AP56" s="1270"/>
      <c r="AQ56" s="1270"/>
      <c r="AR56" s="1270"/>
      <c r="AS56" s="1270"/>
      <c r="AT56" s="1270"/>
      <c r="AU56" s="1270"/>
      <c r="AV56" s="1270"/>
      <c r="AW56" s="1270"/>
      <c r="AX56" s="1270"/>
      <c r="AY56" s="1270"/>
      <c r="AZ56" s="1270"/>
      <c r="BA56" s="1270"/>
      <c r="BB56" s="1274"/>
      <c r="BC56" s="1274"/>
      <c r="BD56" s="1274"/>
      <c r="BE56" s="1274"/>
      <c r="BF56" s="1274"/>
      <c r="BG56" s="1274"/>
      <c r="BH56" s="1274"/>
      <c r="BI56" s="1274"/>
      <c r="BJ56" s="1274"/>
      <c r="BK56" s="1274"/>
      <c r="BL56" s="1274"/>
      <c r="BM56" s="1274"/>
      <c r="BN56" s="1274"/>
      <c r="BO56" s="1274"/>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1253" customFormat="1" x14ac:dyDescent="0.15">
      <c r="B57" s="1277"/>
      <c r="G57" s="1264"/>
      <c r="H57" s="1264"/>
      <c r="I57" s="1278"/>
      <c r="J57" s="1278"/>
      <c r="K57" s="1273"/>
      <c r="L57" s="1273"/>
      <c r="M57" s="1273"/>
      <c r="N57" s="1273"/>
      <c r="AM57" s="1238"/>
      <c r="AN57" s="1270"/>
      <c r="AO57" s="1270"/>
      <c r="AP57" s="1270"/>
      <c r="AQ57" s="1270"/>
      <c r="AR57" s="1270"/>
      <c r="AS57" s="1270"/>
      <c r="AT57" s="1270"/>
      <c r="AU57" s="1270"/>
      <c r="AV57" s="1270"/>
      <c r="AW57" s="1270"/>
      <c r="AX57" s="1270"/>
      <c r="AY57" s="1270"/>
      <c r="AZ57" s="1270"/>
      <c r="BA57" s="1270"/>
      <c r="BB57" s="1274" t="s">
        <v>592</v>
      </c>
      <c r="BC57" s="1274"/>
      <c r="BD57" s="1274"/>
      <c r="BE57" s="1274"/>
      <c r="BF57" s="1274"/>
      <c r="BG57" s="1274"/>
      <c r="BH57" s="1274"/>
      <c r="BI57" s="1274"/>
      <c r="BJ57" s="1274"/>
      <c r="BK57" s="1274"/>
      <c r="BL57" s="1274"/>
      <c r="BM57" s="1274"/>
      <c r="BN57" s="1274"/>
      <c r="BO57" s="1274"/>
      <c r="BP57" s="1275"/>
      <c r="BQ57" s="1276"/>
      <c r="BR57" s="1276"/>
      <c r="BS57" s="1276"/>
      <c r="BT57" s="1276"/>
      <c r="BU57" s="1276"/>
      <c r="BV57" s="1276"/>
      <c r="BW57" s="1276"/>
      <c r="BX57" s="1275"/>
      <c r="BY57" s="1276"/>
      <c r="BZ57" s="1276"/>
      <c r="CA57" s="1276"/>
      <c r="CB57" s="1276"/>
      <c r="CC57" s="1276"/>
      <c r="CD57" s="1276"/>
      <c r="CE57" s="1276"/>
      <c r="CF57" s="1275"/>
      <c r="CG57" s="1276"/>
      <c r="CH57" s="1276"/>
      <c r="CI57" s="1276"/>
      <c r="CJ57" s="1276"/>
      <c r="CK57" s="1276"/>
      <c r="CL57" s="1276"/>
      <c r="CM57" s="1276"/>
      <c r="CN57" s="1276">
        <v>57.1</v>
      </c>
      <c r="CO57" s="1276"/>
      <c r="CP57" s="1276"/>
      <c r="CQ57" s="1276"/>
      <c r="CR57" s="1276"/>
      <c r="CS57" s="1276"/>
      <c r="CT57" s="1276"/>
      <c r="CU57" s="1276"/>
      <c r="CV57" s="1275"/>
      <c r="CW57" s="1276"/>
      <c r="CX57" s="1276"/>
      <c r="CY57" s="1276"/>
      <c r="CZ57" s="1276"/>
      <c r="DA57" s="1276"/>
      <c r="DB57" s="1276"/>
      <c r="DC57" s="1276"/>
      <c r="DD57" s="1279"/>
      <c r="DE57" s="1277"/>
    </row>
    <row r="58" spans="1:109" s="1253" customFormat="1" x14ac:dyDescent="0.15">
      <c r="A58" s="1238"/>
      <c r="B58" s="1277"/>
      <c r="G58" s="1264"/>
      <c r="H58" s="1264"/>
      <c r="I58" s="1278"/>
      <c r="J58" s="1278"/>
      <c r="K58" s="1273"/>
      <c r="L58" s="1273"/>
      <c r="M58" s="1273"/>
      <c r="N58" s="1273"/>
      <c r="AM58" s="1238"/>
      <c r="AN58" s="1270"/>
      <c r="AO58" s="1270"/>
      <c r="AP58" s="1270"/>
      <c r="AQ58" s="1270"/>
      <c r="AR58" s="1270"/>
      <c r="AS58" s="1270"/>
      <c r="AT58" s="1270"/>
      <c r="AU58" s="1270"/>
      <c r="AV58" s="1270"/>
      <c r="AW58" s="1270"/>
      <c r="AX58" s="1270"/>
      <c r="AY58" s="1270"/>
      <c r="AZ58" s="1270"/>
      <c r="BA58" s="1270"/>
      <c r="BB58" s="1274"/>
      <c r="BC58" s="1274"/>
      <c r="BD58" s="1274"/>
      <c r="BE58" s="1274"/>
      <c r="BF58" s="1274"/>
      <c r="BG58" s="1274"/>
      <c r="BH58" s="1274"/>
      <c r="BI58" s="1274"/>
      <c r="BJ58" s="1274"/>
      <c r="BK58" s="1274"/>
      <c r="BL58" s="1274"/>
      <c r="BM58" s="1274"/>
      <c r="BN58" s="1274"/>
      <c r="BO58" s="1274"/>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1279"/>
      <c r="DE58" s="1277"/>
    </row>
    <row r="59" spans="1:109" s="1253" customFormat="1" x14ac:dyDescent="0.15">
      <c r="A59" s="1238"/>
      <c r="B59" s="1277"/>
      <c r="K59" s="1280"/>
      <c r="L59" s="1280"/>
      <c r="M59" s="1280"/>
      <c r="N59" s="1280"/>
      <c r="AQ59" s="1280"/>
      <c r="AR59" s="1280"/>
      <c r="AS59" s="1280"/>
      <c r="AT59" s="1280"/>
      <c r="BC59" s="1280"/>
      <c r="BD59" s="1280"/>
      <c r="BE59" s="1280"/>
      <c r="BF59" s="1280"/>
      <c r="BO59" s="1280"/>
      <c r="BP59" s="1280"/>
      <c r="BQ59" s="1280"/>
      <c r="BR59" s="1280"/>
      <c r="CA59" s="1280"/>
      <c r="CB59" s="1280"/>
      <c r="CC59" s="1280"/>
      <c r="CD59" s="1280"/>
      <c r="CM59" s="1280"/>
      <c r="CN59" s="1280"/>
      <c r="CO59" s="1280"/>
      <c r="CP59" s="1280"/>
      <c r="CY59" s="1280"/>
      <c r="CZ59" s="1280"/>
      <c r="DA59" s="1280"/>
      <c r="DB59" s="1280"/>
      <c r="DC59" s="1280"/>
      <c r="DD59" s="1279"/>
      <c r="DE59" s="1277"/>
    </row>
    <row r="60" spans="1:109" s="1253" customFormat="1" x14ac:dyDescent="0.15">
      <c r="A60" s="1238"/>
      <c r="B60" s="1277"/>
      <c r="K60" s="1280"/>
      <c r="L60" s="1280"/>
      <c r="M60" s="1280"/>
      <c r="N60" s="1280"/>
      <c r="AQ60" s="1280"/>
      <c r="AR60" s="1280"/>
      <c r="AS60" s="1280"/>
      <c r="AT60" s="1280"/>
      <c r="BC60" s="1280"/>
      <c r="BD60" s="1280"/>
      <c r="BE60" s="1280"/>
      <c r="BF60" s="1280"/>
      <c r="BO60" s="1280"/>
      <c r="BP60" s="1280"/>
      <c r="BQ60" s="1280"/>
      <c r="BR60" s="1280"/>
      <c r="CA60" s="1280"/>
      <c r="CB60" s="1280"/>
      <c r="CC60" s="1280"/>
      <c r="CD60" s="1280"/>
      <c r="CM60" s="1280"/>
      <c r="CN60" s="1280"/>
      <c r="CO60" s="1280"/>
      <c r="CP60" s="1280"/>
      <c r="CY60" s="1280"/>
      <c r="CZ60" s="1280"/>
      <c r="DA60" s="1280"/>
      <c r="DB60" s="1280"/>
      <c r="DC60" s="1280"/>
      <c r="DD60" s="1279"/>
      <c r="DE60" s="1277"/>
    </row>
    <row r="61" spans="1:109" s="1253" customFormat="1" x14ac:dyDescent="0.15">
      <c r="A61" s="1238"/>
      <c r="B61" s="1281"/>
      <c r="C61" s="1282"/>
      <c r="D61" s="1282"/>
      <c r="E61" s="1282"/>
      <c r="F61" s="1282"/>
      <c r="G61" s="1282"/>
      <c r="H61" s="1282"/>
      <c r="I61" s="1282"/>
      <c r="J61" s="1282"/>
      <c r="K61" s="1282"/>
      <c r="L61" s="1282"/>
      <c r="M61" s="1283"/>
      <c r="N61" s="1283"/>
      <c r="O61" s="1282"/>
      <c r="P61" s="1282"/>
      <c r="Q61" s="1282"/>
      <c r="R61" s="1282"/>
      <c r="S61" s="1282"/>
      <c r="T61" s="1282"/>
      <c r="U61" s="1282"/>
      <c r="V61" s="1282"/>
      <c r="W61" s="1282"/>
      <c r="X61" s="1282"/>
      <c r="Y61" s="1282"/>
      <c r="Z61" s="1282"/>
      <c r="AA61" s="1282"/>
      <c r="AB61" s="1282"/>
      <c r="AC61" s="1282"/>
      <c r="AD61" s="1282"/>
      <c r="AE61" s="1282"/>
      <c r="AF61" s="1282"/>
      <c r="AG61" s="1282"/>
      <c r="AH61" s="1282"/>
      <c r="AI61" s="1282"/>
      <c r="AJ61" s="1282"/>
      <c r="AK61" s="1282"/>
      <c r="AL61" s="1282"/>
      <c r="AM61" s="1282"/>
      <c r="AN61" s="1282"/>
      <c r="AO61" s="1282"/>
      <c r="AP61" s="1282"/>
      <c r="AQ61" s="1282"/>
      <c r="AR61" s="1282"/>
      <c r="AS61" s="1283"/>
      <c r="AT61" s="1283"/>
      <c r="AU61" s="1282"/>
      <c r="AV61" s="1282"/>
      <c r="AW61" s="1282"/>
      <c r="AX61" s="1282"/>
      <c r="AY61" s="1282"/>
      <c r="AZ61" s="1282"/>
      <c r="BA61" s="1282"/>
      <c r="BB61" s="1282"/>
      <c r="BC61" s="1282"/>
      <c r="BD61" s="1282"/>
      <c r="BE61" s="1283"/>
      <c r="BF61" s="1283"/>
      <c r="BG61" s="1282"/>
      <c r="BH61" s="1282"/>
      <c r="BI61" s="1282"/>
      <c r="BJ61" s="1282"/>
      <c r="BK61" s="1282"/>
      <c r="BL61" s="1282"/>
      <c r="BM61" s="1282"/>
      <c r="BN61" s="1282"/>
      <c r="BO61" s="1282"/>
      <c r="BP61" s="1282"/>
      <c r="BQ61" s="1283"/>
      <c r="BR61" s="1283"/>
      <c r="BS61" s="1282"/>
      <c r="BT61" s="1282"/>
      <c r="BU61" s="1282"/>
      <c r="BV61" s="1282"/>
      <c r="BW61" s="1282"/>
      <c r="BX61" s="1282"/>
      <c r="BY61" s="1282"/>
      <c r="BZ61" s="1282"/>
      <c r="CA61" s="1282"/>
      <c r="CB61" s="1282"/>
      <c r="CC61" s="1283"/>
      <c r="CD61" s="1283"/>
      <c r="CE61" s="1282"/>
      <c r="CF61" s="1282"/>
      <c r="CG61" s="1282"/>
      <c r="CH61" s="1282"/>
      <c r="CI61" s="1282"/>
      <c r="CJ61" s="1282"/>
      <c r="CK61" s="1282"/>
      <c r="CL61" s="1282"/>
      <c r="CM61" s="1282"/>
      <c r="CN61" s="1282"/>
      <c r="CO61" s="1283"/>
      <c r="CP61" s="1283"/>
      <c r="CQ61" s="1282"/>
      <c r="CR61" s="1282"/>
      <c r="CS61" s="1282"/>
      <c r="CT61" s="1282"/>
      <c r="CU61" s="1282"/>
      <c r="CV61" s="1282"/>
      <c r="CW61" s="1282"/>
      <c r="CX61" s="1282"/>
      <c r="CY61" s="1282"/>
      <c r="CZ61" s="1282"/>
      <c r="DA61" s="1283"/>
      <c r="DB61" s="1283"/>
      <c r="DC61" s="1283"/>
      <c r="DD61" s="1284"/>
      <c r="DE61" s="1277"/>
    </row>
    <row r="62" spans="1:109" x14ac:dyDescent="0.15">
      <c r="B62" s="1250"/>
      <c r="C62" s="1250"/>
      <c r="D62" s="1250"/>
      <c r="E62" s="1250"/>
      <c r="F62" s="1250"/>
      <c r="G62" s="1250"/>
      <c r="H62" s="1250"/>
      <c r="I62" s="1250"/>
      <c r="J62" s="1250"/>
      <c r="K62" s="1250"/>
      <c r="L62" s="1250"/>
      <c r="M62" s="1250"/>
      <c r="N62" s="1250"/>
      <c r="O62" s="1250"/>
      <c r="P62" s="1250"/>
      <c r="Q62" s="1250"/>
      <c r="R62" s="1250"/>
      <c r="S62" s="1250"/>
      <c r="T62" s="1250"/>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D62" s="1250"/>
      <c r="BE62" s="1250"/>
      <c r="BF62" s="1250"/>
      <c r="BG62" s="1250"/>
      <c r="BH62" s="1250"/>
      <c r="BI62" s="1250"/>
      <c r="BJ62" s="1250"/>
      <c r="BK62" s="1250"/>
      <c r="BL62" s="1250"/>
      <c r="BM62" s="1250"/>
      <c r="BN62" s="1250"/>
      <c r="BO62" s="1250"/>
      <c r="BP62" s="1250"/>
      <c r="BQ62" s="1250"/>
      <c r="BR62" s="1250"/>
      <c r="BS62" s="1250"/>
      <c r="BT62" s="1250"/>
      <c r="BU62" s="1250"/>
      <c r="BV62" s="1250"/>
      <c r="BW62" s="1250"/>
      <c r="BX62" s="1250"/>
      <c r="BY62" s="1250"/>
      <c r="BZ62" s="1250"/>
      <c r="CA62" s="1250"/>
      <c r="CB62" s="1250"/>
      <c r="CC62" s="1250"/>
      <c r="CD62" s="1250"/>
      <c r="CE62" s="1250"/>
      <c r="CF62" s="1250"/>
      <c r="CG62" s="1250"/>
      <c r="CH62" s="1250"/>
      <c r="CI62" s="1250"/>
      <c r="CJ62" s="1250"/>
      <c r="CK62" s="1250"/>
      <c r="CL62" s="1250"/>
      <c r="CM62" s="1250"/>
      <c r="CN62" s="1250"/>
      <c r="CO62" s="1250"/>
      <c r="CP62" s="1250"/>
      <c r="CQ62" s="1250"/>
      <c r="CR62" s="1250"/>
      <c r="CS62" s="1250"/>
      <c r="CT62" s="1250"/>
      <c r="CU62" s="1250"/>
      <c r="CV62" s="1250"/>
      <c r="CW62" s="1250"/>
      <c r="CX62" s="1250"/>
      <c r="CY62" s="1250"/>
      <c r="CZ62" s="1250"/>
      <c r="DA62" s="1250"/>
      <c r="DB62" s="1250"/>
      <c r="DC62" s="1250"/>
      <c r="DD62" s="1250"/>
      <c r="DE62" s="1238"/>
    </row>
    <row r="63" spans="1:109" ht="17.25" x14ac:dyDescent="0.15">
      <c r="B63" s="1285" t="s">
        <v>594</v>
      </c>
    </row>
    <row r="64" spans="1:109" x14ac:dyDescent="0.15">
      <c r="B64" s="1245"/>
      <c r="G64" s="1252"/>
      <c r="I64" s="1286"/>
      <c r="J64" s="1286"/>
      <c r="K64" s="1286"/>
      <c r="L64" s="1286"/>
      <c r="M64" s="1286"/>
      <c r="N64" s="1287"/>
      <c r="AM64" s="1252"/>
      <c r="AN64" s="1252" t="s">
        <v>587</v>
      </c>
      <c r="AP64" s="1253"/>
      <c r="AQ64" s="1253"/>
      <c r="AR64" s="1253"/>
      <c r="AY64" s="1252"/>
      <c r="BA64" s="1253"/>
      <c r="BB64" s="1253"/>
      <c r="BC64" s="1253"/>
      <c r="BK64" s="1252"/>
      <c r="BM64" s="1253"/>
      <c r="BN64" s="1253"/>
      <c r="BO64" s="1253"/>
      <c r="BW64" s="1252"/>
      <c r="BY64" s="1253"/>
      <c r="BZ64" s="1253"/>
      <c r="CA64" s="1253"/>
      <c r="CI64" s="1252"/>
      <c r="CK64" s="1253"/>
      <c r="CL64" s="1253"/>
      <c r="CM64" s="1253"/>
      <c r="CU64" s="1252"/>
      <c r="CW64" s="1253"/>
      <c r="CX64" s="1253"/>
      <c r="CY64" s="1253"/>
    </row>
    <row r="65" spans="2:107" x14ac:dyDescent="0.15">
      <c r="B65" s="1245"/>
      <c r="AN65" s="1254" t="s">
        <v>595</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x14ac:dyDescent="0.15">
      <c r="B66" s="1245"/>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x14ac:dyDescent="0.15">
      <c r="B67" s="1245"/>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x14ac:dyDescent="0.15">
      <c r="B68" s="1245"/>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x14ac:dyDescent="0.15">
      <c r="B69" s="1245"/>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x14ac:dyDescent="0.15">
      <c r="B70" s="1245"/>
      <c r="H70" s="1288"/>
      <c r="I70" s="1288"/>
      <c r="J70" s="1289"/>
      <c r="K70" s="1289"/>
      <c r="L70" s="1290"/>
      <c r="M70" s="1289"/>
      <c r="N70" s="1290"/>
      <c r="AN70" s="1263"/>
      <c r="AO70" s="1263"/>
      <c r="AP70" s="1263"/>
      <c r="AZ70" s="1263"/>
      <c r="BA70" s="1263"/>
      <c r="BB70" s="1263"/>
      <c r="BL70" s="1263"/>
      <c r="BM70" s="1263"/>
      <c r="BN70" s="1263"/>
      <c r="BX70" s="1263"/>
      <c r="BY70" s="1263"/>
      <c r="BZ70" s="1263"/>
      <c r="CJ70" s="1263"/>
      <c r="CK70" s="1263"/>
      <c r="CL70" s="1263"/>
      <c r="CV70" s="1263"/>
      <c r="CW70" s="1263"/>
      <c r="CX70" s="1263"/>
    </row>
    <row r="71" spans="2:107" x14ac:dyDescent="0.15">
      <c r="B71" s="1245"/>
      <c r="G71" s="1291"/>
      <c r="I71" s="1292"/>
      <c r="J71" s="1289"/>
      <c r="K71" s="1289"/>
      <c r="L71" s="1290"/>
      <c r="M71" s="1289"/>
      <c r="N71" s="1290"/>
      <c r="AM71" s="1291"/>
      <c r="AN71" s="1238" t="s">
        <v>589</v>
      </c>
    </row>
    <row r="72" spans="2:107" x14ac:dyDescent="0.15">
      <c r="B72" s="1245"/>
      <c r="G72" s="1264"/>
      <c r="H72" s="1264"/>
      <c r="I72" s="1264"/>
      <c r="J72" s="1264"/>
      <c r="K72" s="1265"/>
      <c r="L72" s="1265"/>
      <c r="M72" s="1266"/>
      <c r="N72" s="1266"/>
      <c r="AN72" s="1267"/>
      <c r="AO72" s="1268"/>
      <c r="AP72" s="1268"/>
      <c r="AQ72" s="1268"/>
      <c r="AR72" s="1268"/>
      <c r="AS72" s="1268"/>
      <c r="AT72" s="1268"/>
      <c r="AU72" s="1268"/>
      <c r="AV72" s="1268"/>
      <c r="AW72" s="1268"/>
      <c r="AX72" s="1268"/>
      <c r="AY72" s="1268"/>
      <c r="AZ72" s="1268"/>
      <c r="BA72" s="1268"/>
      <c r="BB72" s="1268"/>
      <c r="BC72" s="1268"/>
      <c r="BD72" s="1268"/>
      <c r="BE72" s="1268"/>
      <c r="BF72" s="1268"/>
      <c r="BG72" s="1268"/>
      <c r="BH72" s="1268"/>
      <c r="BI72" s="1268"/>
      <c r="BJ72" s="1268"/>
      <c r="BK72" s="1268"/>
      <c r="BL72" s="1268"/>
      <c r="BM72" s="1268"/>
      <c r="BN72" s="1268"/>
      <c r="BO72" s="1269"/>
      <c r="BP72" s="1270" t="s">
        <v>551</v>
      </c>
      <c r="BQ72" s="1270"/>
      <c r="BR72" s="1270"/>
      <c r="BS72" s="1270"/>
      <c r="BT72" s="1270"/>
      <c r="BU72" s="1270"/>
      <c r="BV72" s="1270"/>
      <c r="BW72" s="1270"/>
      <c r="BX72" s="1270" t="s">
        <v>552</v>
      </c>
      <c r="BY72" s="1270"/>
      <c r="BZ72" s="1270"/>
      <c r="CA72" s="1270"/>
      <c r="CB72" s="1270"/>
      <c r="CC72" s="1270"/>
      <c r="CD72" s="1270"/>
      <c r="CE72" s="1270"/>
      <c r="CF72" s="1270" t="s">
        <v>553</v>
      </c>
      <c r="CG72" s="1270"/>
      <c r="CH72" s="1270"/>
      <c r="CI72" s="1270"/>
      <c r="CJ72" s="1270"/>
      <c r="CK72" s="1270"/>
      <c r="CL72" s="1270"/>
      <c r="CM72" s="1270"/>
      <c r="CN72" s="1270" t="s">
        <v>554</v>
      </c>
      <c r="CO72" s="1270"/>
      <c r="CP72" s="1270"/>
      <c r="CQ72" s="1270"/>
      <c r="CR72" s="1270"/>
      <c r="CS72" s="1270"/>
      <c r="CT72" s="1270"/>
      <c r="CU72" s="1270"/>
      <c r="CV72" s="1270" t="s">
        <v>555</v>
      </c>
      <c r="CW72" s="1270"/>
      <c r="CX72" s="1270"/>
      <c r="CY72" s="1270"/>
      <c r="CZ72" s="1270"/>
      <c r="DA72" s="1270"/>
      <c r="DB72" s="1270"/>
      <c r="DC72" s="1270"/>
    </row>
    <row r="73" spans="2:107" x14ac:dyDescent="0.15">
      <c r="B73" s="1245"/>
      <c r="G73" s="1271"/>
      <c r="H73" s="1271"/>
      <c r="I73" s="1271"/>
      <c r="J73" s="1271"/>
      <c r="K73" s="1293"/>
      <c r="L73" s="1293"/>
      <c r="M73" s="1293"/>
      <c r="N73" s="1293"/>
      <c r="AM73" s="1263"/>
      <c r="AN73" s="1274" t="s">
        <v>590</v>
      </c>
      <c r="AO73" s="1274"/>
      <c r="AP73" s="1274"/>
      <c r="AQ73" s="1274"/>
      <c r="AR73" s="1274"/>
      <c r="AS73" s="1274"/>
      <c r="AT73" s="1274"/>
      <c r="AU73" s="1274"/>
      <c r="AV73" s="1274"/>
      <c r="AW73" s="1274"/>
      <c r="AX73" s="1274"/>
      <c r="AY73" s="1274"/>
      <c r="AZ73" s="1274"/>
      <c r="BA73" s="1274"/>
      <c r="BB73" s="1274" t="s">
        <v>591</v>
      </c>
      <c r="BC73" s="1274"/>
      <c r="BD73" s="1274"/>
      <c r="BE73" s="1274"/>
      <c r="BF73" s="1274"/>
      <c r="BG73" s="1274"/>
      <c r="BH73" s="1274"/>
      <c r="BI73" s="1274"/>
      <c r="BJ73" s="1274"/>
      <c r="BK73" s="1274"/>
      <c r="BL73" s="1274"/>
      <c r="BM73" s="1274"/>
      <c r="BN73" s="1274"/>
      <c r="BO73" s="1274"/>
      <c r="BP73" s="1276">
        <v>178.2</v>
      </c>
      <c r="BQ73" s="1276"/>
      <c r="BR73" s="1276"/>
      <c r="BS73" s="1276"/>
      <c r="BT73" s="1276"/>
      <c r="BU73" s="1276"/>
      <c r="BV73" s="1276"/>
      <c r="BW73" s="1276"/>
      <c r="BX73" s="1276">
        <v>199.9</v>
      </c>
      <c r="BY73" s="1276"/>
      <c r="BZ73" s="1276"/>
      <c r="CA73" s="1276"/>
      <c r="CB73" s="1276"/>
      <c r="CC73" s="1276"/>
      <c r="CD73" s="1276"/>
      <c r="CE73" s="1276"/>
      <c r="CF73" s="1276">
        <v>164.4</v>
      </c>
      <c r="CG73" s="1276"/>
      <c r="CH73" s="1276"/>
      <c r="CI73" s="1276"/>
      <c r="CJ73" s="1276"/>
      <c r="CK73" s="1276"/>
      <c r="CL73" s="1276"/>
      <c r="CM73" s="1276"/>
      <c r="CN73" s="1276">
        <v>157.19999999999999</v>
      </c>
      <c r="CO73" s="1276"/>
      <c r="CP73" s="1276"/>
      <c r="CQ73" s="1276"/>
      <c r="CR73" s="1276"/>
      <c r="CS73" s="1276"/>
      <c r="CT73" s="1276"/>
      <c r="CU73" s="1276"/>
      <c r="CV73" s="1276">
        <v>165.2</v>
      </c>
      <c r="CW73" s="1276"/>
      <c r="CX73" s="1276"/>
      <c r="CY73" s="1276"/>
      <c r="CZ73" s="1276"/>
      <c r="DA73" s="1276"/>
      <c r="DB73" s="1276"/>
      <c r="DC73" s="1276"/>
    </row>
    <row r="74" spans="2:107" x14ac:dyDescent="0.15">
      <c r="B74" s="1245"/>
      <c r="G74" s="1271"/>
      <c r="H74" s="1271"/>
      <c r="I74" s="1271"/>
      <c r="J74" s="1271"/>
      <c r="K74" s="1293"/>
      <c r="L74" s="1293"/>
      <c r="M74" s="1293"/>
      <c r="N74" s="1293"/>
      <c r="AM74" s="1263"/>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1245"/>
      <c r="G75" s="1271"/>
      <c r="H75" s="1271"/>
      <c r="I75" s="1264"/>
      <c r="J75" s="1264"/>
      <c r="K75" s="1273"/>
      <c r="L75" s="1273"/>
      <c r="M75" s="1273"/>
      <c r="N75" s="1273"/>
      <c r="AM75" s="1263"/>
      <c r="AN75" s="1274"/>
      <c r="AO75" s="1274"/>
      <c r="AP75" s="1274"/>
      <c r="AQ75" s="1274"/>
      <c r="AR75" s="1274"/>
      <c r="AS75" s="1274"/>
      <c r="AT75" s="1274"/>
      <c r="AU75" s="1274"/>
      <c r="AV75" s="1274"/>
      <c r="AW75" s="1274"/>
      <c r="AX75" s="1274"/>
      <c r="AY75" s="1274"/>
      <c r="AZ75" s="1274"/>
      <c r="BA75" s="1274"/>
      <c r="BB75" s="1274" t="s">
        <v>596</v>
      </c>
      <c r="BC75" s="1274"/>
      <c r="BD75" s="1274"/>
      <c r="BE75" s="1274"/>
      <c r="BF75" s="1274"/>
      <c r="BG75" s="1274"/>
      <c r="BH75" s="1274"/>
      <c r="BI75" s="1274"/>
      <c r="BJ75" s="1274"/>
      <c r="BK75" s="1274"/>
      <c r="BL75" s="1274"/>
      <c r="BM75" s="1274"/>
      <c r="BN75" s="1274"/>
      <c r="BO75" s="1274"/>
      <c r="BP75" s="1276">
        <v>16</v>
      </c>
      <c r="BQ75" s="1276"/>
      <c r="BR75" s="1276"/>
      <c r="BS75" s="1276"/>
      <c r="BT75" s="1276"/>
      <c r="BU75" s="1276"/>
      <c r="BV75" s="1276"/>
      <c r="BW75" s="1276"/>
      <c r="BX75" s="1276">
        <v>14.7</v>
      </c>
      <c r="BY75" s="1276"/>
      <c r="BZ75" s="1276"/>
      <c r="CA75" s="1276"/>
      <c r="CB75" s="1276"/>
      <c r="CC75" s="1276"/>
      <c r="CD75" s="1276"/>
      <c r="CE75" s="1276"/>
      <c r="CF75" s="1276">
        <v>14.3</v>
      </c>
      <c r="CG75" s="1276"/>
      <c r="CH75" s="1276"/>
      <c r="CI75" s="1276"/>
      <c r="CJ75" s="1276"/>
      <c r="CK75" s="1276"/>
      <c r="CL75" s="1276"/>
      <c r="CM75" s="1276"/>
      <c r="CN75" s="1276">
        <v>14.7</v>
      </c>
      <c r="CO75" s="1276"/>
      <c r="CP75" s="1276"/>
      <c r="CQ75" s="1276"/>
      <c r="CR75" s="1276"/>
      <c r="CS75" s="1276"/>
      <c r="CT75" s="1276"/>
      <c r="CU75" s="1276"/>
      <c r="CV75" s="1276">
        <v>15.1</v>
      </c>
      <c r="CW75" s="1276"/>
      <c r="CX75" s="1276"/>
      <c r="CY75" s="1276"/>
      <c r="CZ75" s="1276"/>
      <c r="DA75" s="1276"/>
      <c r="DB75" s="1276"/>
      <c r="DC75" s="1276"/>
    </row>
    <row r="76" spans="2:107" x14ac:dyDescent="0.15">
      <c r="B76" s="1245"/>
      <c r="G76" s="1271"/>
      <c r="H76" s="1271"/>
      <c r="I76" s="1264"/>
      <c r="J76" s="1264"/>
      <c r="K76" s="1273"/>
      <c r="L76" s="1273"/>
      <c r="M76" s="1273"/>
      <c r="N76" s="1273"/>
      <c r="AM76" s="1263"/>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1245"/>
      <c r="G77" s="1264"/>
      <c r="H77" s="1264"/>
      <c r="I77" s="1264"/>
      <c r="J77" s="1264"/>
      <c r="K77" s="1293"/>
      <c r="L77" s="1293"/>
      <c r="M77" s="1293"/>
      <c r="N77" s="1293"/>
      <c r="AN77" s="1270" t="s">
        <v>593</v>
      </c>
      <c r="AO77" s="1270"/>
      <c r="AP77" s="1270"/>
      <c r="AQ77" s="1270"/>
      <c r="AR77" s="1270"/>
      <c r="AS77" s="1270"/>
      <c r="AT77" s="1270"/>
      <c r="AU77" s="1270"/>
      <c r="AV77" s="1270"/>
      <c r="AW77" s="1270"/>
      <c r="AX77" s="1270"/>
      <c r="AY77" s="1270"/>
      <c r="AZ77" s="1270"/>
      <c r="BA77" s="1270"/>
      <c r="BB77" s="1274" t="s">
        <v>591</v>
      </c>
      <c r="BC77" s="1274"/>
      <c r="BD77" s="1274"/>
      <c r="BE77" s="1274"/>
      <c r="BF77" s="1274"/>
      <c r="BG77" s="1274"/>
      <c r="BH77" s="1274"/>
      <c r="BI77" s="1274"/>
      <c r="BJ77" s="1274"/>
      <c r="BK77" s="1274"/>
      <c r="BL77" s="1274"/>
      <c r="BM77" s="1274"/>
      <c r="BN77" s="1274"/>
      <c r="BO77" s="1274"/>
      <c r="BP77" s="1276">
        <v>65.3</v>
      </c>
      <c r="BQ77" s="1276"/>
      <c r="BR77" s="1276"/>
      <c r="BS77" s="1276"/>
      <c r="BT77" s="1276"/>
      <c r="BU77" s="1276"/>
      <c r="BV77" s="1276"/>
      <c r="BW77" s="1276"/>
      <c r="BX77" s="1276">
        <v>60.8</v>
      </c>
      <c r="BY77" s="1276"/>
      <c r="BZ77" s="1276"/>
      <c r="CA77" s="1276"/>
      <c r="CB77" s="1276"/>
      <c r="CC77" s="1276"/>
      <c r="CD77" s="1276"/>
      <c r="CE77" s="1276"/>
      <c r="CF77" s="1276">
        <v>56.8</v>
      </c>
      <c r="CG77" s="1276"/>
      <c r="CH77" s="1276"/>
      <c r="CI77" s="1276"/>
      <c r="CJ77" s="1276"/>
      <c r="CK77" s="1276"/>
      <c r="CL77" s="1276"/>
      <c r="CM77" s="1276"/>
      <c r="CN77" s="1276">
        <v>52.3</v>
      </c>
      <c r="CO77" s="1276"/>
      <c r="CP77" s="1276"/>
      <c r="CQ77" s="1276"/>
      <c r="CR77" s="1276"/>
      <c r="CS77" s="1276"/>
      <c r="CT77" s="1276"/>
      <c r="CU77" s="1276"/>
      <c r="CV77" s="1276">
        <v>55.4</v>
      </c>
      <c r="CW77" s="1276"/>
      <c r="CX77" s="1276"/>
      <c r="CY77" s="1276"/>
      <c r="CZ77" s="1276"/>
      <c r="DA77" s="1276"/>
      <c r="DB77" s="1276"/>
      <c r="DC77" s="1276"/>
    </row>
    <row r="78" spans="2:107" x14ac:dyDescent="0.15">
      <c r="B78" s="1245"/>
      <c r="G78" s="1264"/>
      <c r="H78" s="1264"/>
      <c r="I78" s="1264"/>
      <c r="J78" s="1264"/>
      <c r="K78" s="1293"/>
      <c r="L78" s="1293"/>
      <c r="M78" s="1293"/>
      <c r="N78" s="1293"/>
      <c r="AN78" s="1270"/>
      <c r="AO78" s="1270"/>
      <c r="AP78" s="1270"/>
      <c r="AQ78" s="1270"/>
      <c r="AR78" s="1270"/>
      <c r="AS78" s="1270"/>
      <c r="AT78" s="1270"/>
      <c r="AU78" s="1270"/>
      <c r="AV78" s="1270"/>
      <c r="AW78" s="1270"/>
      <c r="AX78" s="1270"/>
      <c r="AY78" s="1270"/>
      <c r="AZ78" s="1270"/>
      <c r="BA78" s="1270"/>
      <c r="BB78" s="1274"/>
      <c r="BC78" s="1274"/>
      <c r="BD78" s="1274"/>
      <c r="BE78" s="1274"/>
      <c r="BF78" s="1274"/>
      <c r="BG78" s="1274"/>
      <c r="BH78" s="1274"/>
      <c r="BI78" s="1274"/>
      <c r="BJ78" s="1274"/>
      <c r="BK78" s="1274"/>
      <c r="BL78" s="1274"/>
      <c r="BM78" s="1274"/>
      <c r="BN78" s="1274"/>
      <c r="BO78" s="1274"/>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1245"/>
      <c r="G79" s="1264"/>
      <c r="H79" s="1264"/>
      <c r="I79" s="1278"/>
      <c r="J79" s="1278"/>
      <c r="K79" s="1294"/>
      <c r="L79" s="1294"/>
      <c r="M79" s="1294"/>
      <c r="N79" s="1294"/>
      <c r="AN79" s="1270"/>
      <c r="AO79" s="1270"/>
      <c r="AP79" s="1270"/>
      <c r="AQ79" s="1270"/>
      <c r="AR79" s="1270"/>
      <c r="AS79" s="1270"/>
      <c r="AT79" s="1270"/>
      <c r="AU79" s="1270"/>
      <c r="AV79" s="1270"/>
      <c r="AW79" s="1270"/>
      <c r="AX79" s="1270"/>
      <c r="AY79" s="1270"/>
      <c r="AZ79" s="1270"/>
      <c r="BA79" s="1270"/>
      <c r="BB79" s="1274" t="s">
        <v>596</v>
      </c>
      <c r="BC79" s="1274"/>
      <c r="BD79" s="1274"/>
      <c r="BE79" s="1274"/>
      <c r="BF79" s="1274"/>
      <c r="BG79" s="1274"/>
      <c r="BH79" s="1274"/>
      <c r="BI79" s="1274"/>
      <c r="BJ79" s="1274"/>
      <c r="BK79" s="1274"/>
      <c r="BL79" s="1274"/>
      <c r="BM79" s="1274"/>
      <c r="BN79" s="1274"/>
      <c r="BO79" s="1274"/>
      <c r="BP79" s="1276">
        <v>12</v>
      </c>
      <c r="BQ79" s="1276"/>
      <c r="BR79" s="1276"/>
      <c r="BS79" s="1276"/>
      <c r="BT79" s="1276"/>
      <c r="BU79" s="1276"/>
      <c r="BV79" s="1276"/>
      <c r="BW79" s="1276"/>
      <c r="BX79" s="1276">
        <v>11.1</v>
      </c>
      <c r="BY79" s="1276"/>
      <c r="BZ79" s="1276"/>
      <c r="CA79" s="1276"/>
      <c r="CB79" s="1276"/>
      <c r="CC79" s="1276"/>
      <c r="CD79" s="1276"/>
      <c r="CE79" s="1276"/>
      <c r="CF79" s="1276">
        <v>10.199999999999999</v>
      </c>
      <c r="CG79" s="1276"/>
      <c r="CH79" s="1276"/>
      <c r="CI79" s="1276"/>
      <c r="CJ79" s="1276"/>
      <c r="CK79" s="1276"/>
      <c r="CL79" s="1276"/>
      <c r="CM79" s="1276"/>
      <c r="CN79" s="1276">
        <v>10</v>
      </c>
      <c r="CO79" s="1276"/>
      <c r="CP79" s="1276"/>
      <c r="CQ79" s="1276"/>
      <c r="CR79" s="1276"/>
      <c r="CS79" s="1276"/>
      <c r="CT79" s="1276"/>
      <c r="CU79" s="1276"/>
      <c r="CV79" s="1276">
        <v>9.6999999999999993</v>
      </c>
      <c r="CW79" s="1276"/>
      <c r="CX79" s="1276"/>
      <c r="CY79" s="1276"/>
      <c r="CZ79" s="1276"/>
      <c r="DA79" s="1276"/>
      <c r="DB79" s="1276"/>
      <c r="DC79" s="1276"/>
    </row>
    <row r="80" spans="2:107" x14ac:dyDescent="0.15">
      <c r="B80" s="1245"/>
      <c r="G80" s="1264"/>
      <c r="H80" s="1264"/>
      <c r="I80" s="1278"/>
      <c r="J80" s="1278"/>
      <c r="K80" s="1294"/>
      <c r="L80" s="1294"/>
      <c r="M80" s="1294"/>
      <c r="N80" s="1294"/>
      <c r="AN80" s="1270"/>
      <c r="AO80" s="1270"/>
      <c r="AP80" s="1270"/>
      <c r="AQ80" s="1270"/>
      <c r="AR80" s="1270"/>
      <c r="AS80" s="1270"/>
      <c r="AT80" s="1270"/>
      <c r="AU80" s="1270"/>
      <c r="AV80" s="1270"/>
      <c r="AW80" s="1270"/>
      <c r="AX80" s="1270"/>
      <c r="AY80" s="1270"/>
      <c r="AZ80" s="1270"/>
      <c r="BA80" s="1270"/>
      <c r="BB80" s="1274"/>
      <c r="BC80" s="1274"/>
      <c r="BD80" s="1274"/>
      <c r="BE80" s="1274"/>
      <c r="BF80" s="1274"/>
      <c r="BG80" s="1274"/>
      <c r="BH80" s="1274"/>
      <c r="BI80" s="1274"/>
      <c r="BJ80" s="1274"/>
      <c r="BK80" s="1274"/>
      <c r="BL80" s="1274"/>
      <c r="BM80" s="1274"/>
      <c r="BN80" s="1274"/>
      <c r="BO80" s="1274"/>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1245"/>
    </row>
    <row r="82" spans="2:109" ht="17.25" x14ac:dyDescent="0.15">
      <c r="B82" s="1245"/>
      <c r="K82" s="1295"/>
      <c r="L82" s="1295"/>
      <c r="M82" s="1295"/>
      <c r="N82" s="1295"/>
      <c r="AQ82" s="1295"/>
      <c r="AR82" s="1295"/>
      <c r="AS82" s="1295"/>
      <c r="AT82" s="1295"/>
      <c r="BC82" s="1295"/>
      <c r="BD82" s="1295"/>
      <c r="BE82" s="1295"/>
      <c r="BF82" s="1295"/>
      <c r="BO82" s="1295"/>
      <c r="BP82" s="1295"/>
      <c r="BQ82" s="1295"/>
      <c r="BR82" s="1295"/>
      <c r="CA82" s="1295"/>
      <c r="CB82" s="1295"/>
      <c r="CC82" s="1295"/>
      <c r="CD82" s="1295"/>
      <c r="CM82" s="1295"/>
      <c r="CN82" s="1295"/>
      <c r="CO82" s="1295"/>
      <c r="CP82" s="1295"/>
      <c r="CY82" s="1295"/>
      <c r="CZ82" s="1295"/>
      <c r="DA82" s="1295"/>
      <c r="DB82" s="1295"/>
      <c r="DC82" s="1295"/>
    </row>
    <row r="83" spans="2:109" x14ac:dyDescent="0.15">
      <c r="B83" s="1247"/>
      <c r="C83" s="1248"/>
      <c r="D83" s="1248"/>
      <c r="E83" s="1248"/>
      <c r="F83" s="1248"/>
      <c r="G83" s="1248"/>
      <c r="H83" s="1248"/>
      <c r="I83" s="1248"/>
      <c r="J83" s="1248"/>
      <c r="K83" s="1248"/>
      <c r="L83" s="1248"/>
      <c r="M83" s="1248"/>
      <c r="N83" s="1248"/>
      <c r="O83" s="1248"/>
      <c r="P83" s="1248"/>
      <c r="Q83" s="1248"/>
      <c r="R83" s="1248"/>
      <c r="S83" s="1248"/>
      <c r="T83" s="1248"/>
      <c r="U83" s="1248"/>
      <c r="V83" s="1248"/>
      <c r="W83" s="1248"/>
      <c r="X83" s="1248"/>
      <c r="Y83" s="1248"/>
      <c r="Z83" s="1248"/>
      <c r="AA83" s="1248"/>
      <c r="AB83" s="1248"/>
      <c r="AC83" s="1248"/>
      <c r="AD83" s="1248"/>
      <c r="AE83" s="1248"/>
      <c r="AF83" s="1248"/>
      <c r="AG83" s="1248"/>
      <c r="AH83" s="1248"/>
      <c r="AI83" s="1248"/>
      <c r="AJ83" s="1248"/>
      <c r="AK83" s="1248"/>
      <c r="AL83" s="1248"/>
      <c r="AM83" s="1248"/>
      <c r="AN83" s="1248"/>
      <c r="AO83" s="1248"/>
      <c r="AP83" s="1248"/>
      <c r="AQ83" s="1248"/>
      <c r="AR83" s="1248"/>
      <c r="AS83" s="1248"/>
      <c r="AT83" s="1248"/>
      <c r="AU83" s="1248"/>
      <c r="AV83" s="1248"/>
      <c r="AW83" s="1248"/>
      <c r="AX83" s="1248"/>
      <c r="AY83" s="1248"/>
      <c r="AZ83" s="1248"/>
      <c r="BA83" s="1248"/>
      <c r="BB83" s="1248"/>
      <c r="BC83" s="1248"/>
      <c r="BD83" s="1248"/>
      <c r="BE83" s="1248"/>
      <c r="BF83" s="1248"/>
      <c r="BG83" s="1248"/>
      <c r="BH83" s="1248"/>
      <c r="BI83" s="1248"/>
      <c r="BJ83" s="1248"/>
      <c r="BK83" s="1248"/>
      <c r="BL83" s="1248"/>
      <c r="BM83" s="1248"/>
      <c r="BN83" s="1248"/>
      <c r="BO83" s="1248"/>
      <c r="BP83" s="1248"/>
      <c r="BQ83" s="1248"/>
      <c r="BR83" s="1248"/>
      <c r="BS83" s="1248"/>
      <c r="BT83" s="1248"/>
      <c r="BU83" s="1248"/>
      <c r="BV83" s="1248"/>
      <c r="BW83" s="1248"/>
      <c r="BX83" s="1248"/>
      <c r="BY83" s="1248"/>
      <c r="BZ83" s="1248"/>
      <c r="CA83" s="1248"/>
      <c r="CB83" s="1248"/>
      <c r="CC83" s="1248"/>
      <c r="CD83" s="1248"/>
      <c r="CE83" s="1248"/>
      <c r="CF83" s="1248"/>
      <c r="CG83" s="1248"/>
      <c r="CH83" s="1248"/>
      <c r="CI83" s="1248"/>
      <c r="CJ83" s="1248"/>
      <c r="CK83" s="1248"/>
      <c r="CL83" s="1248"/>
      <c r="CM83" s="1248"/>
      <c r="CN83" s="1248"/>
      <c r="CO83" s="1248"/>
      <c r="CP83" s="1248"/>
      <c r="CQ83" s="1248"/>
      <c r="CR83" s="1248"/>
      <c r="CS83" s="1248"/>
      <c r="CT83" s="1248"/>
      <c r="CU83" s="1248"/>
      <c r="CV83" s="1248"/>
      <c r="CW83" s="1248"/>
      <c r="CX83" s="1248"/>
      <c r="CY83" s="1248"/>
      <c r="CZ83" s="1248"/>
      <c r="DA83" s="1248"/>
      <c r="DB83" s="1248"/>
      <c r="DC83" s="1248"/>
      <c r="DD83" s="1249"/>
    </row>
    <row r="84" spans="2:109" x14ac:dyDescent="0.15">
      <c r="DD84" s="1238"/>
      <c r="DE84" s="1238"/>
    </row>
    <row r="85" spans="2:109" x14ac:dyDescent="0.15">
      <c r="DD85" s="1238"/>
      <c r="DE85" s="1238"/>
    </row>
    <row r="86" spans="2:109" hidden="1" x14ac:dyDescent="0.15">
      <c r="DD86" s="1238"/>
      <c r="DE86" s="1238"/>
    </row>
    <row r="87" spans="2:109" hidden="1" x14ac:dyDescent="0.15">
      <c r="K87" s="1296"/>
      <c r="AQ87" s="1296"/>
      <c r="BC87" s="1296"/>
      <c r="BO87" s="1296"/>
      <c r="CA87" s="1296"/>
      <c r="CM87" s="1296"/>
      <c r="CY87" s="1296"/>
      <c r="DD87" s="1238"/>
      <c r="DE87" s="1238"/>
    </row>
    <row r="88" spans="2:109" hidden="1" x14ac:dyDescent="0.15">
      <c r="DD88" s="1238"/>
      <c r="DE88" s="1238"/>
    </row>
    <row r="89" spans="2:109" hidden="1" x14ac:dyDescent="0.15">
      <c r="DD89" s="1238"/>
      <c r="DE89" s="1238"/>
    </row>
    <row r="90" spans="2:109" hidden="1" x14ac:dyDescent="0.15">
      <c r="DD90" s="1238"/>
      <c r="DE90" s="1238"/>
    </row>
    <row r="91" spans="2:109" hidden="1" x14ac:dyDescent="0.15">
      <c r="DD91" s="1238"/>
      <c r="DE91" s="1238"/>
    </row>
    <row r="92" spans="2:109" ht="13.5" hidden="1" customHeight="1" x14ac:dyDescent="0.15">
      <c r="DD92" s="1238"/>
      <c r="DE92" s="1238"/>
    </row>
    <row r="93" spans="2:109" ht="13.5" hidden="1" customHeight="1" x14ac:dyDescent="0.15">
      <c r="DD93" s="1238"/>
      <c r="DE93" s="1238"/>
    </row>
    <row r="94" spans="2:109" ht="13.5" hidden="1" customHeight="1" x14ac:dyDescent="0.15">
      <c r="DD94" s="1238"/>
      <c r="DE94" s="1238"/>
    </row>
    <row r="95" spans="2:109" ht="13.5" hidden="1" customHeight="1" x14ac:dyDescent="0.15">
      <c r="DD95" s="1238"/>
      <c r="DE95" s="1238"/>
    </row>
    <row r="96" spans="2:109" ht="13.5" hidden="1" customHeight="1" x14ac:dyDescent="0.15">
      <c r="DD96" s="1238"/>
      <c r="DE96" s="1238"/>
    </row>
    <row r="97" spans="108:109" ht="13.5" hidden="1" customHeight="1" x14ac:dyDescent="0.15">
      <c r="DD97" s="1238"/>
      <c r="DE97" s="1238"/>
    </row>
    <row r="98" spans="108:109" ht="13.5" hidden="1" customHeight="1" x14ac:dyDescent="0.15">
      <c r="DD98" s="1238"/>
      <c r="DE98" s="1238"/>
    </row>
    <row r="99" spans="108:109" ht="13.5" hidden="1" customHeight="1" x14ac:dyDescent="0.15">
      <c r="DD99" s="1238"/>
      <c r="DE99" s="1238"/>
    </row>
    <row r="100" spans="108:109" ht="13.5" hidden="1" customHeight="1" x14ac:dyDescent="0.15">
      <c r="DD100" s="1238"/>
      <c r="DE100" s="1238"/>
    </row>
    <row r="101" spans="108:109" ht="13.5" hidden="1" customHeight="1" x14ac:dyDescent="0.15">
      <c r="DD101" s="1238"/>
      <c r="DE101" s="1238"/>
    </row>
    <row r="102" spans="108:109" ht="13.5" hidden="1" customHeight="1" x14ac:dyDescent="0.15">
      <c r="DD102" s="1238"/>
      <c r="DE102" s="1238"/>
    </row>
    <row r="103" spans="108:109" ht="13.5" hidden="1" customHeight="1" x14ac:dyDescent="0.15">
      <c r="DD103" s="1238"/>
      <c r="DE103" s="1238"/>
    </row>
    <row r="104" spans="108:109" ht="13.5" hidden="1" customHeight="1" x14ac:dyDescent="0.15">
      <c r="DD104" s="1238"/>
      <c r="DE104" s="1238"/>
    </row>
    <row r="105" spans="108:109" ht="13.5" hidden="1" customHeight="1" x14ac:dyDescent="0.15">
      <c r="DD105" s="1238"/>
      <c r="DE105" s="1238"/>
    </row>
    <row r="106" spans="108:109" ht="13.5" hidden="1" customHeight="1" x14ac:dyDescent="0.15">
      <c r="DD106" s="1238"/>
      <c r="DE106" s="1238"/>
    </row>
    <row r="107" spans="108:109" ht="13.5" hidden="1" customHeight="1" x14ac:dyDescent="0.15">
      <c r="DD107" s="1238"/>
      <c r="DE107" s="1238"/>
    </row>
    <row r="108" spans="108:109" ht="13.5" hidden="1" customHeight="1" x14ac:dyDescent="0.15">
      <c r="DD108" s="1238"/>
      <c r="DE108" s="1238"/>
    </row>
    <row r="109" spans="108:109" ht="13.5" hidden="1" customHeight="1" x14ac:dyDescent="0.15">
      <c r="DD109" s="1238"/>
      <c r="DE109" s="1238"/>
    </row>
    <row r="110" spans="108:109" ht="13.5" hidden="1" customHeight="1" x14ac:dyDescent="0.15">
      <c r="DD110" s="1238"/>
      <c r="DE110" s="1238"/>
    </row>
    <row r="111" spans="108:109" ht="13.5" hidden="1" customHeight="1" x14ac:dyDescent="0.15">
      <c r="DD111" s="1238"/>
      <c r="DE111" s="1238"/>
    </row>
    <row r="112" spans="108:109" ht="13.5" hidden="1" customHeight="1" x14ac:dyDescent="0.15">
      <c r="DD112" s="1238"/>
      <c r="DE112" s="1238"/>
    </row>
    <row r="113" spans="108:109" ht="13.5" hidden="1" customHeight="1" x14ac:dyDescent="0.15">
      <c r="DD113" s="1238"/>
      <c r="DE113" s="1238"/>
    </row>
    <row r="114" spans="108:109" ht="13.5" hidden="1" customHeight="1" x14ac:dyDescent="0.15">
      <c r="DD114" s="1238"/>
      <c r="DE114" s="1238"/>
    </row>
    <row r="115" spans="108:109" ht="13.5" hidden="1" customHeight="1" x14ac:dyDescent="0.15">
      <c r="DD115" s="1238"/>
      <c r="DE115" s="1238"/>
    </row>
    <row r="116" spans="108:109" ht="13.5" hidden="1" customHeight="1" x14ac:dyDescent="0.15">
      <c r="DD116" s="1238"/>
      <c r="DE116" s="1238"/>
    </row>
    <row r="117" spans="108:109" ht="13.5" hidden="1" customHeight="1" x14ac:dyDescent="0.15">
      <c r="DD117" s="1238"/>
      <c r="DE117" s="1238"/>
    </row>
    <row r="118" spans="108:109" ht="13.5" hidden="1" customHeight="1" x14ac:dyDescent="0.15">
      <c r="DD118" s="1238"/>
      <c r="DE118" s="1238"/>
    </row>
    <row r="119" spans="108:109" ht="13.5" hidden="1" customHeight="1" x14ac:dyDescent="0.15">
      <c r="DD119" s="1238"/>
      <c r="DE119" s="1238"/>
    </row>
    <row r="120" spans="108:109" ht="13.5" hidden="1" customHeight="1" x14ac:dyDescent="0.15">
      <c r="DD120" s="1238"/>
      <c r="DE120" s="1238"/>
    </row>
    <row r="121" spans="108:109" ht="13.5" hidden="1" customHeight="1" x14ac:dyDescent="0.15">
      <c r="DD121" s="1238"/>
      <c r="DE121" s="1238"/>
    </row>
    <row r="122" spans="108:109" ht="13.5" hidden="1" customHeight="1" x14ac:dyDescent="0.15">
      <c r="DD122" s="1238"/>
      <c r="DE122" s="1238"/>
    </row>
    <row r="123" spans="108:109" ht="13.5" hidden="1" customHeight="1" x14ac:dyDescent="0.15">
      <c r="DD123" s="1238"/>
      <c r="DE123" s="1238"/>
    </row>
    <row r="124" spans="108:109" ht="13.5" hidden="1" customHeight="1" x14ac:dyDescent="0.15">
      <c r="DD124" s="1238"/>
      <c r="DE124" s="1238"/>
    </row>
    <row r="125" spans="108:109" ht="13.5" hidden="1" customHeight="1" x14ac:dyDescent="0.15">
      <c r="DD125" s="1238"/>
      <c r="DE125" s="1238"/>
    </row>
    <row r="126" spans="108:109" ht="13.5" hidden="1" customHeight="1" x14ac:dyDescent="0.15">
      <c r="DD126" s="1238"/>
      <c r="DE126" s="1238"/>
    </row>
    <row r="127" spans="108:109" ht="13.5" hidden="1" customHeight="1" x14ac:dyDescent="0.15">
      <c r="DD127" s="1238"/>
      <c r="DE127" s="1238"/>
    </row>
    <row r="128" spans="108:109" ht="13.5" hidden="1" customHeight="1" x14ac:dyDescent="0.15">
      <c r="DD128" s="1238"/>
      <c r="DE128" s="1238"/>
    </row>
    <row r="129" spans="108:109" ht="13.5" hidden="1" customHeight="1" x14ac:dyDescent="0.15">
      <c r="DD129" s="1238"/>
      <c r="DE129" s="1238"/>
    </row>
    <row r="130" spans="108:109" ht="13.5" hidden="1" customHeight="1" x14ac:dyDescent="0.15">
      <c r="DD130" s="1238"/>
      <c r="DE130" s="1238"/>
    </row>
    <row r="131" spans="108:109" ht="13.5" hidden="1" customHeight="1" x14ac:dyDescent="0.15">
      <c r="DD131" s="1238"/>
      <c r="DE131" s="1238"/>
    </row>
    <row r="132" spans="108:109" ht="13.5" hidden="1" customHeight="1" x14ac:dyDescent="0.15">
      <c r="DD132" s="1238"/>
      <c r="DE132" s="1238"/>
    </row>
    <row r="133" spans="108:109" ht="13.5" hidden="1" customHeight="1" x14ac:dyDescent="0.15">
      <c r="DD133" s="1238"/>
      <c r="DE133" s="1238"/>
    </row>
    <row r="134" spans="108:109" ht="13.5" hidden="1" customHeight="1" x14ac:dyDescent="0.15">
      <c r="DD134" s="1238"/>
      <c r="DE134" s="1238"/>
    </row>
    <row r="135" spans="108:109" ht="13.5" hidden="1" customHeight="1" x14ac:dyDescent="0.15">
      <c r="DD135" s="1238"/>
      <c r="DE135" s="1238"/>
    </row>
    <row r="136" spans="108:109" ht="13.5" hidden="1" customHeight="1" x14ac:dyDescent="0.15">
      <c r="DD136" s="1238"/>
      <c r="DE136" s="1238"/>
    </row>
    <row r="137" spans="108:109" ht="13.5" hidden="1" customHeight="1" x14ac:dyDescent="0.15">
      <c r="DD137" s="1238"/>
      <c r="DE137" s="1238"/>
    </row>
    <row r="138" spans="108:109" ht="13.5" hidden="1" customHeight="1" x14ac:dyDescent="0.15">
      <c r="DD138" s="1238"/>
      <c r="DE138" s="1238"/>
    </row>
    <row r="139" spans="108:109" ht="13.5" hidden="1" customHeight="1" x14ac:dyDescent="0.15">
      <c r="DD139" s="1238"/>
      <c r="DE139" s="1238"/>
    </row>
    <row r="140" spans="108:109" ht="13.5" hidden="1" customHeight="1" x14ac:dyDescent="0.15">
      <c r="DD140" s="1238"/>
      <c r="DE140" s="1238"/>
    </row>
    <row r="141" spans="108:109" ht="13.5" hidden="1" customHeight="1" x14ac:dyDescent="0.15">
      <c r="DD141" s="1238"/>
      <c r="DE141" s="1238"/>
    </row>
    <row r="142" spans="108:109" ht="13.5" hidden="1" customHeight="1" x14ac:dyDescent="0.15">
      <c r="DD142" s="1238"/>
      <c r="DE142" s="1238"/>
    </row>
    <row r="143" spans="108:109" ht="13.5" hidden="1" customHeight="1" x14ac:dyDescent="0.15">
      <c r="DD143" s="1238"/>
      <c r="DE143" s="1238"/>
    </row>
    <row r="144" spans="108:109" ht="13.5" hidden="1" customHeight="1" x14ac:dyDescent="0.15">
      <c r="DD144" s="1238"/>
      <c r="DE144" s="1238"/>
    </row>
    <row r="145" spans="108:109" ht="13.5" hidden="1" customHeight="1" x14ac:dyDescent="0.15">
      <c r="DD145" s="1238"/>
      <c r="DE145" s="1238"/>
    </row>
    <row r="146" spans="108:109" ht="13.5" hidden="1" customHeight="1" x14ac:dyDescent="0.15">
      <c r="DD146" s="1238"/>
      <c r="DE146" s="1238"/>
    </row>
    <row r="147" spans="108:109" ht="13.5" hidden="1" customHeight="1" x14ac:dyDescent="0.15">
      <c r="DD147" s="1238"/>
      <c r="DE147" s="1238"/>
    </row>
    <row r="148" spans="108:109" ht="13.5" hidden="1" customHeight="1" x14ac:dyDescent="0.15">
      <c r="DD148" s="1238"/>
      <c r="DE148" s="1238"/>
    </row>
    <row r="149" spans="108:109" ht="13.5" hidden="1" customHeight="1" x14ac:dyDescent="0.15">
      <c r="DD149" s="1238"/>
      <c r="DE149" s="1238"/>
    </row>
    <row r="150" spans="108:109" ht="13.5" hidden="1" customHeight="1" x14ac:dyDescent="0.15">
      <c r="DD150" s="1238"/>
      <c r="DE150" s="1238"/>
    </row>
    <row r="151" spans="108:109" ht="13.5" hidden="1" customHeight="1" x14ac:dyDescent="0.15">
      <c r="DD151" s="1238"/>
      <c r="DE151" s="1238"/>
    </row>
    <row r="152" spans="108:109" ht="13.5" hidden="1" customHeight="1" x14ac:dyDescent="0.15">
      <c r="DD152" s="1238"/>
      <c r="DE152" s="1238"/>
    </row>
    <row r="153" spans="108:109" ht="13.5" hidden="1" customHeight="1" x14ac:dyDescent="0.15">
      <c r="DD153" s="1238"/>
      <c r="DE153" s="1238"/>
    </row>
    <row r="154" spans="108:109" ht="13.5" hidden="1" customHeight="1" x14ac:dyDescent="0.15">
      <c r="DD154" s="1238"/>
      <c r="DE154" s="1238"/>
    </row>
    <row r="155" spans="108:109" ht="13.5" hidden="1" customHeight="1" x14ac:dyDescent="0.15">
      <c r="DD155" s="1238"/>
      <c r="DE155" s="1238"/>
    </row>
    <row r="156" spans="108:109" ht="13.5" hidden="1" customHeight="1" x14ac:dyDescent="0.15">
      <c r="DD156" s="1238"/>
      <c r="DE156" s="1238"/>
    </row>
    <row r="157" spans="108:109" ht="13.5" hidden="1" customHeight="1" x14ac:dyDescent="0.15">
      <c r="DD157" s="1238"/>
      <c r="DE157" s="1238"/>
    </row>
    <row r="158" spans="108:109" ht="13.5" hidden="1" customHeight="1" x14ac:dyDescent="0.15">
      <c r="DD158" s="1238"/>
      <c r="DE158" s="1238"/>
    </row>
    <row r="159" spans="108:109" ht="13.5" hidden="1" customHeight="1" x14ac:dyDescent="0.15">
      <c r="DD159" s="1238"/>
      <c r="DE159" s="1238"/>
    </row>
    <row r="160" spans="108:109" ht="13.5" hidden="1" customHeight="1" x14ac:dyDescent="0.15">
      <c r="DD160" s="1238"/>
      <c r="DE160" s="123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TDySnbGWwTgVSpL2JO/kfnAQXjW1edsaVQ32TAXeB1S+hTie3s+Cixlya7sTMMTkljUjFCoeyRqPDgpW0sVIw==" saltValue="4tCfv9qDALRCy2xe9b4OZ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7PweBoTAsPepEBt+AcU7YndKglFNTUuwXam9mTowgL66eqXS7TPgDNHz86AWXdQjnu/SjyS8TIThooylcuEAA==" saltValue="L3ndGQsIYBMKURKsVLNk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pfjxeH0YaceGEAyrCykgqKIEWcfNxs/pRkKCOn46ULAbarwLhQzkoVeXCG2UzoslpdrBKavS+qvrC73oCK/6Q==" saltValue="rQ/jgIXbQ3cHaF9gsx7y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548</v>
      </c>
      <c r="G2" s="136"/>
      <c r="H2" s="137"/>
    </row>
    <row r="3" spans="1:8" x14ac:dyDescent="0.15">
      <c r="A3" s="133" t="s">
        <v>541</v>
      </c>
      <c r="B3" s="138"/>
      <c r="C3" s="139"/>
      <c r="D3" s="140">
        <v>122645</v>
      </c>
      <c r="E3" s="141"/>
      <c r="F3" s="142">
        <v>90961</v>
      </c>
      <c r="G3" s="143"/>
      <c r="H3" s="144"/>
    </row>
    <row r="4" spans="1:8" x14ac:dyDescent="0.15">
      <c r="A4" s="145"/>
      <c r="B4" s="146"/>
      <c r="C4" s="147"/>
      <c r="D4" s="148">
        <v>43348</v>
      </c>
      <c r="E4" s="149"/>
      <c r="F4" s="150">
        <v>37720</v>
      </c>
      <c r="G4" s="151"/>
      <c r="H4" s="152"/>
    </row>
    <row r="5" spans="1:8" x14ac:dyDescent="0.15">
      <c r="A5" s="133" t="s">
        <v>543</v>
      </c>
      <c r="B5" s="138"/>
      <c r="C5" s="139"/>
      <c r="D5" s="140">
        <v>78110</v>
      </c>
      <c r="E5" s="141"/>
      <c r="F5" s="142">
        <v>106614</v>
      </c>
      <c r="G5" s="143"/>
      <c r="H5" s="144"/>
    </row>
    <row r="6" spans="1:8" x14ac:dyDescent="0.15">
      <c r="A6" s="145"/>
      <c r="B6" s="146"/>
      <c r="C6" s="147"/>
      <c r="D6" s="148">
        <v>42322</v>
      </c>
      <c r="E6" s="149"/>
      <c r="F6" s="150">
        <v>45545</v>
      </c>
      <c r="G6" s="151"/>
      <c r="H6" s="152"/>
    </row>
    <row r="7" spans="1:8" x14ac:dyDescent="0.15">
      <c r="A7" s="133" t="s">
        <v>544</v>
      </c>
      <c r="B7" s="138"/>
      <c r="C7" s="139"/>
      <c r="D7" s="140">
        <v>62179</v>
      </c>
      <c r="E7" s="141"/>
      <c r="F7" s="142">
        <v>81768</v>
      </c>
      <c r="G7" s="143"/>
      <c r="H7" s="144"/>
    </row>
    <row r="8" spans="1:8" x14ac:dyDescent="0.15">
      <c r="A8" s="145"/>
      <c r="B8" s="146"/>
      <c r="C8" s="147"/>
      <c r="D8" s="148">
        <v>31369</v>
      </c>
      <c r="E8" s="149"/>
      <c r="F8" s="150">
        <v>37917</v>
      </c>
      <c r="G8" s="151"/>
      <c r="H8" s="152"/>
    </row>
    <row r="9" spans="1:8" x14ac:dyDescent="0.15">
      <c r="A9" s="133" t="s">
        <v>545</v>
      </c>
      <c r="B9" s="138"/>
      <c r="C9" s="139"/>
      <c r="D9" s="140">
        <v>51367</v>
      </c>
      <c r="E9" s="141"/>
      <c r="F9" s="142">
        <v>65876</v>
      </c>
      <c r="G9" s="143"/>
      <c r="H9" s="144"/>
    </row>
    <row r="10" spans="1:8" x14ac:dyDescent="0.15">
      <c r="A10" s="145"/>
      <c r="B10" s="146"/>
      <c r="C10" s="147"/>
      <c r="D10" s="148">
        <v>20047</v>
      </c>
      <c r="E10" s="149"/>
      <c r="F10" s="150">
        <v>36484</v>
      </c>
      <c r="G10" s="151"/>
      <c r="H10" s="152"/>
    </row>
    <row r="11" spans="1:8" x14ac:dyDescent="0.15">
      <c r="A11" s="133" t="s">
        <v>546</v>
      </c>
      <c r="B11" s="138"/>
      <c r="C11" s="139"/>
      <c r="D11" s="140">
        <v>76604</v>
      </c>
      <c r="E11" s="141"/>
      <c r="F11" s="142">
        <v>68468</v>
      </c>
      <c r="G11" s="143"/>
      <c r="H11" s="144"/>
    </row>
    <row r="12" spans="1:8" x14ac:dyDescent="0.15">
      <c r="A12" s="145"/>
      <c r="B12" s="146"/>
      <c r="C12" s="153"/>
      <c r="D12" s="148">
        <v>32001</v>
      </c>
      <c r="E12" s="149"/>
      <c r="F12" s="150">
        <v>34140</v>
      </c>
      <c r="G12" s="151"/>
      <c r="H12" s="152"/>
    </row>
    <row r="13" spans="1:8" x14ac:dyDescent="0.15">
      <c r="A13" s="133"/>
      <c r="B13" s="138"/>
      <c r="C13" s="154"/>
      <c r="D13" s="155">
        <v>78181</v>
      </c>
      <c r="E13" s="156"/>
      <c r="F13" s="157">
        <v>82737</v>
      </c>
      <c r="G13" s="158"/>
      <c r="H13" s="144"/>
    </row>
    <row r="14" spans="1:8" x14ac:dyDescent="0.15">
      <c r="A14" s="145"/>
      <c r="B14" s="146"/>
      <c r="C14" s="147"/>
      <c r="D14" s="148">
        <v>33817</v>
      </c>
      <c r="E14" s="149"/>
      <c r="F14" s="150">
        <v>38361</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6.06</v>
      </c>
      <c r="C19" s="159">
        <f>ROUND(VALUE(SUBSTITUTE(実質収支比率等に係る経年分析!G$48,"▲","-")),2)</f>
        <v>4.3899999999999997</v>
      </c>
      <c r="D19" s="159">
        <f>ROUND(VALUE(SUBSTITUTE(実質収支比率等に係る経年分析!H$48,"▲","-")),2)</f>
        <v>5.26</v>
      </c>
      <c r="E19" s="159">
        <f>ROUND(VALUE(SUBSTITUTE(実質収支比率等に係る経年分析!I$48,"▲","-")),2)</f>
        <v>5.0999999999999996</v>
      </c>
      <c r="F19" s="159">
        <f>ROUND(VALUE(SUBSTITUTE(実質収支比率等に係る経年分析!J$48,"▲","-")),2)</f>
        <v>2.58</v>
      </c>
    </row>
    <row r="20" spans="1:11" x14ac:dyDescent="0.15">
      <c r="A20" s="159" t="s">
        <v>48</v>
      </c>
      <c r="B20" s="159">
        <f>ROUND(VALUE(SUBSTITUTE(実質収支比率等に係る経年分析!F$47,"▲","-")),2)</f>
        <v>11.72</v>
      </c>
      <c r="C20" s="159">
        <f>ROUND(VALUE(SUBSTITUTE(実質収支比率等に係る経年分析!G$47,"▲","-")),2)</f>
        <v>11</v>
      </c>
      <c r="D20" s="159">
        <f>ROUND(VALUE(SUBSTITUTE(実質収支比率等に係る経年分析!H$47,"▲","-")),2)</f>
        <v>10.91</v>
      </c>
      <c r="E20" s="159">
        <f>ROUND(VALUE(SUBSTITUTE(実質収支比率等に係る経年分析!I$47,"▲","-")),2)</f>
        <v>10.37</v>
      </c>
      <c r="F20" s="159">
        <f>ROUND(VALUE(SUBSTITUTE(実質収支比率等に係る経年分析!J$47,"▲","-")),2)</f>
        <v>9.65</v>
      </c>
    </row>
    <row r="21" spans="1:11" x14ac:dyDescent="0.15">
      <c r="A21" s="159" t="s">
        <v>49</v>
      </c>
      <c r="B21" s="159">
        <f>IF(ISNUMBER(VALUE(SUBSTITUTE(実質収支比率等に係る経年分析!F$49,"▲","-"))),ROUND(VALUE(SUBSTITUTE(実質収支比率等に係る経年分析!F$49,"▲","-")),2),NA())</f>
        <v>2.88</v>
      </c>
      <c r="C21" s="159">
        <f>IF(ISNUMBER(VALUE(SUBSTITUTE(実質収支比率等に係る経年分析!G$49,"▲","-"))),ROUND(VALUE(SUBSTITUTE(実質収支比率等に係る経年分析!G$49,"▲","-")),2),NA())</f>
        <v>-1.99</v>
      </c>
      <c r="D21" s="159">
        <f>IF(ISNUMBER(VALUE(SUBSTITUTE(実質収支比率等に係る経年分析!H$49,"▲","-"))),ROUND(VALUE(SUBSTITUTE(実質収支比率等に係る経年分析!H$49,"▲","-")),2),NA())</f>
        <v>2.2200000000000002</v>
      </c>
      <c r="E21" s="159">
        <f>IF(ISNUMBER(VALUE(SUBSTITUTE(実質収支比率等に係る経年分析!I$49,"▲","-"))),ROUND(VALUE(SUBSTITUTE(実質収支比率等に係る経年分析!I$49,"▲","-")),2),NA())</f>
        <v>-0.28000000000000003</v>
      </c>
      <c r="F21" s="159">
        <f>IF(ISNUMBER(VALUE(SUBSTITUTE(実質収支比率等に係る経年分析!J$49,"▲","-"))),ROUND(VALUE(SUBSTITUTE(実質収支比率等に係る経年分析!J$49,"▲","-")),2),NA())</f>
        <v>-3.07</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東部産業団地事業特別会計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公共用地先行取得事業特別会計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15">
      <c r="A33" s="160" t="str">
        <f>IF(連結実質赤字比率に係る赤字・黒字の構成分析!C$37="",NA(),連結実質赤字比率に係る赤字・黒字の構成分析!C$37)</f>
        <v>後期高齢者医療事業特別会計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0.01</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0.95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0.78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1.91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1.56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1.71</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6.05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4.38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5.25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5.09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2.58</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6.61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5.89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4.99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4.7699999999999996</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1262</v>
      </c>
      <c r="E42" s="161"/>
      <c r="F42" s="161"/>
      <c r="G42" s="161">
        <f>'実質公債費比率（分子）の構造'!L$52</f>
        <v>1273</v>
      </c>
      <c r="H42" s="161"/>
      <c r="I42" s="161"/>
      <c r="J42" s="161">
        <f>'実質公債費比率（分子）の構造'!M$52</f>
        <v>1334</v>
      </c>
      <c r="K42" s="161"/>
      <c r="L42" s="161"/>
      <c r="M42" s="161">
        <f>'実質公債費比率（分子）の構造'!N$52</f>
        <v>1358</v>
      </c>
      <c r="N42" s="161"/>
      <c r="O42" s="161"/>
      <c r="P42" s="161">
        <f>'実質公債費比率（分子）の構造'!O$52</f>
        <v>1378</v>
      </c>
    </row>
    <row r="43" spans="1:16" x14ac:dyDescent="0.15">
      <c r="A43" s="161" t="s">
        <v>57</v>
      </c>
      <c r="B43" s="161">
        <f>'実質公債費比率（分子）の構造'!K$51</f>
        <v>0</v>
      </c>
      <c r="C43" s="161"/>
      <c r="D43" s="161"/>
      <c r="E43" s="161">
        <f>'実質公債費比率（分子）の構造'!L$51</f>
        <v>1</v>
      </c>
      <c r="F43" s="161"/>
      <c r="G43" s="161"/>
      <c r="H43" s="161">
        <f>'実質公債費比率（分子）の構造'!M$51</f>
        <v>1</v>
      </c>
      <c r="I43" s="161"/>
      <c r="J43" s="161"/>
      <c r="K43" s="161">
        <f>'実質公債費比率（分子）の構造'!N$51</f>
        <v>0</v>
      </c>
      <c r="L43" s="161"/>
      <c r="M43" s="161"/>
      <c r="N43" s="161">
        <f>'実質公債費比率（分子）の構造'!O$51</f>
        <v>0</v>
      </c>
      <c r="O43" s="161"/>
      <c r="P43" s="161"/>
    </row>
    <row r="44" spans="1:16" x14ac:dyDescent="0.15">
      <c r="A44" s="161" t="s">
        <v>58</v>
      </c>
      <c r="B44" s="161">
        <f>'実質公債費比率（分子）の構造'!K$50</f>
        <v>79</v>
      </c>
      <c r="C44" s="161"/>
      <c r="D44" s="161"/>
      <c r="E44" s="161">
        <f>'実質公債費比率（分子）の構造'!L$50</f>
        <v>77</v>
      </c>
      <c r="F44" s="161"/>
      <c r="G44" s="161"/>
      <c r="H44" s="161">
        <f>'実質公債費比率（分子）の構造'!M$50</f>
        <v>124</v>
      </c>
      <c r="I44" s="161"/>
      <c r="J44" s="161"/>
      <c r="K44" s="161">
        <f>'実質公債費比率（分子）の構造'!N$50</f>
        <v>107</v>
      </c>
      <c r="L44" s="161"/>
      <c r="M44" s="161"/>
      <c r="N44" s="161">
        <f>'実質公債費比率（分子）の構造'!O$50</f>
        <v>103</v>
      </c>
      <c r="O44" s="161"/>
      <c r="P44" s="161"/>
    </row>
    <row r="45" spans="1:16" x14ac:dyDescent="0.15">
      <c r="A45" s="161" t="s">
        <v>59</v>
      </c>
      <c r="B45" s="161">
        <f>'実質公債費比率（分子）の構造'!K$49</f>
        <v>109</v>
      </c>
      <c r="C45" s="161"/>
      <c r="D45" s="161"/>
      <c r="E45" s="161">
        <f>'実質公債費比率（分子）の構造'!L$49</f>
        <v>88</v>
      </c>
      <c r="F45" s="161"/>
      <c r="G45" s="161"/>
      <c r="H45" s="161">
        <f>'実質公債費比率（分子）の構造'!M$49</f>
        <v>75</v>
      </c>
      <c r="I45" s="161"/>
      <c r="J45" s="161"/>
      <c r="K45" s="161">
        <f>'実質公債費比率（分子）の構造'!N$49</f>
        <v>87</v>
      </c>
      <c r="L45" s="161"/>
      <c r="M45" s="161"/>
      <c r="N45" s="161">
        <f>'実質公債費比率（分子）の構造'!O$49</f>
        <v>92</v>
      </c>
      <c r="O45" s="161"/>
      <c r="P45" s="161"/>
    </row>
    <row r="46" spans="1:16" x14ac:dyDescent="0.15">
      <c r="A46" s="161" t="s">
        <v>60</v>
      </c>
      <c r="B46" s="161">
        <f>'実質公債費比率（分子）の構造'!K$48</f>
        <v>866</v>
      </c>
      <c r="C46" s="161"/>
      <c r="D46" s="161"/>
      <c r="E46" s="161">
        <f>'実質公債費比率（分子）の構造'!L$48</f>
        <v>874</v>
      </c>
      <c r="F46" s="161"/>
      <c r="G46" s="161"/>
      <c r="H46" s="161">
        <f>'実質公債費比率（分子）の構造'!M$48</f>
        <v>972</v>
      </c>
      <c r="I46" s="161"/>
      <c r="J46" s="161"/>
      <c r="K46" s="161">
        <f>'実質公債費比率（分子）の構造'!N$48</f>
        <v>953</v>
      </c>
      <c r="L46" s="161"/>
      <c r="M46" s="161"/>
      <c r="N46" s="161">
        <f>'実質公債費比率（分子）の構造'!O$48</f>
        <v>915</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1173</v>
      </c>
      <c r="C49" s="161"/>
      <c r="D49" s="161"/>
      <c r="E49" s="161">
        <f>'実質公債費比率（分子）の構造'!L$45</f>
        <v>1169</v>
      </c>
      <c r="F49" s="161"/>
      <c r="G49" s="161"/>
      <c r="H49" s="161">
        <f>'実質公債費比率（分子）の構造'!M$45</f>
        <v>1220</v>
      </c>
      <c r="I49" s="161"/>
      <c r="J49" s="161"/>
      <c r="K49" s="161">
        <f>'実質公債費比率（分子）の構造'!N$45</f>
        <v>1270</v>
      </c>
      <c r="L49" s="161"/>
      <c r="M49" s="161"/>
      <c r="N49" s="161">
        <f>'実質公債費比率（分子）の構造'!O$45</f>
        <v>1316</v>
      </c>
      <c r="O49" s="161"/>
      <c r="P49" s="161"/>
    </row>
    <row r="50" spans="1:16" x14ac:dyDescent="0.15">
      <c r="A50" s="161" t="s">
        <v>64</v>
      </c>
      <c r="B50" s="161" t="e">
        <f>NA()</f>
        <v>#N/A</v>
      </c>
      <c r="C50" s="161">
        <f>IF(ISNUMBER('実質公債費比率（分子）の構造'!K$53),'実質公債費比率（分子）の構造'!K$53,NA())</f>
        <v>965</v>
      </c>
      <c r="D50" s="161" t="e">
        <f>NA()</f>
        <v>#N/A</v>
      </c>
      <c r="E50" s="161" t="e">
        <f>NA()</f>
        <v>#N/A</v>
      </c>
      <c r="F50" s="161">
        <f>IF(ISNUMBER('実質公債費比率（分子）の構造'!L$53),'実質公債費比率（分子）の構造'!L$53,NA())</f>
        <v>936</v>
      </c>
      <c r="G50" s="161" t="e">
        <f>NA()</f>
        <v>#N/A</v>
      </c>
      <c r="H50" s="161" t="e">
        <f>NA()</f>
        <v>#N/A</v>
      </c>
      <c r="I50" s="161">
        <f>IF(ISNUMBER('実質公債費比率（分子）の構造'!M$53),'実質公債費比率（分子）の構造'!M$53,NA())</f>
        <v>1058</v>
      </c>
      <c r="J50" s="161" t="e">
        <f>NA()</f>
        <v>#N/A</v>
      </c>
      <c r="K50" s="161" t="e">
        <f>NA()</f>
        <v>#N/A</v>
      </c>
      <c r="L50" s="161">
        <f>IF(ISNUMBER('実質公債費比率（分子）の構造'!N$53),'実質公債費比率（分子）の構造'!N$53,NA())</f>
        <v>1059</v>
      </c>
      <c r="M50" s="161" t="e">
        <f>NA()</f>
        <v>#N/A</v>
      </c>
      <c r="N50" s="161" t="e">
        <f>NA()</f>
        <v>#N/A</v>
      </c>
      <c r="O50" s="161">
        <f>IF(ISNUMBER('実質公債費比率（分子）の構造'!O$53),'実質公債費比率（分子）の構造'!O$53,NA())</f>
        <v>1048</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17497</v>
      </c>
      <c r="E56" s="160"/>
      <c r="F56" s="160"/>
      <c r="G56" s="160">
        <f>'将来負担比率（分子）の構造'!J$52</f>
        <v>17763</v>
      </c>
      <c r="H56" s="160"/>
      <c r="I56" s="160"/>
      <c r="J56" s="160">
        <f>'将来負担比率（分子）の構造'!K$52</f>
        <v>17658</v>
      </c>
      <c r="K56" s="160"/>
      <c r="L56" s="160"/>
      <c r="M56" s="160">
        <f>'将来負担比率（分子）の構造'!L$52</f>
        <v>17532</v>
      </c>
      <c r="N56" s="160"/>
      <c r="O56" s="160"/>
      <c r="P56" s="160">
        <f>'将来負担比率（分子）の構造'!M$52</f>
        <v>17365</v>
      </c>
    </row>
    <row r="57" spans="1:16" x14ac:dyDescent="0.15">
      <c r="A57" s="160" t="s">
        <v>35</v>
      </c>
      <c r="B57" s="160"/>
      <c r="C57" s="160"/>
      <c r="D57" s="160">
        <f>'将来負担比率（分子）の構造'!I$51</f>
        <v>235</v>
      </c>
      <c r="E57" s="160"/>
      <c r="F57" s="160"/>
      <c r="G57" s="160">
        <f>'将来負担比率（分子）の構造'!J$51</f>
        <v>188</v>
      </c>
      <c r="H57" s="160"/>
      <c r="I57" s="160"/>
      <c r="J57" s="160">
        <f>'将来負担比率（分子）の構造'!K$51</f>
        <v>2401</v>
      </c>
      <c r="K57" s="160"/>
      <c r="L57" s="160"/>
      <c r="M57" s="160">
        <f>'将来負担比率（分子）の構造'!L$51</f>
        <v>2417</v>
      </c>
      <c r="N57" s="160"/>
      <c r="O57" s="160"/>
      <c r="P57" s="160">
        <f>'将来負担比率（分子）の構造'!M$51</f>
        <v>2232</v>
      </c>
    </row>
    <row r="58" spans="1:16" x14ac:dyDescent="0.15">
      <c r="A58" s="160" t="s">
        <v>34</v>
      </c>
      <c r="B58" s="160"/>
      <c r="C58" s="160"/>
      <c r="D58" s="160">
        <f>'将来負担比率（分子）の構造'!I$50</f>
        <v>1896</v>
      </c>
      <c r="E58" s="160"/>
      <c r="F58" s="160"/>
      <c r="G58" s="160">
        <f>'将来負担比率（分子）の構造'!J$50</f>
        <v>1594</v>
      </c>
      <c r="H58" s="160"/>
      <c r="I58" s="160"/>
      <c r="J58" s="160">
        <f>'将来負担比率（分子）の構造'!K$50</f>
        <v>1582</v>
      </c>
      <c r="K58" s="160"/>
      <c r="L58" s="160"/>
      <c r="M58" s="160">
        <f>'将来負担比率（分子）の構造'!L$50</f>
        <v>1647</v>
      </c>
      <c r="N58" s="160"/>
      <c r="O58" s="160"/>
      <c r="P58" s="160">
        <f>'将来負担比率（分子）の構造'!M$50</f>
        <v>1581</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f>'将来負担比率（分子）の構造'!K$46</f>
        <v>3</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2378</v>
      </c>
      <c r="C62" s="160"/>
      <c r="D62" s="160"/>
      <c r="E62" s="160">
        <f>'将来負担比率（分子）の構造'!J$45</f>
        <v>2281</v>
      </c>
      <c r="F62" s="160"/>
      <c r="G62" s="160"/>
      <c r="H62" s="160">
        <f>'将来負担比率（分子）の構造'!K$45</f>
        <v>2124</v>
      </c>
      <c r="I62" s="160"/>
      <c r="J62" s="160"/>
      <c r="K62" s="160">
        <f>'将来負担比率（分子）の構造'!L$45</f>
        <v>2085</v>
      </c>
      <c r="L62" s="160"/>
      <c r="M62" s="160"/>
      <c r="N62" s="160">
        <f>'将来負担比率（分子）の構造'!M$45</f>
        <v>2121</v>
      </c>
      <c r="O62" s="160"/>
      <c r="P62" s="160"/>
    </row>
    <row r="63" spans="1:16" x14ac:dyDescent="0.15">
      <c r="A63" s="160" t="s">
        <v>27</v>
      </c>
      <c r="B63" s="160">
        <f>'将来負担比率（分子）の構造'!I$44</f>
        <v>454</v>
      </c>
      <c r="C63" s="160"/>
      <c r="D63" s="160"/>
      <c r="E63" s="160">
        <f>'将来負担比率（分子）の構造'!J$44</f>
        <v>658</v>
      </c>
      <c r="F63" s="160"/>
      <c r="G63" s="160"/>
      <c r="H63" s="160">
        <f>'将来負担比率（分子）の構造'!K$44</f>
        <v>727</v>
      </c>
      <c r="I63" s="160"/>
      <c r="J63" s="160"/>
      <c r="K63" s="160">
        <f>'将来負担比率（分子）の構造'!L$44</f>
        <v>670</v>
      </c>
      <c r="L63" s="160"/>
      <c r="M63" s="160"/>
      <c r="N63" s="160">
        <f>'将来負担比率（分子）の構造'!M$44</f>
        <v>671</v>
      </c>
      <c r="O63" s="160"/>
      <c r="P63" s="160"/>
    </row>
    <row r="64" spans="1:16" x14ac:dyDescent="0.15">
      <c r="A64" s="160" t="s">
        <v>26</v>
      </c>
      <c r="B64" s="160">
        <f>'将来負担比率（分子）の構造'!I$43</f>
        <v>13126</v>
      </c>
      <c r="C64" s="160"/>
      <c r="D64" s="160"/>
      <c r="E64" s="160">
        <f>'将来負担比率（分子）の構造'!J$43</f>
        <v>13000</v>
      </c>
      <c r="F64" s="160"/>
      <c r="G64" s="160"/>
      <c r="H64" s="160">
        <f>'将来負担比率（分子）の構造'!K$43</f>
        <v>12765</v>
      </c>
      <c r="I64" s="160"/>
      <c r="J64" s="160"/>
      <c r="K64" s="160">
        <f>'将来負担比率（分子）の構造'!L$43</f>
        <v>12608</v>
      </c>
      <c r="L64" s="160"/>
      <c r="M64" s="160"/>
      <c r="N64" s="160">
        <f>'将来負担比率（分子）の構造'!M$43</f>
        <v>12633</v>
      </c>
      <c r="O64" s="160"/>
      <c r="P64" s="160"/>
    </row>
    <row r="65" spans="1:16" x14ac:dyDescent="0.15">
      <c r="A65" s="160" t="s">
        <v>25</v>
      </c>
      <c r="B65" s="160">
        <f>'将来負担比率（分子）の構造'!I$42</f>
        <v>2420</v>
      </c>
      <c r="C65" s="160"/>
      <c r="D65" s="160"/>
      <c r="E65" s="160">
        <f>'将来負担比率（分子）の構造'!J$42</f>
        <v>3343</v>
      </c>
      <c r="F65" s="160"/>
      <c r="G65" s="160"/>
      <c r="H65" s="160">
        <f>'将来負担比率（分子）の構造'!K$42</f>
        <v>3353</v>
      </c>
      <c r="I65" s="160"/>
      <c r="J65" s="160"/>
      <c r="K65" s="160">
        <f>'将来負担比率（分子）の構造'!L$42</f>
        <v>3119</v>
      </c>
      <c r="L65" s="160"/>
      <c r="M65" s="160"/>
      <c r="N65" s="160">
        <f>'将来負担比率（分子）の構造'!M$42</f>
        <v>2982</v>
      </c>
      <c r="O65" s="160"/>
      <c r="P65" s="160"/>
    </row>
    <row r="66" spans="1:16" x14ac:dyDescent="0.15">
      <c r="A66" s="160" t="s">
        <v>24</v>
      </c>
      <c r="B66" s="160">
        <f>'将来負担比率（分子）の構造'!I$41</f>
        <v>13501</v>
      </c>
      <c r="C66" s="160"/>
      <c r="D66" s="160"/>
      <c r="E66" s="160">
        <f>'将来負担比率（分子）の構造'!J$41</f>
        <v>13969</v>
      </c>
      <c r="F66" s="160"/>
      <c r="G66" s="160"/>
      <c r="H66" s="160">
        <f>'将来負担比率（分子）の構造'!K$41</f>
        <v>14096</v>
      </c>
      <c r="I66" s="160"/>
      <c r="J66" s="160"/>
      <c r="K66" s="160">
        <f>'将来負担比率（分子）の構造'!L$41</f>
        <v>14052</v>
      </c>
      <c r="L66" s="160"/>
      <c r="M66" s="160"/>
      <c r="N66" s="160">
        <f>'将来負担比率（分子）の構造'!M$41</f>
        <v>14313</v>
      </c>
      <c r="O66" s="160"/>
      <c r="P66" s="160"/>
    </row>
    <row r="67" spans="1:16" x14ac:dyDescent="0.15">
      <c r="A67" s="160" t="s">
        <v>68</v>
      </c>
      <c r="B67" s="160" t="e">
        <f>NA()</f>
        <v>#N/A</v>
      </c>
      <c r="C67" s="160">
        <f>IF(ISNUMBER('将来負担比率（分子）の構造'!I$53), IF('将来負担比率（分子）の構造'!I$53 &lt; 0, 0, '将来負担比率（分子）の構造'!I$53), NA())</f>
        <v>12251</v>
      </c>
      <c r="D67" s="160" t="e">
        <f>NA()</f>
        <v>#N/A</v>
      </c>
      <c r="E67" s="160" t="e">
        <f>NA()</f>
        <v>#N/A</v>
      </c>
      <c r="F67" s="160">
        <f>IF(ISNUMBER('将来負担比率（分子）の構造'!J$53), IF('将来負担比率（分子）の構造'!J$53 &lt; 0, 0, '将来負担比率（分子）の構造'!J$53), NA())</f>
        <v>13707</v>
      </c>
      <c r="G67" s="160" t="e">
        <f>NA()</f>
        <v>#N/A</v>
      </c>
      <c r="H67" s="160" t="e">
        <f>NA()</f>
        <v>#N/A</v>
      </c>
      <c r="I67" s="160">
        <f>IF(ISNUMBER('将来負担比率（分子）の構造'!K$53), IF('将来負担比率（分子）の構造'!K$53 &lt; 0, 0, '将来負担比率（分子）の構造'!K$53), NA())</f>
        <v>11426</v>
      </c>
      <c r="J67" s="160" t="e">
        <f>NA()</f>
        <v>#N/A</v>
      </c>
      <c r="K67" s="160" t="e">
        <f>NA()</f>
        <v>#N/A</v>
      </c>
      <c r="L67" s="160">
        <f>IF(ISNUMBER('将来負担比率（分子）の構造'!L$53), IF('将来負担比率（分子）の構造'!L$53 &lt; 0, 0, '将来負担比率（分子）の構造'!L$53), NA())</f>
        <v>10937</v>
      </c>
      <c r="M67" s="160" t="e">
        <f>NA()</f>
        <v>#N/A</v>
      </c>
      <c r="N67" s="160" t="e">
        <f>NA()</f>
        <v>#N/A</v>
      </c>
      <c r="O67" s="160">
        <f>IF(ISNUMBER('将来負担比率（分子）の構造'!M$53), IF('将来負担比率（分子）の構造'!M$53 &lt; 0, 0, '将来負担比率（分子）の構造'!M$53), NA())</f>
        <v>11543</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903</v>
      </c>
      <c r="C72" s="164">
        <f>基金残高に係る経年分析!G55</f>
        <v>858</v>
      </c>
      <c r="D72" s="164">
        <f>基金残高に係る経年分析!H55</f>
        <v>804</v>
      </c>
    </row>
    <row r="73" spans="1:16" x14ac:dyDescent="0.15">
      <c r="A73" s="163" t="s">
        <v>71</v>
      </c>
      <c r="B73" s="164">
        <f>基金残高に係る経年分析!F56</f>
        <v>68</v>
      </c>
      <c r="C73" s="164">
        <f>基金残高に係る経年分析!G56</f>
        <v>45</v>
      </c>
      <c r="D73" s="164">
        <f>基金残高に係る経年分析!H56</f>
        <v>45</v>
      </c>
    </row>
    <row r="74" spans="1:16" x14ac:dyDescent="0.15">
      <c r="A74" s="163" t="s">
        <v>72</v>
      </c>
      <c r="B74" s="164">
        <f>基金残高に係る経年分析!F57</f>
        <v>398</v>
      </c>
      <c r="C74" s="164">
        <f>基金残高に係る経年分析!G57</f>
        <v>438</v>
      </c>
      <c r="D74" s="164">
        <f>基金残高に係る経年分析!H57</f>
        <v>450</v>
      </c>
    </row>
  </sheetData>
  <sheetProtection algorithmName="SHA-512" hashValue="uAxbbXfQqHt1aTADFJSkX2zusWhk/65MAvs5Y92Aet8MBFkRxGnfhWD5jSDxEg3khhhEbt8x/GB4pbTz/uAzHA==" saltValue="QjfsRJH15NpqzFaGrBcI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2019-03-14T05:27:55Z</cp:lastPrinted>
  <dcterms:created xsi:type="dcterms:W3CDTF">2019-02-14T02:39:14Z</dcterms:created>
  <dcterms:modified xsi:type="dcterms:W3CDTF">2019-10-30T03:57:07Z</dcterms:modified>
  <cp:category/>
</cp:coreProperties>
</file>