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5 県ホームページ掲載データ\"/>
    </mc:Choice>
  </mc:AlternateContent>
  <bookViews>
    <workbookView xWindow="7380" yWindow="75" windowWidth="10275" windowHeight="8265" tabRatio="9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c r="AP88" i="12"/>
  <c r="AF88" i="12"/>
  <c r="DB102" i="12"/>
  <c r="DG102" i="12"/>
  <c r="DL102" i="12"/>
  <c r="DQ102" i="12"/>
  <c r="CW102" i="12"/>
  <c r="CR102" i="12"/>
  <c r="AA70" i="12"/>
  <c r="AA71" i="12"/>
  <c r="AA72" i="12"/>
  <c r="AA73" i="12"/>
  <c r="AA74" i="12"/>
  <c r="AA75" i="12"/>
  <c r="AA69" i="12"/>
  <c r="AA68" i="12"/>
  <c r="AA35" i="12" l="1"/>
  <c r="AA34" i="12"/>
  <c r="AA33" i="12"/>
  <c r="AA32" i="12"/>
  <c r="AA36" i="12"/>
  <c r="AA31" i="12"/>
  <c r="AA30" i="12"/>
  <c r="AA29" i="12"/>
  <c r="AA28" i="12"/>
  <c r="AP23" i="12" l="1"/>
  <c r="V23" i="12"/>
  <c r="Q23" i="12"/>
  <c r="AA8" i="12"/>
  <c r="AA7" i="12"/>
  <c r="AA23" i="12"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C37" i="10"/>
  <c r="BE36" i="10"/>
  <c r="C36" i="10"/>
  <c r="BE35" i="10"/>
  <c r="C35" i="10"/>
  <c r="U34" i="10"/>
  <c r="U35" i="10" s="1"/>
  <c r="U36" i="10" s="1"/>
  <c r="U37" i="10" s="1"/>
  <c r="C34" i="10"/>
  <c r="BE34" i="10" l="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<sst xmlns="http://schemas.openxmlformats.org/spreadsheetml/2006/main" count="1108" uniqueCount="621">
  <si>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</si>
  <si>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</si>
  <si>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</si>
  <si>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</si>
  <si>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</si>
  <si>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</si>
  <si>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</si>
  <si>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</si>
  <si>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</si>
  <si>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</si>
  <si>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</si>
  <si>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</si>
  <si>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</si>
  <si>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</si>
  <si>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</si>
  <si>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</si>
  <si>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</si>
  <si>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</si>
  <si>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</si>
  <si>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</si>
  <si>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</si>
  <si>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</si>
  <si>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</si>
  <si>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</si>
  <si>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</si>
  <si>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</si>
  <si>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</si>
  <si>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</si>
  <si>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</si>
  <si>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</si>
  <si>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</si>
  <si>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</si>
  <si>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</si>
  <si>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</si>
  <si>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</si>
  <si>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</si>
  <si>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</si>
  <si>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</si>
  <si>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</si>
  <si>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</si>
  <si>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</si>
  <si>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</si>
  <si>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</si>
  <si>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</si>
  <si>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</si>
  <si>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</si>
  <si>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</si>
  <si>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</si>
  <si>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</si>
  <si>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</si>
  <si>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</si>
  <si>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</si>
  <si>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</si>
  <si>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</si>
  <si>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</si>
  <si>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</si>
  <si>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</si>
  <si>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</si>
  <si>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</si>
  <si>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</si>
  <si>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</si>
  <si>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</si>
  <si>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</si>
  <si>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</si>
  <si>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</si>
  <si>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</si>
  <si>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</si>
  <si>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</si>
  <si>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</si>
  <si>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</si>
  <si>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</si>
  <si>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</si>
  <si>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</si>
  <si>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</si>
  <si>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</si>
  <si>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</si>
  <si>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</si>
  <si>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</si>
  <si>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</si>
  <si>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</si>
  <si>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</si>
  <si>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</si>
  <si>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</si>
  <si>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</si>
  <si>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</si>
  <si>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</si>
  <si>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</si>
  <si>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</si>
  <si>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</si>
  <si>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</si>
  <si>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</si>
  <si>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</si>
  <si>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</si>
  <si>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</si>
  <si>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</si>
  <si>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</si>
  <si>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</si>
  <si>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</si>
  <si>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</si>
  <si>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</si>
  <si>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</si>
  <si>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</si>
  <si>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</si>
  <si>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</si>
  <si>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</si>
  <si>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</si>
  <si>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</si>
  <si>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</si>
  <si>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</si>
  <si>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</si>
  <si>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</si>
  <si>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</si>
  <si>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</si>
  <si>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</si>
  <si>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</si>
  <si>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</si>
  <si>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</si>
  <si>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</si>
  <si>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</si>
  <si>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</si>
  <si>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</si>
  <si>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</si>
  <si>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</si>
  <si>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</si>
  <si>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</si>
  <si>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</si>
  <si>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</si>
  <si>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</si>
  <si>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</si>
  <si>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</si>
  <si>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</si>
  <si>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</si>
  <si>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</si>
  <si>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</si>
  <si>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</si>
  <si>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</si>
  <si>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</si>
  <si>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</si>
  <si>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</si>
  <si>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</si>
  <si>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</si>
  <si>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</si>
  <si>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</si>
  <si>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</si>
  <si>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</si>
  <si>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</si>
  <si>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</si>
  <si>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</si>
  <si>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</si>
  <si>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</si>
  <si>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</si>
  <si>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</si>
  <si>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</si>
  <si>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</si>
  <si>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</si>
  <si>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</si>
  <si>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</si>
  <si>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</si>
  <si>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</si>
  <si>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</si>
  <si>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</si>
  <si>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</si>
  <si>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</si>
  <si>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</si>
  <si>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</si>
  <si>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</si>
  <si>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</si>
  <si>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</si>
  <si>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</si>
  <si>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</si>
  <si>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</si>
  <si>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</si>
  <si>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</si>
  <si>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</si>
  <si>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</si>
  <si>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</si>
  <si>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</si>
  <si>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</si>
  <si>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</si>
  <si>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</si>
  <si>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</si>
  <si>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</si>
  <si>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</si>
  <si>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</si>
  <si>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</si>
  <si>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</si>
  <si>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</si>
  <si>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</si>
  <si>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</si>
  <si>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</si>
  <si>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</si>
  <si>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</si>
  <si>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</si>
  <si>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</si>
  <si>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</si>
  <si>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</si>
  <si>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</si>
  <si>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</si>
  <si>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</si>
  <si>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</si>
  <si>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</si>
  <si>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</si>
  <si>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</si>
  <si>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</si>
  <si>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</si>
  <si>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</si>
  <si>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</si>
  <si>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富山県高岡市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</si>
  <si>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</si>
  <si>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</si>
  <si>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</si>
  <si>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</si>
  <si>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</si>
  <si>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</si>
  <si>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</si>
  <si>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</si>
  <si>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</si>
  <si>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</si>
  <si>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</si>
  <si>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</si>
  <si>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</si>
  <si>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</si>
  <si>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</si>
  <si>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</si>
  <si>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</si>
  <si>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</si>
  <si>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</si>
  <si>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</si>
  <si>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</si>
  <si>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</si>
  <si>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</si>
  <si>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</si>
  <si>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</si>
  <si>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</si>
  <si>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</si>
  <si>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</si>
  <si>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</si>
  <si>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</si>
  <si>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</si>
  <si>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</si>
  <si>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</si>
  <si>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</si>
  <si>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</si>
  <si>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</si>
  <si>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</si>
  <si>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</si>
  <si>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</si>
  <si>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</si>
  <si>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</si>
  <si>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</si>
  <si>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</si>
  <si>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</si>
  <si>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</si>
  <si>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</si>
  <si>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</si>
  <si>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</si>
  <si>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</si>
  <si>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</si>
  <si>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</si>
  <si>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</si>
  <si>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</si>
  <si>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</si>
  <si>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</si>
  <si>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</si>
  <si>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</si>
  <si>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</si>
  <si>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</si>
  <si>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</si>
  <si>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</si>
  <si>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</si>
  <si>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</si>
  <si>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</si>
  <si>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</si>
  <si>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</si>
  <si>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</si>
  <si>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</si>
  <si>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</si>
  <si>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</si>
  <si>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</si>
  <si>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</si>
  <si>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</si>
  <si>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</si>
  <si>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</si>
  <si>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</si>
  <si>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</si>
  <si>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</si>
  <si>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</si>
  <si>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</si>
  <si>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</si>
  <si>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</si>
  <si>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</si>
  <si>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</si>
  <si>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</si>
  <si>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</si>
  <si>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</si>
  <si>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</si>
  <si>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</si>
  <si>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</si>
  <si>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</si>
  <si>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</si>
  <si>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</si>
  <si>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</si>
  <si>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</si>
  <si>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</si>
  <si>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</si>
  <si>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</si>
  <si>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</si>
  <si>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</si>
  <si>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</si>
  <si>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</si>
  <si>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</si>
  <si>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</si>
  <si>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</si>
  <si>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</si>
  <si>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</si>
  <si>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</si>
  <si>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</si>
  <si>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</si>
  <si>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</si>
  <si>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</si>
  <si>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</si>
  <si>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</si>
  <si>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</si>
  <si>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</si>
  <si>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</si>
  <si>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</si>
  <si>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</si>
  <si>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</si>
  <si>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</si>
  <si>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</si>
  <si>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</si>
  <si>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</si>
  <si>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</si>
  <si>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</si>
  <si>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</si>
  <si>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</si>
  <si>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</si>
  <si>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</si>
  <si>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</si>
  <si>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</si>
  <si>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</si>
  <si>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</si>
  <si>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</si>
  <si>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</si>
  <si>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</si>
  <si>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</si>
  <si>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</si>
  <si>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</si>
  <si>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</si>
  <si>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</si>
  <si>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</si>
  <si>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</si>
  <si>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</si>
  <si>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</si>
  <si>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</si>
  <si>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</si>
  <si>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</si>
  <si>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富山県高岡市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</si>
  <si>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</si>
  <si>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</si>
  <si>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</si>
  <si>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</si>
  <si>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</si>
  <si>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</si>
  <si>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</si>
  <si>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</si>
  <si>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</si>
  <si>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</si>
  <si>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</si>
  <si>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</si>
  <si>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</si>
  <si>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</si>
  <si>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</si>
  <si>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</si>
  <si>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</si>
  <si>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</si>
  <si>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</si>
  <si>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</si>
  <si>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荻布奨学金事業会計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</si>
  <si>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</si>
  <si>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</si>
  <si>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</si>
  <si>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</si>
  <si>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</si>
  <si>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</si>
  <si>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</si>
  <si>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</si>
  <si>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</si>
  <si>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</si>
  <si>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</si>
  <si>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</si>
  <si>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</si>
  <si>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</si>
  <si>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</si>
  <si>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</si>
  <si>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後期高齢者医療事業会計</t>
    <phoneticPr fontId="5"/>
  </si>
  <si>
    <t>介護保険事業会計</t>
    <phoneticPr fontId="5"/>
  </si>
  <si>
    <t>高岡市民病院事業会計</t>
    <phoneticPr fontId="5"/>
  </si>
  <si>
    <t>法適用企業</t>
    <phoneticPr fontId="5"/>
  </si>
  <si>
    <t>水道事業会計</t>
    <phoneticPr fontId="5"/>
  </si>
  <si>
    <t>法適用企業</t>
    <phoneticPr fontId="5"/>
  </si>
  <si>
    <t>工業用水道事業会計</t>
    <phoneticPr fontId="5"/>
  </si>
  <si>
    <t>下水道事業会計</t>
    <phoneticPr fontId="5"/>
  </si>
  <si>
    <t>法適用企業</t>
    <phoneticPr fontId="5"/>
  </si>
  <si>
    <t>工業団地造成事業会計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</si>
  <si>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</si>
  <si>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</si>
  <si>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</si>
  <si>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</si>
  <si>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</si>
  <si>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</si>
  <si>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</si>
  <si>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</si>
  <si>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</si>
  <si>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</si>
  <si>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</si>
  <si>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</si>
  <si>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</si>
  <si>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</si>
  <si>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</si>
  <si>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</si>
  <si>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</si>
  <si>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</si>
  <si>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</si>
  <si>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</si>
  <si>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</si>
  <si>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</si>
  <si>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</si>
  <si>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</si>
  <si>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</si>
  <si>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</si>
  <si>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</si>
  <si>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</si>
  <si>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</si>
  <si>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</si>
  <si>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</si>
  <si>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</si>
  <si>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</si>
  <si>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</si>
  <si>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</si>
  <si>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</si>
  <si>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</si>
  <si>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</si>
  <si>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</si>
  <si>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</si>
  <si>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</si>
  <si>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</si>
  <si>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</si>
  <si>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</si>
  <si>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</si>
  <si>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</si>
  <si>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</si>
  <si>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</si>
  <si>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</si>
  <si>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</si>
  <si>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</si>
  <si>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</si>
  <si>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</si>
  <si>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</si>
  <si>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</si>
  <si>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</si>
  <si>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</si>
  <si>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</si>
  <si>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</si>
  <si>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</si>
  <si>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</si>
  <si>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</si>
  <si>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</si>
  <si>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</si>
  <si>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</si>
  <si>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</si>
  <si>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</si>
  <si>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</si>
  <si>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</si>
  <si>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</si>
  <si>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</si>
  <si>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</si>
  <si>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</si>
  <si>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</si>
  <si>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</si>
  <si>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</si>
  <si>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</si>
  <si>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</si>
  <si>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</si>
  <si>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</si>
  <si>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</si>
  <si>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</si>
  <si>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</si>
  <si>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</si>
  <si>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</si>
  <si>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</si>
  <si>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</si>
  <si>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</si>
  <si>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</si>
  <si>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</si>
  <si>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</si>
  <si>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</si>
  <si>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</si>
  <si>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</si>
  <si>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</si>
  <si>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</si>
  <si>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</si>
  <si>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</si>
  <si>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</si>
  <si>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</si>
  <si>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</si>
  <si>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</si>
  <si>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</si>
  <si>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</si>
  <si>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</si>
  <si>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</si>
  <si>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</si>
  <si>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</si>
  <si>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</si>
  <si>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</si>
  <si>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</si>
  <si>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</si>
  <si>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</si>
  <si>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</si>
  <si>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</si>
  <si>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</si>
  <si>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</si>
  <si>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</si>
  <si>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</si>
  <si>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</si>
  <si>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</si>
  <si>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</si>
  <si>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</si>
  <si>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</si>
  <si>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</si>
  <si>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</si>
  <si>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</si>
  <si>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</si>
  <si>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</si>
  <si>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</si>
  <si>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</si>
  <si>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</si>
  <si>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</si>
  <si>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</si>
  <si>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</si>
  <si>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</si>
  <si>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</si>
  <si>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</si>
  <si>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</si>
  <si>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</si>
  <si>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</si>
  <si>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</si>
  <si>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</si>
  <si>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</si>
  <si>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</si>
  <si>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</si>
  <si>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</si>
  <si>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0.65</t>
  </si>
  <si>
    <t>▲ 1.20</t>
  </si>
  <si>
    <t>▲ 4.02</t>
  </si>
  <si>
    <t>▲ 3.81</t>
  </si>
  <si>
    <t>水道事業会計</t>
  </si>
  <si>
    <t>高岡市民病院事業会計</t>
  </si>
  <si>
    <t>下水道事業会計</t>
  </si>
  <si>
    <t>国民健康保険事業会計</t>
  </si>
  <si>
    <t>一般会計</t>
  </si>
  <si>
    <t>工業用水道事業会計</t>
  </si>
  <si>
    <t>介護保険事業会計</t>
  </si>
  <si>
    <t>後期高齢者医療事業会計</t>
  </si>
  <si>
    <t>その他会計（赤字）</t>
  </si>
  <si>
    <t>その他会計（黒字）</t>
  </si>
  <si>
    <t>高岡土地開発公社</t>
    <rPh sb="0" eb="2">
      <t>タカオカ</t>
    </rPh>
    <rPh sb="2" eb="4">
      <t>トチ</t>
    </rPh>
    <rPh sb="4" eb="6">
      <t>カイハツ</t>
    </rPh>
    <rPh sb="6" eb="8">
      <t>コウシャ</t>
    </rPh>
    <phoneticPr fontId="2"/>
  </si>
  <si>
    <t>（公財）高岡市民文化振興事業団</t>
    <rPh sb="1" eb="2">
      <t>コウ</t>
    </rPh>
    <rPh sb="2" eb="3">
      <t>ザイ</t>
    </rPh>
    <rPh sb="4" eb="8">
      <t>タカオカシミン</t>
    </rPh>
    <rPh sb="8" eb="10">
      <t>ブンカ</t>
    </rPh>
    <rPh sb="10" eb="12">
      <t>シンコウ</t>
    </rPh>
    <rPh sb="12" eb="15">
      <t>ジギョウダン</t>
    </rPh>
    <phoneticPr fontId="2"/>
  </si>
  <si>
    <t>（一財）とやま・ふくおか家族旅行村公社</t>
    <rPh sb="1" eb="2">
      <t>イチ</t>
    </rPh>
    <rPh sb="2" eb="3">
      <t>ザイ</t>
    </rPh>
    <rPh sb="12" eb="14">
      <t>カゾク</t>
    </rPh>
    <rPh sb="14" eb="16">
      <t>リョコウ</t>
    </rPh>
    <rPh sb="16" eb="17">
      <t>ムラ</t>
    </rPh>
    <rPh sb="17" eb="19">
      <t>コウシャ</t>
    </rPh>
    <phoneticPr fontId="2"/>
  </si>
  <si>
    <t>（公財）高岡市勤労者福祉サービスセンター</t>
    <rPh sb="1" eb="2">
      <t>コウ</t>
    </rPh>
    <rPh sb="2" eb="3">
      <t>ザイ</t>
    </rPh>
    <rPh sb="4" eb="7">
      <t>タカオカシ</t>
    </rPh>
    <rPh sb="7" eb="10">
      <t>キンロウシャ</t>
    </rPh>
    <rPh sb="10" eb="12">
      <t>フクシ</t>
    </rPh>
    <phoneticPr fontId="2"/>
  </si>
  <si>
    <t>（一財）高岡市自然休養村公社</t>
    <rPh sb="1" eb="2">
      <t>イチ</t>
    </rPh>
    <rPh sb="2" eb="3">
      <t>ザイ</t>
    </rPh>
    <rPh sb="4" eb="7">
      <t>タカオカシ</t>
    </rPh>
    <rPh sb="7" eb="9">
      <t>シゼン</t>
    </rPh>
    <rPh sb="9" eb="11">
      <t>キュウヨウ</t>
    </rPh>
    <rPh sb="11" eb="12">
      <t>ムラ</t>
    </rPh>
    <rPh sb="12" eb="14">
      <t>コウシャ</t>
    </rPh>
    <phoneticPr fontId="2"/>
  </si>
  <si>
    <t>（株）ウェルカム福岡</t>
    <rPh sb="1" eb="2">
      <t>カブ</t>
    </rPh>
    <rPh sb="8" eb="10">
      <t>フクオカ</t>
    </rPh>
    <phoneticPr fontId="2"/>
  </si>
  <si>
    <t>（公財）高岡市体育協会</t>
    <rPh sb="1" eb="2">
      <t>コウ</t>
    </rPh>
    <rPh sb="2" eb="3">
      <t>ザイ</t>
    </rPh>
    <rPh sb="4" eb="7">
      <t>タカオカシ</t>
    </rPh>
    <rPh sb="7" eb="9">
      <t>タイイク</t>
    </rPh>
    <rPh sb="9" eb="11">
      <t>キョウカイ</t>
    </rPh>
    <phoneticPr fontId="2"/>
  </si>
  <si>
    <t>万葉線（株）</t>
    <rPh sb="0" eb="2">
      <t>マンヨウ</t>
    </rPh>
    <rPh sb="2" eb="3">
      <t>セン</t>
    </rPh>
    <rPh sb="4" eb="5">
      <t>カブ</t>
    </rPh>
    <phoneticPr fontId="2"/>
  </si>
  <si>
    <t>（公財）高岡地域地場産業センター</t>
    <rPh sb="1" eb="2">
      <t>コウ</t>
    </rPh>
    <rPh sb="2" eb="3">
      <t>ザイ</t>
    </rPh>
    <rPh sb="4" eb="6">
      <t>タカオカ</t>
    </rPh>
    <rPh sb="6" eb="8">
      <t>チイキ</t>
    </rPh>
    <rPh sb="8" eb="10">
      <t>ジバ</t>
    </rPh>
    <rPh sb="10" eb="12">
      <t>サンギョウ</t>
    </rPh>
    <phoneticPr fontId="2"/>
  </si>
  <si>
    <t>（株）えんじゅビル</t>
    <rPh sb="1" eb="2">
      <t>カブ</t>
    </rPh>
    <phoneticPr fontId="2"/>
  </si>
  <si>
    <t>オタヤ開発（株）</t>
    <rPh sb="3" eb="5">
      <t>カイハツ</t>
    </rPh>
    <rPh sb="6" eb="7">
      <t>カブ</t>
    </rPh>
    <phoneticPr fontId="2"/>
  </si>
  <si>
    <t>末広開発（株）</t>
    <rPh sb="0" eb="2">
      <t>スエヒロ</t>
    </rPh>
    <rPh sb="2" eb="4">
      <t>カイハツ</t>
    </rPh>
    <rPh sb="5" eb="6">
      <t>カブ</t>
    </rPh>
    <phoneticPr fontId="2"/>
  </si>
  <si>
    <t>（公財）とやま国際センター</t>
    <rPh sb="1" eb="2">
      <t>コウ</t>
    </rPh>
    <rPh sb="2" eb="3">
      <t>ザイ</t>
    </rPh>
    <rPh sb="7" eb="9">
      <t>コクサイ</t>
    </rPh>
    <phoneticPr fontId="2"/>
  </si>
  <si>
    <t>（一財）富山県産業創造センター</t>
    <rPh sb="1" eb="2">
      <t>イチ</t>
    </rPh>
    <rPh sb="2" eb="3">
      <t>ザイ</t>
    </rPh>
    <rPh sb="4" eb="7">
      <t>トヤマケン</t>
    </rPh>
    <rPh sb="7" eb="9">
      <t>サンギョウ</t>
    </rPh>
    <rPh sb="9" eb="11">
      <t>ソウゾウ</t>
    </rPh>
    <phoneticPr fontId="2"/>
  </si>
  <si>
    <t>（公財）富山コンベンションビューロー</t>
    <rPh sb="1" eb="2">
      <t>コウ</t>
    </rPh>
    <rPh sb="2" eb="3">
      <t>ザイ</t>
    </rPh>
    <rPh sb="4" eb="6">
      <t>トヤマ</t>
    </rPh>
    <phoneticPr fontId="2"/>
  </si>
  <si>
    <t>-</t>
    <phoneticPr fontId="2"/>
  </si>
  <si>
    <t>砺波地方衛生施設組合</t>
    <rPh sb="0" eb="2">
      <t>トナミ</t>
    </rPh>
    <rPh sb="2" eb="4">
      <t>チホウ</t>
    </rPh>
    <rPh sb="4" eb="6">
      <t>エイセイ</t>
    </rPh>
    <rPh sb="6" eb="8">
      <t>シセツ</t>
    </rPh>
    <rPh sb="8" eb="10">
      <t>クミアイ</t>
    </rPh>
    <phoneticPr fontId="2"/>
  </si>
  <si>
    <t>庄川水害予防組合</t>
    <rPh sb="0" eb="2">
      <t>ショウガワ</t>
    </rPh>
    <rPh sb="2" eb="4">
      <t>スイガイ</t>
    </rPh>
    <rPh sb="4" eb="6">
      <t>ヨボウ</t>
    </rPh>
    <rPh sb="6" eb="8">
      <t>クミアイ</t>
    </rPh>
    <phoneticPr fontId="2"/>
  </si>
  <si>
    <t>小矢部川中流水害予防組合</t>
    <rPh sb="0" eb="3">
      <t>オヤベ</t>
    </rPh>
    <rPh sb="3" eb="4">
      <t>ガワ</t>
    </rPh>
    <rPh sb="4" eb="6">
      <t>チュウリュウ</t>
    </rPh>
    <rPh sb="6" eb="8">
      <t>スイガイ</t>
    </rPh>
    <rPh sb="8" eb="10">
      <t>ヨボウ</t>
    </rPh>
    <rPh sb="10" eb="12">
      <t>クミアイ</t>
    </rPh>
    <phoneticPr fontId="2"/>
  </si>
  <si>
    <t>富山県市町村総合事務組合</t>
    <rPh sb="0" eb="3">
      <t>トヤマケン</t>
    </rPh>
    <rPh sb="3" eb="6">
      <t>シチョウソン</t>
    </rPh>
    <rPh sb="6" eb="8">
      <t>ソウゴウ</t>
    </rPh>
    <rPh sb="8" eb="10">
      <t>ジム</t>
    </rPh>
    <rPh sb="10" eb="12">
      <t>クミアイ</t>
    </rPh>
    <phoneticPr fontId="2"/>
  </si>
  <si>
    <t>高岡地区広域圏事務組合</t>
    <rPh sb="0" eb="2">
      <t>タカオカ</t>
    </rPh>
    <rPh sb="2" eb="4">
      <t>チク</t>
    </rPh>
    <rPh sb="4" eb="7">
      <t>コウイキケン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</si>
  <si>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</si>
  <si>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</si>
  <si>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</si>
  <si>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</si>
  <si>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</si>
  <si>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</si>
  <si>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基金繰入1591百万</t>
    <rPh sb="0" eb="2">
      <t>キキン</t>
    </rPh>
    <rPh sb="2" eb="4">
      <t>クリイレ</t>
    </rPh>
    <rPh sb="8" eb="10">
      <t>ヒャクマン</t>
    </rPh>
    <phoneticPr fontId="2"/>
  </si>
  <si>
    <t>基金繰入1百万</t>
    <rPh sb="0" eb="2">
      <t>キキン</t>
    </rPh>
    <rPh sb="2" eb="4">
      <t>クリイレ</t>
    </rPh>
    <rPh sb="5" eb="7">
      <t>ヒャクマン</t>
    </rPh>
    <phoneticPr fontId="2"/>
  </si>
  <si>
    <t>-</t>
    <phoneticPr fontId="2"/>
  </si>
  <si>
    <t>-</t>
    <phoneticPr fontId="2"/>
  </si>
  <si>
    <t>-</t>
    <phoneticPr fontId="2"/>
  </si>
  <si>
    <t>合併地域振興基金</t>
    <phoneticPr fontId="11"/>
  </si>
  <si>
    <t>高齢者福祉基金</t>
    <phoneticPr fontId="11"/>
  </si>
  <si>
    <t>越前国際交流基金</t>
    <phoneticPr fontId="11"/>
  </si>
  <si>
    <t>子ども・子育て基金</t>
    <phoneticPr fontId="11"/>
  </si>
  <si>
    <t>ふるさと応援基金</t>
    <phoneticPr fontId="11"/>
  </si>
  <si>
    <t>基金繰入金3百万円</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</si>
  <si>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</si>
  <si>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</si>
  <si>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</si>
  <si>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</si>
  <si>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より高い水準にある一方、有形固定資産減価償却率は類似団体よりも低い水準にある。将来負担比率が高い原因として北陸新幹線開業に向けた基盤整備や学校耐震化、合併特例債を活用した事業等により市債の現在高が増加したためである。平成30年度からは「財政健全化緊急プログラム」に基づく、市債発行額の抑制や公債費の平準化に取り組むことで、将来負担比率は低減する見込みである。
有形固定資産減価償却率が類似団体より低い水準ではあるが、公共施設の総延床面積の15%削減する数値目標を掲げ、公共施設再編計画を策定しており、施設の集約化、複合化、譲渡、廃止、コスト削減を進めていく。</t>
    <rPh sb="183" eb="185">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</si>
  <si>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</si>
  <si>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</si>
  <si>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</si>
  <si>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</si>
  <si>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</si>
  <si>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</si>
  <si>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</si>
  <si>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実質公債費比率、将来負担比率ともに類似団体と比較して高い水準となっている。
主な原因として北陸新幹線開業に向けた基盤整備や学校耐震化、合併特例債を活用した事業等により市債の現在高が増加し、元利償還金が増加傾向にあるためである。
平成30年度からは「財政健全化緊急プログラム」に基づく、市債発行額の抑制や公債費の平準化に取り組むことで、公債費及び将来負担比率は低減する見込みである。</t>
    <rPh sb="183" eb="185">
      <t>ミコ</t>
    </rPh>
    <phoneticPr fontId="5"/>
  </si>
  <si>
    <t>将来負担比率</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</si>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</sst>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wrapText="1"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52496</c:v>
                </c:pt>
                <c:pt idx="3">
                  <c:v>52619</c:v>
                </c:pt>
                <c:pt idx="4">
                  <c:v>51875</c:v>
                </c:pt>
              </c:numCache>
            </c:numRef>
          </c:val>
          <c:smooth val="0"/>
          <c:extLst>
            <c:ext xmlns:c16="http://schemas.microsoft.com/office/drawing/2014/chart" uri="{C3380CC4-5D6E-409C-BE32-E72D297353CC}">
              <c16:uniqueId val="{00000000-C01E-42BE-8B83-C22CABC394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129785</c:v>
                </c:pt>
                <c:pt idx="1">
                  <c:v>146079</c:v>
                </c:pt>
                <c:pt idx="2">
                  <c:v>53229</c:v>
                </c:pt>
                <c:pt idx="3">
                  <c:v>69476</c:v>
                </c:pt>
                <c:pt idx="4">
                  <c:v>60612</c:v>
                </c:pt>
              </c:numCache>
            </c:numRef>
          </c:val>
          <c:smooth val="0"/>
          <c:extLst>
            <c:ext xmlns:c16="http://schemas.microsoft.com/office/drawing/2014/chart" uri="{C3380CC4-5D6E-409C-BE32-E72D297353CC}">
              <c16:uniqueId val="{00000001-C01E-42BE-8B83-C22CABC39449}"/>
            </c:ext>
          </c:extLst>
        </c:ser>
        <c:dLbls>
          <c:showLegendKey val="0"/>
          <c:showVal val="0"/>
          <c:showCatName val="0"/>
          <c:showSerName val="0"/>
          <c:showPercent val="0"/>
          <c:showBubbleSize val="0"/>
        </c:dLbls>
        <c:marker val="1"/>
        <c:smooth val="0"/>
        <c:axId val="149682816"/>
        <c:axId val="149758720"/>
      </c:lineChart>
      <c:catAx>
        <c:axId val="149682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758720"/>
        <c:crosses val="autoZero"/>
        <c:auto val="1"/>
        <c:lblAlgn val="ctr"/>
        <c:lblOffset val="100"/>
        <c:tickLblSkip val="1"/>
        <c:tickMarkSkip val="1"/>
        <c:noMultiLvlLbl val="0"/>
      </c:catAx>
      <c:valAx>
        <c:axId val="1497587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682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1.47</c:v>
                </c:pt>
                <c:pt idx="1">
                  <c:v>1.32</c:v>
                </c:pt>
                <c:pt idx="2">
                  <c:v>2.5499999999999998</c:v>
                </c:pt>
                <c:pt idx="3">
                  <c:v>1.07</c:v>
                </c:pt>
                <c:pt idx="4">
                  <c:v>1.0900000000000001</c:v>
                </c:pt>
              </c:numCache>
            </c:numRef>
          </c:val>
          <c:extLst>
            <c:ext xmlns:c16="http://schemas.microsoft.com/office/drawing/2014/chart" uri="{C3380CC4-5D6E-409C-BE32-E72D297353CC}">
              <c16:uniqueId val="{00000000-B11F-48AA-890D-15C787AC17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6.13</c:v>
                </c:pt>
                <c:pt idx="1">
                  <c:v>5.33</c:v>
                </c:pt>
                <c:pt idx="2">
                  <c:v>5.92</c:v>
                </c:pt>
                <c:pt idx="3">
                  <c:v>4.22</c:v>
                </c:pt>
                <c:pt idx="4">
                  <c:v>0.91</c:v>
                </c:pt>
              </c:numCache>
            </c:numRef>
          </c:val>
          <c:extLst>
            <c:ext xmlns:c16="http://schemas.microsoft.com/office/drawing/2014/chart" uri="{C3380CC4-5D6E-409C-BE32-E72D297353CC}">
              <c16:uniqueId val="{00000001-B11F-48AA-890D-15C787AC17F5}"/>
            </c:ext>
          </c:extLst>
        </c:ser>
        <c:dLbls>
          <c:showLegendKey val="0"/>
          <c:showVal val="0"/>
          <c:showCatName val="0"/>
          <c:showSerName val="0"/>
          <c:showPercent val="0"/>
          <c:showBubbleSize val="0"/>
        </c:dLbls>
        <c:gapWidth val="250"/>
        <c:overlap val="100"/>
        <c:axId val="158571904"/>
        <c:axId val="158578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-0.65</c:v>
                </c:pt>
                <c:pt idx="1">
                  <c:v>-1.2</c:v>
                </c:pt>
                <c:pt idx="2">
                  <c:v>1.25</c:v>
                </c:pt>
                <c:pt idx="3">
                  <c:v>-4.0199999999999996</c:v>
                </c:pt>
                <c:pt idx="4">
                  <c:v>-3.81</c:v>
                </c:pt>
              </c:numCache>
            </c:numRef>
          </c:val>
          <c:smooth val="0"/>
          <c:extLst>
            <c:ext xmlns:c16="http://schemas.microsoft.com/office/drawing/2014/chart" uri="{C3380CC4-5D6E-409C-BE32-E72D297353CC}">
              <c16:uniqueId val="{00000002-B11F-48AA-890D-15C787AC17F5}"/>
            </c:ext>
          </c:extLst>
        </c:ser>
        <c:dLbls>
          <c:showLegendKey val="0"/>
          <c:showVal val="0"/>
          <c:showCatName val="0"/>
          <c:showSerName val="0"/>
          <c:showPercent val="0"/>
          <c:showBubbleSize val="0"/>
        </c:dLbls>
        <c:marker val="1"/>
        <c:smooth val="0"/>
        <c:axId val="158571904"/>
        <c:axId val="158578176"/>
      </c:lineChart>
      <c:catAx>
        <c:axId val="1585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578176"/>
        <c:crosses val="autoZero"/>
        <c:auto val="1"/>
        <c:lblAlgn val="ctr"/>
        <c:lblOffset val="100"/>
        <c:tickLblSkip val="1"/>
        <c:tickMarkSkip val="1"/>
        <c:noMultiLvlLbl val="0"/>
      </c:catAx>
      <c:valAx>
        <c:axId val="15857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7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0.46</c:v>
                </c:pt>
                <c:pt idx="2">
                  <c:v>#N/A</c:v>
                </c:pt>
                <c:pt idx="3">
                  <c:v>0.43</c:v>
                </c:pt>
                <c:pt idx="4">
                  <c:v>#N/A</c:v>
                </c:pt>
                <c:pt idx="5">
                  <c:v>0.46</c:v>
                </c:pt>
                <c:pt idx="6">
                  <c:v>#N/A</c:v>
                </c:pt>
                <c:pt idx="7">
                  <c:v>0.45</c:v>
                </c:pt>
                <c:pt idx="8">
                  <c:v>#N/A</c:v>
                </c:pt>
                <c:pt idx="9">
                  <c:v>0</c:v>
                </c:pt>
              </c:numCache>
            </c:numRef>
          </c:val>
          <c:extLst>
            <c:ext xmlns:c16="http://schemas.microsoft.com/office/drawing/2014/chart" uri="{C3380CC4-5D6E-409C-BE32-E72D297353CC}">
              <c16:uniqueId val="{00000000-E819-48A9-A5EF-93345312D5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19-48A9-A5EF-93345312D547}"/>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2-E819-48A9-A5EF-93345312D547}"/>
            </c:ext>
          </c:extLst>
        </c:ser>
        <c:ser>
          <c:idx val="3"/>
          <c:order val="3"/>
          <c:tx>
            <c:strRef>
              <c:f>データシート!$A$30</c:f>
              <c:strCache>
                <c:ptCount val="1"/>
                <c:pt idx="0">
                  <c:v>介護保険事業会計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0.38</c:v>
                </c:pt>
                <c:pt idx="4">
                  <c:v>#N/A</c:v>
                </c:pt>
                <c:pt idx="5">
                  <c:v>0.42</c:v>
                </c:pt>
                <c:pt idx="6">
                  <c:v>#N/A</c:v>
                </c:pt>
                <c:pt idx="7">
                  <c:v>0.41</c:v>
                </c:pt>
                <c:pt idx="8">
                  <c:v>#N/A</c:v>
                </c:pt>
                <c:pt idx="9">
                  <c:v>0.33</c:v>
                </c:pt>
              </c:numCache>
            </c:numRef>
          </c:val>
          <c:extLst>
            <c:ext xmlns:c16="http://schemas.microsoft.com/office/drawing/2014/chart" uri="{C3380CC4-5D6E-409C-BE32-E72D297353CC}">
              <c16:uniqueId val="{00000003-E819-48A9-A5EF-93345312D547}"/>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1.07</c:v>
                </c:pt>
                <c:pt idx="2">
                  <c:v>#N/A</c:v>
                </c:pt>
                <c:pt idx="3">
                  <c:v>1.0900000000000001</c:v>
                </c:pt>
                <c:pt idx="4">
                  <c:v>#N/A</c:v>
                </c:pt>
                <c:pt idx="5">
                  <c:v>1.0900000000000001</c:v>
                </c:pt>
                <c:pt idx="6">
                  <c:v>#N/A</c:v>
                </c:pt>
                <c:pt idx="7">
                  <c:v>1.07</c:v>
                </c:pt>
                <c:pt idx="8">
                  <c:v>#N/A</c:v>
                </c:pt>
                <c:pt idx="9">
                  <c:v>1.06</c:v>
                </c:pt>
              </c:numCache>
            </c:numRef>
          </c:val>
          <c:extLst>
            <c:ext xmlns:c16="http://schemas.microsoft.com/office/drawing/2014/chart" uri="{C3380CC4-5D6E-409C-BE32-E72D297353CC}">
              <c16:uniqueId val="{00000004-E819-48A9-A5EF-93345312D547}"/>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1.46</c:v>
                </c:pt>
                <c:pt idx="2">
                  <c:v>#N/A</c:v>
                </c:pt>
                <c:pt idx="3">
                  <c:v>1.32</c:v>
                </c:pt>
                <c:pt idx="4">
                  <c:v>#N/A</c:v>
                </c:pt>
                <c:pt idx="5">
                  <c:v>2.54</c:v>
                </c:pt>
                <c:pt idx="6">
                  <c:v>#N/A</c:v>
                </c:pt>
                <c:pt idx="7">
                  <c:v>1.06</c:v>
                </c:pt>
                <c:pt idx="8">
                  <c:v>#N/A</c:v>
                </c:pt>
                <c:pt idx="9">
                  <c:v>1.0900000000000001</c:v>
                </c:pt>
              </c:numCache>
            </c:numRef>
          </c:val>
          <c:extLst>
            <c:ext xmlns:c16="http://schemas.microsoft.com/office/drawing/2014/chart" uri="{C3380CC4-5D6E-409C-BE32-E72D297353CC}">
              <c16:uniqueId val="{00000005-E819-48A9-A5EF-93345312D547}"/>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c:v>
                </c:pt>
                <c:pt idx="2">
                  <c:v>#N/A</c:v>
                </c:pt>
                <c:pt idx="3">
                  <c:v>1</c:v>
                </c:pt>
                <c:pt idx="4">
                  <c:v>#N/A</c:v>
                </c:pt>
                <c:pt idx="5">
                  <c:v>0.79</c:v>
                </c:pt>
                <c:pt idx="6">
                  <c:v>#N/A</c:v>
                </c:pt>
                <c:pt idx="7">
                  <c:v>1.28</c:v>
                </c:pt>
                <c:pt idx="8">
                  <c:v>#N/A</c:v>
                </c:pt>
                <c:pt idx="9">
                  <c:v>2.35</c:v>
                </c:pt>
              </c:numCache>
            </c:numRef>
          </c:val>
          <c:extLst>
            <c:ext xmlns:c16="http://schemas.microsoft.com/office/drawing/2014/chart" uri="{C3380CC4-5D6E-409C-BE32-E72D297353CC}">
              <c16:uniqueId val="{00000006-E819-48A9-A5EF-93345312D54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0.25</c:v>
                </c:pt>
                <c:pt idx="2">
                  <c:v>#N/A</c:v>
                </c:pt>
                <c:pt idx="3">
                  <c:v>0.71</c:v>
                </c:pt>
                <c:pt idx="4">
                  <c:v>#N/A</c:v>
                </c:pt>
                <c:pt idx="5">
                  <c:v>1.23</c:v>
                </c:pt>
                <c:pt idx="6">
                  <c:v>#N/A</c:v>
                </c:pt>
                <c:pt idx="7">
                  <c:v>1.91</c:v>
                </c:pt>
                <c:pt idx="8">
                  <c:v>#N/A</c:v>
                </c:pt>
                <c:pt idx="9">
                  <c:v>2.36</c:v>
                </c:pt>
              </c:numCache>
            </c:numRef>
          </c:val>
          <c:extLst>
            <c:ext xmlns:c16="http://schemas.microsoft.com/office/drawing/2014/chart" uri="{C3380CC4-5D6E-409C-BE32-E72D297353CC}">
              <c16:uniqueId val="{00000007-E819-48A9-A5EF-93345312D547}"/>
            </c:ext>
          </c:extLst>
        </c:ser>
        <c:ser>
          <c:idx val="8"/>
          <c:order val="8"/>
          <c:tx>
            <c:strRef>
              <c:f>データシート!$A$35</c:f>
              <c:strCache>
                <c:ptCount val="1"/>
                <c:pt idx="0">
                  <c:v>高岡市民病院事業会計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5.68</c:v>
                </c:pt>
                <c:pt idx="2">
                  <c:v>#N/A</c:v>
                </c:pt>
                <c:pt idx="3">
                  <c:v>5.2</c:v>
                </c:pt>
                <c:pt idx="4">
                  <c:v>#N/A</c:v>
                </c:pt>
                <c:pt idx="5">
                  <c:v>4.9800000000000004</c:v>
                </c:pt>
                <c:pt idx="6">
                  <c:v>#N/A</c:v>
                </c:pt>
                <c:pt idx="7">
                  <c:v>5.19</c:v>
                </c:pt>
                <c:pt idx="8">
                  <c:v>#N/A</c:v>
                </c:pt>
                <c:pt idx="9">
                  <c:v>4.17</c:v>
                </c:pt>
              </c:numCache>
            </c:numRef>
          </c:val>
          <c:extLst>
            <c:ext xmlns:c16="http://schemas.microsoft.com/office/drawing/2014/chart" uri="{C3380CC4-5D6E-409C-BE32-E72D297353CC}">
              <c16:uniqueId val="{00000008-E819-48A9-A5EF-93345312D5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4.4800000000000004</c:v>
                </c:pt>
                <c:pt idx="2">
                  <c:v>#N/A</c:v>
                </c:pt>
                <c:pt idx="3">
                  <c:v>4.76</c:v>
                </c:pt>
                <c:pt idx="4">
                  <c:v>#N/A</c:v>
                </c:pt>
                <c:pt idx="5">
                  <c:v>4.6900000000000004</c:v>
                </c:pt>
                <c:pt idx="6">
                  <c:v>#N/A</c:v>
                </c:pt>
                <c:pt idx="7">
                  <c:v>4.41</c:v>
                </c:pt>
                <c:pt idx="8">
                  <c:v>#N/A</c:v>
                </c:pt>
                <c:pt idx="9">
                  <c:v>4.88</c:v>
                </c:pt>
              </c:numCache>
            </c:numRef>
          </c:val>
          <c:extLst>
            <c:ext xmlns:c16="http://schemas.microsoft.com/office/drawing/2014/chart" uri="{C3380CC4-5D6E-409C-BE32-E72D297353CC}">
              <c16:uniqueId val="{00000009-E819-48A9-A5EF-93345312D547}"/>
            </c:ext>
          </c:extLst>
        </c:ser>
        <c:dLbls>
          <c:showLegendKey val="0"/>
          <c:showVal val="0"/>
          <c:showCatName val="0"/>
          <c:showSerName val="0"/>
          <c:showPercent val="0"/>
          <c:showBubbleSize val="0"/>
        </c:dLbls>
        <c:gapWidth val="150"/>
        <c:overlap val="100"/>
        <c:axId val="159020928"/>
        <c:axId val="159022464"/>
      </c:barChart>
      <c:catAx>
        <c:axId val="15902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022464"/>
        <c:crosses val="autoZero"/>
        <c:auto val="1"/>
        <c:lblAlgn val="ctr"/>
        <c:lblOffset val="100"/>
        <c:tickLblSkip val="1"/>
        <c:tickMarkSkip val="1"/>
        <c:noMultiLvlLbl val="0"/>
      </c:catAx>
      <c:valAx>
        <c:axId val="15902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20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6793</c:v>
                </c:pt>
                <c:pt idx="5">
                  <c:v>7204</c:v>
                </c:pt>
                <c:pt idx="8">
                  <c:v>7038</c:v>
                </c:pt>
                <c:pt idx="11">
                  <c:v>7317</c:v>
                </c:pt>
                <c:pt idx="14">
                  <c:v>7449</c:v>
                </c:pt>
              </c:numCache>
            </c:numRef>
          </c:val>
          <c:extLst>
            <c:ext xmlns:c16="http://schemas.microsoft.com/office/drawing/2014/chart" uri="{C3380CC4-5D6E-409C-BE32-E72D297353CC}">
              <c16:uniqueId val="{00000000-B165-48BB-BAAC-1CCD879CF0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8</c:v>
                </c:pt>
                <c:pt idx="3">
                  <c:v>8</c:v>
                </c:pt>
                <c:pt idx="6">
                  <c:v>2</c:v>
                </c:pt>
                <c:pt idx="9">
                  <c:v>1</c:v>
                </c:pt>
                <c:pt idx="12">
                  <c:v>1</c:v>
                </c:pt>
              </c:numCache>
            </c:numRef>
          </c:val>
          <c:extLst>
            <c:ext xmlns:c16="http://schemas.microsoft.com/office/drawing/2014/chart" uri="{C3380CC4-5D6E-409C-BE32-E72D297353CC}">
              <c16:uniqueId val="{00000001-B165-48BB-BAAC-1CCD879CF0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180</c:v>
                </c:pt>
                <c:pt idx="3">
                  <c:v>384</c:v>
                </c:pt>
                <c:pt idx="6">
                  <c:v>385</c:v>
                </c:pt>
                <c:pt idx="9">
                  <c:v>181</c:v>
                </c:pt>
                <c:pt idx="12">
                  <c:v>150</c:v>
                </c:pt>
              </c:numCache>
            </c:numRef>
          </c:val>
          <c:extLst>
            <c:ext xmlns:c16="http://schemas.microsoft.com/office/drawing/2014/chart" uri="{C3380CC4-5D6E-409C-BE32-E72D297353CC}">
              <c16:uniqueId val="{00000002-B165-48BB-BAAC-1CCD879CF0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c:v>
                </c:pt>
                <c:pt idx="3">
                  <c:v>76</c:v>
                </c:pt>
                <c:pt idx="6">
                  <c:v>110</c:v>
                </c:pt>
                <c:pt idx="9">
                  <c:v>119</c:v>
                </c:pt>
                <c:pt idx="12">
                  <c:v>155</c:v>
                </c:pt>
              </c:numCache>
            </c:numRef>
          </c:val>
          <c:extLst>
            <c:ext xmlns:c16="http://schemas.microsoft.com/office/drawing/2014/chart" uri="{C3380CC4-5D6E-409C-BE32-E72D297353CC}">
              <c16:uniqueId val="{00000003-B165-48BB-BAAC-1CCD879CF0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2087</c:v>
                </c:pt>
                <c:pt idx="3">
                  <c:v>1901</c:v>
                </c:pt>
                <c:pt idx="6">
                  <c:v>2220</c:v>
                </c:pt>
                <c:pt idx="9">
                  <c:v>2143</c:v>
                </c:pt>
                <c:pt idx="12">
                  <c:v>2143</c:v>
                </c:pt>
              </c:numCache>
            </c:numRef>
          </c:val>
          <c:extLst>
            <c:ext xmlns:c16="http://schemas.microsoft.com/office/drawing/2014/chart" uri="{C3380CC4-5D6E-409C-BE32-E72D297353CC}">
              <c16:uniqueId val="{00000004-B165-48BB-BAAC-1CCD879CF0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65-48BB-BAAC-1CCD879CF0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65-48BB-BAAC-1CCD879CF0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9029</c:v>
                </c:pt>
                <c:pt idx="3">
                  <c:v>9460</c:v>
                </c:pt>
                <c:pt idx="6">
                  <c:v>9528</c:v>
                </c:pt>
                <c:pt idx="9">
                  <c:v>9820</c:v>
                </c:pt>
                <c:pt idx="12">
                  <c:v>10163</c:v>
                </c:pt>
              </c:numCache>
            </c:numRef>
          </c:val>
          <c:extLst>
            <c:ext xmlns:c16="http://schemas.microsoft.com/office/drawing/2014/chart" uri="{C3380CC4-5D6E-409C-BE32-E72D297353CC}">
              <c16:uniqueId val="{00000007-B165-48BB-BAAC-1CCD879CF0AC}"/>
            </c:ext>
          </c:extLst>
        </c:ser>
        <c:dLbls>
          <c:showLegendKey val="0"/>
          <c:showVal val="0"/>
          <c:showCatName val="0"/>
          <c:showSerName val="0"/>
          <c:showPercent val="0"/>
          <c:showBubbleSize val="0"/>
        </c:dLbls>
        <c:gapWidth val="100"/>
        <c:overlap val="100"/>
        <c:axId val="158516736"/>
        <c:axId val="158518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4548</c:v>
                </c:pt>
                <c:pt idx="2">
                  <c:v>#N/A</c:v>
                </c:pt>
                <c:pt idx="3">
                  <c:v>#N/A</c:v>
                </c:pt>
                <c:pt idx="4">
                  <c:v>4625</c:v>
                </c:pt>
                <c:pt idx="5">
                  <c:v>#N/A</c:v>
                </c:pt>
                <c:pt idx="6">
                  <c:v>#N/A</c:v>
                </c:pt>
                <c:pt idx="7">
                  <c:v>5207</c:v>
                </c:pt>
                <c:pt idx="8">
                  <c:v>#N/A</c:v>
                </c:pt>
                <c:pt idx="9">
                  <c:v>#N/A</c:v>
                </c:pt>
                <c:pt idx="10">
                  <c:v>4947</c:v>
                </c:pt>
                <c:pt idx="11">
                  <c:v>#N/A</c:v>
                </c:pt>
                <c:pt idx="12">
                  <c:v>#N/A</c:v>
                </c:pt>
                <c:pt idx="13">
                  <c:v>5163</c:v>
                </c:pt>
                <c:pt idx="14">
                  <c:v>#N/A</c:v>
                </c:pt>
              </c:numCache>
            </c:numRef>
          </c:val>
          <c:smooth val="0"/>
          <c:extLst>
            <c:ext xmlns:c16="http://schemas.microsoft.com/office/drawing/2014/chart" uri="{C3380CC4-5D6E-409C-BE32-E72D297353CC}">
              <c16:uniqueId val="{00000008-B165-48BB-BAAC-1CCD879CF0AC}"/>
            </c:ext>
          </c:extLst>
        </c:ser>
        <c:dLbls>
          <c:showLegendKey val="0"/>
          <c:showVal val="0"/>
          <c:showCatName val="0"/>
          <c:showSerName val="0"/>
          <c:showPercent val="0"/>
          <c:showBubbleSize val="0"/>
        </c:dLbls>
        <c:marker val="1"/>
        <c:smooth val="0"/>
        <c:axId val="158516736"/>
        <c:axId val="158518656"/>
      </c:lineChart>
      <c:catAx>
        <c:axId val="15851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518656"/>
        <c:crosses val="autoZero"/>
        <c:auto val="1"/>
        <c:lblAlgn val="ctr"/>
        <c:lblOffset val="100"/>
        <c:tickLblSkip val="1"/>
        <c:tickMarkSkip val="1"/>
        <c:noMultiLvlLbl val="0"/>
      </c:catAx>
      <c:valAx>
        <c:axId val="15851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1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92853</c:v>
                </c:pt>
                <c:pt idx="5">
                  <c:v>96934</c:v>
                </c:pt>
                <c:pt idx="8">
                  <c:v>96762</c:v>
                </c:pt>
                <c:pt idx="11">
                  <c:v>94052</c:v>
                </c:pt>
                <c:pt idx="14">
                  <c:v>89574</c:v>
                </c:pt>
              </c:numCache>
            </c:numRef>
          </c:val>
          <c:extLst>
            <c:ext xmlns:c16="http://schemas.microsoft.com/office/drawing/2014/chart" uri="{C3380CC4-5D6E-409C-BE32-E72D297353CC}">
              <c16:uniqueId val="{00000000-360C-49B8-8DB3-DA5C829D47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2143</c:v>
                </c:pt>
                <c:pt idx="5">
                  <c:v>2302</c:v>
                </c:pt>
                <c:pt idx="8">
                  <c:v>2160</c:v>
                </c:pt>
                <c:pt idx="11">
                  <c:v>2182</c:v>
                </c:pt>
                <c:pt idx="14">
                  <c:v>2384</c:v>
                </c:pt>
              </c:numCache>
            </c:numRef>
          </c:val>
          <c:extLst>
            <c:ext xmlns:c16="http://schemas.microsoft.com/office/drawing/2014/chart" uri="{C3380CC4-5D6E-409C-BE32-E72D297353CC}">
              <c16:uniqueId val="{00000001-360C-49B8-8DB3-DA5C829D47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4462</c:v>
                </c:pt>
                <c:pt idx="5">
                  <c:v>5026</c:v>
                </c:pt>
                <c:pt idx="8">
                  <c:v>5416</c:v>
                </c:pt>
                <c:pt idx="11">
                  <c:v>4897</c:v>
                </c:pt>
                <c:pt idx="14">
                  <c:v>3942</c:v>
                </c:pt>
              </c:numCache>
            </c:numRef>
          </c:val>
          <c:extLst>
            <c:ext xmlns:c16="http://schemas.microsoft.com/office/drawing/2014/chart" uri="{C3380CC4-5D6E-409C-BE32-E72D297353CC}">
              <c16:uniqueId val="{00000002-360C-49B8-8DB3-DA5C829D47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0C-49B8-8DB3-DA5C829D47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0C-49B8-8DB3-DA5C829D47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56</c:v>
                </c:pt>
                <c:pt idx="12">
                  <c:v>56</c:v>
                </c:pt>
              </c:numCache>
            </c:numRef>
          </c:val>
          <c:extLst>
            <c:ext xmlns:c16="http://schemas.microsoft.com/office/drawing/2014/chart" uri="{C3380CC4-5D6E-409C-BE32-E72D297353CC}">
              <c16:uniqueId val="{00000005-360C-49B8-8DB3-DA5C829D47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14906</c:v>
                </c:pt>
                <c:pt idx="3">
                  <c:v>13306</c:v>
                </c:pt>
                <c:pt idx="6">
                  <c:v>12247</c:v>
                </c:pt>
                <c:pt idx="9">
                  <c:v>11562</c:v>
                </c:pt>
                <c:pt idx="12">
                  <c:v>10512</c:v>
                </c:pt>
              </c:numCache>
            </c:numRef>
          </c:val>
          <c:extLst>
            <c:ext xmlns:c16="http://schemas.microsoft.com/office/drawing/2014/chart" uri="{C3380CC4-5D6E-409C-BE32-E72D297353CC}">
              <c16:uniqueId val="{00000006-360C-49B8-8DB3-DA5C829D47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1010</c:v>
                </c:pt>
                <c:pt idx="3">
                  <c:v>2184</c:v>
                </c:pt>
                <c:pt idx="6">
                  <c:v>2099</c:v>
                </c:pt>
                <c:pt idx="9">
                  <c:v>1981</c:v>
                </c:pt>
                <c:pt idx="12">
                  <c:v>1859</c:v>
                </c:pt>
              </c:numCache>
            </c:numRef>
          </c:val>
          <c:extLst>
            <c:ext xmlns:c16="http://schemas.microsoft.com/office/drawing/2014/chart" uri="{C3380CC4-5D6E-409C-BE32-E72D297353CC}">
              <c16:uniqueId val="{00000007-360C-49B8-8DB3-DA5C829D47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32899</c:v>
                </c:pt>
                <c:pt idx="3">
                  <c:v>29834</c:v>
                </c:pt>
                <c:pt idx="6">
                  <c:v>30562</c:v>
                </c:pt>
                <c:pt idx="9">
                  <c:v>29424</c:v>
                </c:pt>
                <c:pt idx="12">
                  <c:v>25768</c:v>
                </c:pt>
              </c:numCache>
            </c:numRef>
          </c:val>
          <c:extLst>
            <c:ext xmlns:c16="http://schemas.microsoft.com/office/drawing/2014/chart" uri="{C3380CC4-5D6E-409C-BE32-E72D297353CC}">
              <c16:uniqueId val="{00000008-360C-49B8-8DB3-DA5C829D47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2115</c:v>
                </c:pt>
                <c:pt idx="3">
                  <c:v>1814</c:v>
                </c:pt>
                <c:pt idx="6">
                  <c:v>2014</c:v>
                </c:pt>
                <c:pt idx="9">
                  <c:v>1216</c:v>
                </c:pt>
                <c:pt idx="12">
                  <c:v>1116</c:v>
                </c:pt>
              </c:numCache>
            </c:numRef>
          </c:val>
          <c:extLst>
            <c:ext xmlns:c16="http://schemas.microsoft.com/office/drawing/2014/chart" uri="{C3380CC4-5D6E-409C-BE32-E72D297353CC}">
              <c16:uniqueId val="{00000009-360C-49B8-8DB3-DA5C829D47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103134</c:v>
                </c:pt>
                <c:pt idx="3">
                  <c:v>111378</c:v>
                </c:pt>
                <c:pt idx="6">
                  <c:v>111729</c:v>
                </c:pt>
                <c:pt idx="9">
                  <c:v>112793</c:v>
                </c:pt>
                <c:pt idx="12">
                  <c:v>112865</c:v>
                </c:pt>
              </c:numCache>
            </c:numRef>
          </c:val>
          <c:extLst>
            <c:ext xmlns:c16="http://schemas.microsoft.com/office/drawing/2014/chart" uri="{C3380CC4-5D6E-409C-BE32-E72D297353CC}">
              <c16:uniqueId val="{0000000A-360C-49B8-8DB3-DA5C829D478A}"/>
            </c:ext>
          </c:extLst>
        </c:ser>
        <c:dLbls>
          <c:showLegendKey val="0"/>
          <c:showVal val="0"/>
          <c:showCatName val="0"/>
          <c:showSerName val="0"/>
          <c:showPercent val="0"/>
          <c:showBubbleSize val="0"/>
        </c:dLbls>
        <c:gapWidth val="100"/>
        <c:overlap val="100"/>
        <c:axId val="158794112"/>
        <c:axId val="158796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54605</c:v>
                </c:pt>
                <c:pt idx="2">
                  <c:v>#N/A</c:v>
                </c:pt>
                <c:pt idx="3">
                  <c:v>#N/A</c:v>
                </c:pt>
                <c:pt idx="4">
                  <c:v>54254</c:v>
                </c:pt>
                <c:pt idx="5">
                  <c:v>#N/A</c:v>
                </c:pt>
                <c:pt idx="6">
                  <c:v>#N/A</c:v>
                </c:pt>
                <c:pt idx="7">
                  <c:v>54314</c:v>
                </c:pt>
                <c:pt idx="8">
                  <c:v>#N/A</c:v>
                </c:pt>
                <c:pt idx="9">
                  <c:v>#N/A</c:v>
                </c:pt>
                <c:pt idx="10">
                  <c:v>55900</c:v>
                </c:pt>
                <c:pt idx="11">
                  <c:v>#N/A</c:v>
                </c:pt>
                <c:pt idx="12">
                  <c:v>#N/A</c:v>
                </c:pt>
                <c:pt idx="13">
                  <c:v>56277</c:v>
                </c:pt>
                <c:pt idx="14">
                  <c:v>#N/A</c:v>
                </c:pt>
              </c:numCache>
            </c:numRef>
          </c:val>
          <c:smooth val="0"/>
          <c:extLst>
            <c:ext xmlns:c16="http://schemas.microsoft.com/office/drawing/2014/chart" uri="{C3380CC4-5D6E-409C-BE32-E72D297353CC}">
              <c16:uniqueId val="{0000000B-360C-49B8-8DB3-DA5C829D478A}"/>
            </c:ext>
          </c:extLst>
        </c:ser>
        <c:dLbls>
          <c:showLegendKey val="0"/>
          <c:showVal val="0"/>
          <c:showCatName val="0"/>
          <c:showSerName val="0"/>
          <c:showPercent val="0"/>
          <c:showBubbleSize val="0"/>
        </c:dLbls>
        <c:marker val="1"/>
        <c:smooth val="0"/>
        <c:axId val="158794112"/>
        <c:axId val="158796032"/>
      </c:lineChart>
      <c:catAx>
        <c:axId val="15879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796032"/>
        <c:crosses val="autoZero"/>
        <c:auto val="1"/>
        <c:lblAlgn val="ctr"/>
        <c:lblOffset val="100"/>
        <c:tickLblSkip val="1"/>
        <c:tickMarkSkip val="1"/>
        <c:noMultiLvlLbl val="0"/>
      </c:catAx>
      <c:valAx>
        <c:axId val="15879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9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2280</c:v>
                </c:pt>
                <c:pt idx="1">
                  <c:v>1614</c:v>
                </c:pt>
                <c:pt idx="2">
                  <c:v>351</c:v>
                </c:pt>
              </c:numCache>
            </c:numRef>
          </c:val>
          <c:extLst>
            <c:ext xmlns:c16="http://schemas.microsoft.com/office/drawing/2014/chart" uri="{C3380CC4-5D6E-409C-BE32-E72D297353CC}">
              <c16:uniqueId val="{00000000-AD8C-4BC6-87A4-685701EEEC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685</c:v>
                </c:pt>
                <c:pt idx="1">
                  <c:v>451</c:v>
                </c:pt>
                <c:pt idx="2">
                  <c:v>451</c:v>
                </c:pt>
              </c:numCache>
            </c:numRef>
          </c:val>
          <c:extLst>
            <c:ext xmlns:c16="http://schemas.microsoft.com/office/drawing/2014/chart" uri="{C3380CC4-5D6E-409C-BE32-E72D297353CC}">
              <c16:uniqueId val="{00000001-AD8C-4BC6-87A4-685701EEEC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3168</c:v>
                </c:pt>
                <c:pt idx="1">
                  <c:v>2864</c:v>
                </c:pt>
                <c:pt idx="2">
                  <c:v>2803</c:v>
                </c:pt>
              </c:numCache>
            </c:numRef>
          </c:val>
          <c:extLst>
            <c:ext xmlns:c16="http://schemas.microsoft.com/office/drawing/2014/chart" uri="{C3380CC4-5D6E-409C-BE32-E72D297353CC}">
              <c16:uniqueId val="{00000002-AD8C-4BC6-87A4-685701EEECED}"/>
            </c:ext>
          </c:extLst>
        </c:ser>
        <c:dLbls>
          <c:showLegendKey val="0"/>
          <c:showVal val="0"/>
          <c:showCatName val="0"/>
          <c:showSerName val="0"/>
          <c:showPercent val="0"/>
          <c:showBubbleSize val="0"/>
        </c:dLbls>
        <c:gapWidth val="120"/>
        <c:overlap val="100"/>
        <c:axId val="152447232"/>
        <c:axId val="152457216"/>
      </c:barChart>
      <c:catAx>
        <c:axId val="15244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2457216"/>
        <c:crosses val="autoZero"/>
        <c:auto val="1"/>
        <c:lblAlgn val="ctr"/>
        <c:lblOffset val="100"/>
        <c:tickLblSkip val="1"/>
        <c:tickMarkSkip val="1"/>
        <c:noMultiLvlLbl val="0"/>
      </c:catAx>
      <c:valAx>
        <c:axId val="152457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244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{7B3FDF5D-799B-4128-8892-5CC304B6BA0F}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94F-4130-8E87-A28BCF0928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{5A5C790C-0FF2-401B-AC15-EE9A0DB347A0}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4F-4130-8E87-A28BCF0928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{BA77F70F-0CAF-4055-ADD9-E9C1960BD486}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4F-4130-8E87-A28BCF0928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{BB8E6299-72AD-497F-B517-273DEEFE525D}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4F-4130-8E87-A28BCF0928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{55C36B4F-8C21-4D34-A884-5CA4D3AECA36}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4F-4130-8E87-A28BCF0928E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{BABB3F64-13F5-4754-BC3D-DF52B1DF20AC}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94F-4130-8E87-A28BCF0928E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{39CB6132-9944-49B9-9A4A-960BAE67B47F}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94F-4130-8E87-A28BCF0928E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{4DBBC6D9-4C4F-442A-9E74-302F4E8BD765}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94F-4130-8E87-A28BCF0928E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{61C5550D-EB68-4F58-8947-153CFF0704A1}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94F-4130-8E87-A28BCF0928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46.1</c:v>
                </c:pt>
                <c:pt idx="24">
                  <c:v>53.6</c:v>
                </c:pt>
              </c:numCache>
            </c:numRef>
          </c:xVal>
          <c:yVal>
            <c:numRef>
              <c:f>公会計指標分析・財政指標組合せ分析表!$BP$51:$DC$51</c:f>
              <c:numCache>
                <c:formatCode>#,##0.0;"▲ "#,##0.0</c:formatCode>
                <c:ptCount val="40"/>
                <c:pt idx="16">
                  <c:v>171.3</c:v>
                </c:pt>
                <c:pt idx="24">
                  <c:v>179.2</c:v>
                </c:pt>
              </c:numCache>
            </c:numRef>
          </c:yVal>
          <c:smooth val="0"/>
          <c:extLst>
            <c:ext xmlns:c16="http://schemas.microsoft.com/office/drawing/2014/chart" uri="{C3380CC4-5D6E-409C-BE32-E72D297353CC}">
              <c16:uniqueId val="{00000009-794F-4130-8E87-A28BCF0928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{D7B1F3A3-C27A-4A26-9573-6F1469A7A9F9}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94F-4130-8E87-A28BCF0928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{B7C3F169-5EA2-448D-83A5-D64AABCC51BB}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4F-4130-8E87-A28BCF0928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{2CD9F01C-7D8E-4B2A-98B0-32D9548DBCE5}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4F-4130-8E87-A28BCF0928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{0996D116-8B62-4631-BA9B-B79B1501E6CC}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4F-4130-8E87-A28BCF0928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{36254D06-5FE1-496B-A8DC-6203459F028B}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4F-4130-8E87-A28BCF0928E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{9A008912-DBCA-4869-B128-B41A133ADE29}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94F-4130-8E87-A28BCF0928E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{F5E7DBBB-0A6C-4D25-AD72-FA7AA43222A9}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94F-4130-8E87-A28BCF0928E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{A369A3D1-3C3C-4506-B347-C4DFD555C345}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94F-4130-8E87-A28BCF0928E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{E741FD06-5FDE-4DEF-85CC-1A33E08BECB7}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94F-4130-8E87-A28BCF0928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49.3</c:v>
                </c:pt>
                <c:pt idx="24">
                  <c:v>57.1</c:v>
                </c:pt>
              </c:numCache>
            </c:numRef>
          </c:xVal>
          <c:yVal>
            <c:numRef>
              <c:f>公会計指標分析・財政指標組合せ分析表!$BP$55:$DC$55</c:f>
              <c:numCache>
                <c:formatCode>#,##0.0;"▲ "#,##0.0</c:formatCode>
                <c:ptCount val="40"/>
                <c:pt idx="16">
                  <c:v>13.7</c:v>
                </c:pt>
                <c:pt idx="24">
                  <c:v>24.1</c:v>
                </c:pt>
              </c:numCache>
            </c:numRef>
          </c:yVal>
          <c:smooth val="0"/>
          <c:extLst>
            <c:ext xmlns:c16="http://schemas.microsoft.com/office/drawing/2014/chart" uri="{C3380CC4-5D6E-409C-BE32-E72D297353CC}">
              <c16:uniqueId val="{00000013-794F-4130-8E87-A28BCF0928EE}"/>
            </c:ext>
          </c:extLst>
        </c:ser>
        <c:dLbls>
          <c:showLegendKey val="0"/>
          <c:showVal val="1"/>
          <c:showCatName val="0"/>
          <c:showSerName val="0"/>
          <c:showPercent val="0"/>
          <c:showBubbleSize val="0"/>
        </c:dLbls>
        <c:axId val="46179840"/>
        <c:axId val="46181760"/>
      </c:scatterChart>
      <c:valAx>
        <c:axId val="46179840"/>
        <c:scaling>
          <c:orientation val="minMax"/>
          <c:max val="59"/>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343319526001892E-2"/>
                  <c:y val="-6.3532471588943693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{5CC2F9AB-47AF-41E5-B3B1-2D741D0490BE}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EE5-4DB2-88B3-23FF6DB5B1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{7DAECADE-5A1F-4363-B803-35C0F5AA3A08}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E5-4DB2-88B3-23FF6DB5B1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{0ED08FE9-DB8B-4D6F-A2AB-90F34E97AB69}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E5-4DB2-88B3-23FF6DB5B1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{A05D9BFF-74AE-4474-B175-538B95529614}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E5-4DB2-88B3-23FF6DB5B1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{7AC4D319-20F0-41BC-AABC-E484B83CA4A1}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E5-4DB2-88B3-23FF6DB5B161}"/>
                </c:ext>
              </c:extLst>
            </c:dLbl>
            <c:dLbl>
              <c:idx val="8"/>
              <c:layout>
                <c:manualLayout>
                  <c:x val="-3.3052663712219509E-2"/>
                  <c:y val="-6.7424671571545317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{84181D70-FDB3-4C04-984F-49B8FA14CCA3}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EE5-4DB2-88B3-23FF6DB5B161}"/>
                </c:ext>
              </c:extLst>
            </c:dLbl>
            <c:dLbl>
              <c:idx val="16"/>
              <c:layout>
                <c:manualLayout>
                  <c:x val="-3.1697991619110633E-2"/>
                  <c:y val="-3.625641907326973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{41F50E32-58E2-4A30-8D6B-625C1E09FB69}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EE5-4DB2-88B3-23FF6DB5B161}"/>
                </c:ext>
              </c:extLst>
            </c:dLbl>
            <c:dLbl>
              <c:idx val="24"/>
              <c:layout>
                <c:manualLayout>
                  <c:x val="-3.1697991619110633E-2"/>
                  <c:y val="-8.245216989849353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{6E758090-87E7-4C99-A887-3166A47752F8}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EE5-4DB2-88B3-23FF6DB5B16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{33374F34-6528-4682-8C7A-6B745818D376}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EE5-4DB2-88B3-23FF6DB5B1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15.1</c:v>
                </c:pt>
                <c:pt idx="16">
                  <c:v>15.2</c:v>
                </c:pt>
                <c:pt idx="24">
                  <c:v>15.7</c:v>
                </c:pt>
                <c:pt idx="32">
                  <c:v>16.2</c:v>
                </c:pt>
              </c:numCache>
            </c:numRef>
          </c:xVal>
          <c:yVal>
            <c:numRef>
              <c:f>公会計指標分析・財政指標組合せ分析表!$BP$73:$DC$73</c:f>
              <c:numCache>
                <c:formatCode>#,##0.0;"▲ "#,##0.0</c:formatCode>
                <c:ptCount val="40"/>
                <c:pt idx="0">
                  <c:v>174.1</c:v>
                </c:pt>
                <c:pt idx="8">
                  <c:v>175.1</c:v>
                </c:pt>
                <c:pt idx="16">
                  <c:v>171.3</c:v>
                </c:pt>
                <c:pt idx="24">
                  <c:v>179.2</c:v>
                </c:pt>
                <c:pt idx="32">
                  <c:v>180.3</c:v>
                </c:pt>
              </c:numCache>
            </c:numRef>
          </c:yVal>
          <c:smooth val="0"/>
          <c:extLst>
            <c:ext xmlns:c16="http://schemas.microsoft.com/office/drawing/2014/chart" uri="{C3380CC4-5D6E-409C-BE32-E72D297353CC}">
              <c16:uniqueId val="{00000009-2EE5-4DB2-88B3-23FF6DB5B1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2133396396768982E-2"/>
                  <c:y val="-6.2416647087793951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{0EC6FD90-78C6-479B-B2E4-0DB2B4982499}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EE5-4DB2-88B3-23FF6DB5B1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{EEAC3DB2-12B0-4DEF-B573-0EEFA1B493F0}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E5-4DB2-88B3-23FF6DB5B1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{CC74A367-40F7-4ED5-9191-0FE9B7437589}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E5-4DB2-88B3-23FF6DB5B1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{F07CBE59-2116-41A7-92EE-030909519E59}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E5-4DB2-88B3-23FF6DB5B1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{51BC5A01-4CF0-4ED2-B751-31865DE9AEFF}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E5-4DB2-88B3-23FF6DB5B16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{561A2D45-3916-4435-A39A-69B98C99083A}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EE5-4DB2-88B3-23FF6DB5B161}"/>
                </c:ext>
              </c:extLst>
            </c:dLbl>
            <c:dLbl>
              <c:idx val="16"/>
              <c:layout>
                <c:manualLayout>
                  <c:x val="-4.516035515397130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{3522160D-2A39-490C-9484-B4F938035BF6}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EE5-4DB2-88B3-23FF6DB5B161}"/>
                </c:ext>
              </c:extLst>
            </c:dLbl>
            <c:dLbl>
              <c:idx val="24"/>
              <c:layout>
                <c:manualLayout>
                  <c:x val="-2.1262586841452352E-2"/>
                  <c:y val="-7.391703718113551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{B9E3CE2F-4E9C-4E34-A24C-EAE89BC4FA86}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EE5-4DB2-88B3-23FF6DB5B161}"/>
                </c:ext>
              </c:extLst>
            </c:dLbl>
            <c:dLbl>
              <c:idx val="32"/>
              <c:layout>
                <c:manualLayout>
                  <c:x val="-1.8235628084250027E-2"/>
                  <c:y val="-5.091625699445230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{5F6FC675-74FE-4900-96F4-62EB196E2444}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EE5-4DB2-88B3-23FF6DB5B1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5.8</c:v>
                </c:pt>
                <c:pt idx="24">
                  <c:v>6</c:v>
                </c:pt>
                <c:pt idx="32">
                  <c:v>5.8</c:v>
                </c:pt>
              </c:numCache>
            </c:numRef>
          </c:xVal>
          <c:yVal>
            <c:numRef>
              <c:f>公会計指標分析・財政指標組合せ分析表!$BP$77:$DC$77</c:f>
              <c:numCache>
                <c:formatCode>#,##0.0;"▲ "#,##0.0</c:formatCode>
                <c:ptCount val="40"/>
                <c:pt idx="0">
                  <c:v>32.6</c:v>
                </c:pt>
                <c:pt idx="8">
                  <c:v>30.5</c:v>
                </c:pt>
                <c:pt idx="16">
                  <c:v>13.7</c:v>
                </c:pt>
                <c:pt idx="24">
                  <c:v>24.1</c:v>
                </c:pt>
                <c:pt idx="32">
                  <c:v>20.100000000000001</c:v>
                </c:pt>
              </c:numCache>
            </c:numRef>
          </c:yVal>
          <c:smooth val="0"/>
          <c:extLst>
            <c:ext xmlns:c16="http://schemas.microsoft.com/office/drawing/2014/chart" uri="{C3380CC4-5D6E-409C-BE32-E72D297353CC}">
              <c16:uniqueId val="{00000013-2EE5-4DB2-88B3-23FF6DB5B161}"/>
            </c:ext>
          </c:extLst>
        </c:ser>
        <c:dLbls>
          <c:showLegendKey val="0"/>
          <c:showVal val="1"/>
          <c:showCatName val="0"/>
          <c:showSerName val="0"/>
          <c:showPercent val="0"/>
          <c:showBubbleSize val="0"/>
        </c:dLbls>
        <c:axId val="84219776"/>
        <c:axId val="84234240"/>
      </c:scatterChart>
      <c:valAx>
        <c:axId val="84219776"/>
        <c:scaling>
          <c:orientation val="minMax"/>
          <c:max val="18"/>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北陸新幹線の開業に合わせた基盤整備や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学校の耐震化、合併特例債を活用した事業等を進めてきたことで、公債費が増加傾向となっている。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、「財政健全化緊急プログラム」に基づく、市債発行額の抑制や公債費の平準化等に取り組</a:t>
          </a:r>
          <a:r>
            <a:rPr kumimoji="1" lang="ja-JP" altLang="en-US" sz="1100">
              <a:solidFill>
                <a:schemeClr val="dk1"/>
              </a:solidFill>
              <a:effectLst/>
              <a:latin typeface="+mn-lt"/>
              <a:ea typeface="+mn-ea"/>
              <a:cs typeface="+mn-cs"/>
            </a:rPr>
            <a:t>むことで</a:t>
          </a:r>
          <a:r>
            <a:rPr kumimoji="1" lang="ja-JP" altLang="ja-JP" sz="1100">
              <a:solidFill>
                <a:schemeClr val="dk1"/>
              </a:solidFill>
              <a:effectLst/>
              <a:latin typeface="+mn-lt"/>
              <a:ea typeface="+mn-ea"/>
              <a:cs typeface="+mn-cs"/>
            </a:rPr>
            <a:t>、公債費及び実質公債費比率の低減に努める。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将来負担比率（分子）の大部分を占めている一般会計等に係る市債の現在高は、北陸新幹線開業に向けた基盤整備や学校耐震化、合併特例債を活用した事業等により増加し、元利償還金が増加傾向にある。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、「財政健全化緊急プログラム」に基づく、市債発行額の抑制や公債費の平準化等に取り組むことで、公債費及び将来負担比率の低減に努める。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富山県高岡市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北陸新幹線の開業に合わせた基盤整備や、学校の耐震化、合併特例債を活用した事業</a:t>
          </a:r>
          <a:r>
            <a:rPr kumimoji="1" lang="ja-JP" altLang="en-US" sz="1100">
              <a:solidFill>
                <a:schemeClr val="dk1"/>
              </a:solidFill>
              <a:effectLst/>
              <a:latin typeface="+mn-lt"/>
              <a:ea typeface="+mn-ea"/>
              <a:cs typeface="+mn-cs"/>
            </a:rPr>
            <a:t>による公債費の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等により、基金を取崩して財政運営を行ってきたため、</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財政調整基金の残高の低下が著しい。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実質単年度収支については依然として赤字であり、財政健全化を図りながら、収支改善及び基金残高の確保に努め</a:t>
          </a:r>
          <a:r>
            <a:rPr kumimoji="1" lang="ja-JP" altLang="en-US" sz="1100">
              <a:solidFill>
                <a:schemeClr val="dk1"/>
              </a:solidFill>
              <a:effectLst/>
              <a:latin typeface="+mn-lt"/>
              <a:ea typeface="+mn-ea"/>
              <a:cs typeface="+mn-cs"/>
            </a:rPr>
            <a:t>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主なもの</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合併地域振興基金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市民の連帯の強化又は地域振興を図るための事業の財源</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高齢者福祉基金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高齢者の生きがいと健康づくりを推進するための</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の財源</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越前国際交流基金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国際姉妹・友好都市との交流事業を促進し、広い国際的視野を有する市民の育成を図るための</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財源</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子ども・子育て基金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安心して子育てができる環境づくりの推進に資するための</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財源</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寄附金を活用したまちづくりの推進に資するための</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財源</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子ども・子育て基金、ふるさと応援基金を活用し、事業を実施した結果減額となった。</a:t>
          </a:r>
          <a:endParaRPr lang="ja-JP" altLang="en-US" sz="1100" b="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基金の設置意図に沿った適切な事業執行に努める。　</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北陸新幹線の開業に合わせた基盤整備や、学校の耐震化、合併特例債を活用した事業による公債費の増加等により、基金を取崩して財政運営を行ってきたため。</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特に、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年度は大雪による除雪費用の財源として基金を取り崩したため、大幅な減額となった。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実質単年度収支については依然として赤字であり、財政健全化を図りながら、収支改善及び基金残高の確保に努め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北陸新幹線の開業に合わせた基盤整備や、学校の耐震化、合併特例債を活用した事業による公債費の増加等により、基金を取崩して財政運営を行ってきたため。</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実質単年度収支については依然として赤字であり、財政健全化を図りながら、収支改善及び基金残高の確保に努め</a:t>
          </a:r>
          <a:r>
            <a:rPr kumimoji="1" lang="ja-JP" altLang="en-US" sz="1100">
              <a:solidFill>
                <a:sysClr val="windowText" lastClr="000000"/>
              </a:solidFill>
              <a:effectLst/>
              <a:latin typeface="+mn-lt"/>
              <a:ea typeface="+mn-ea"/>
              <a:cs typeface="+mn-cs"/>
            </a:rPr>
            <a:t>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173,192
169,952
209.57
72,699,967
72,107,289
419,097
38,437,791
112,851,001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よりも低い水準にある。要因としては</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北陸新幹線開業に向けた</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施設整備</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や学校</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施設の改築等をしたことによるものである。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年度に公共施設等総合管理計画により、公共施設マネジメントの基本方針を「施設総量の適正化」「長寿命化の推進」「施設の有効活用」と定め、平成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年度には公共施設の総延床面積を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年度には公共施設再編計画を策定したところである。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計画に基づき適正な施設管理に取り組んでいく。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4" name="直線コネクタ 63"/>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5"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66" name="直線コネクタ 65"/>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69" name="有形固定資産減価償却率平均値テキスト"/>
        <xdr:cNvSpPr txBox="1"/>
      </xdr:nvSpPr>
      <xdr:spPr>
        <a:xfrm>
          <a:off x="481330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0" name="フローチャート: 判断 69"/>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1" name="フローチャート: 判断 70"/>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72" name="フローチャート: 判断 71"/>
        <xdr:cNvSpPr/>
      </xdr:nvSpPr>
      <xdr:spPr>
        <a:xfrm>
          <a:off x="3238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125518</xdr:rowOff>
    </xdr:from>
    <xdr:to>
      <xdr:col>19</xdr:col>
      <xdr:colOff>187325</xdr:colOff>
      <xdr:row>32</xdr:row>
      <xdr:rowOff>55668</xdr:rowOff>
    </xdr:to>
    <xdr:sp macro="" textlink="">
      <xdr:nvSpPr>
        <xdr:cNvPr id="78" name="楕円 77"/>
        <xdr:cNvSpPr/>
      </xdr:nvSpPr>
      <xdr:spPr>
        <a:xfrm>
          <a:off x="4000500" y="62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52493</xdr:rowOff>
    </xdr:from>
    <xdr:to>
      <xdr:col>15</xdr:col>
      <xdr:colOff>187325</xdr:colOff>
      <xdr:row>33</xdr:row>
      <xdr:rowOff>154093</xdr:rowOff>
    </xdr:to>
    <xdr:sp macro="" textlink="">
      <xdr:nvSpPr>
        <xdr:cNvPr id="79" name="楕円 78"/>
        <xdr:cNvSpPr/>
      </xdr:nvSpPr>
      <xdr:spPr>
        <a:xfrm>
          <a:off x="3238500" y="64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4868</xdr:rowOff>
    </xdr:from>
    <xdr:to>
      <xdr:col>19</xdr:col>
      <xdr:colOff>136525</xdr:colOff>
      <xdr:row>33</xdr:row>
      <xdr:rowOff>103294</xdr:rowOff>
    </xdr:to>
    <xdr:cxnSp macro="">
      <xdr:nvCxnSpPr>
        <xdr:cNvPr id="80" name="直線コネクタ 79"/>
        <xdr:cNvCxnSpPr/>
      </xdr:nvCxnSpPr>
      <xdr:spPr>
        <a:xfrm flipV="1">
          <a:off x="3289300" y="6262793"/>
          <a:ext cx="762000" cy="2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117704</xdr:rowOff>
    </xdr:from>
    <xdr:ext cx="405111" cy="259045"/>
    <xdr:sp macro="" textlink="">
      <xdr:nvSpPr>
        <xdr:cNvPr id="81" name="n_1aveValue有形固定資産減価償却率"/>
        <xdr:cNvSpPr txBox="1"/>
      </xdr:nvSpPr>
      <xdr:spPr>
        <a:xfrm>
          <a:off x="38360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55474</xdr:rowOff>
    </xdr:from>
    <xdr:ext cx="405111" cy="259045"/>
    <xdr:sp macro="" textlink="">
      <xdr:nvSpPr>
        <xdr:cNvPr id="82" name="n_2aveValue有形固定資産減価償却率"/>
        <xdr:cNvSpPr txBox="1"/>
      </xdr:nvSpPr>
      <xdr:spPr>
        <a:xfrm>
          <a:off x="3086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46795</xdr:rowOff>
    </xdr:from>
    <xdr:ext cx="405111" cy="259045"/>
    <xdr:sp macro="" textlink="">
      <xdr:nvSpPr>
        <xdr:cNvPr id="83" name="n_1mainValue有形固定資産減価償却率"/>
        <xdr:cNvSpPr txBox="1"/>
      </xdr:nvSpPr>
      <xdr:spPr>
        <a:xfrm>
          <a:off x="3836044" y="6304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145221</xdr:rowOff>
    </xdr:from>
    <xdr:ext cx="405111" cy="259045"/>
    <xdr:sp macro="" textlink="">
      <xdr:nvSpPr>
        <xdr:cNvPr id="84" name="n_2mainValue有形固定資産減価償却率"/>
        <xdr:cNvSpPr txBox="1"/>
      </xdr:nvSpPr>
      <xdr:spPr>
        <a:xfrm>
          <a:off x="3086744" y="657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7" name="正方形/長方形 86"/>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が高い原因は、北陸新幹線開業に向けた基盤整備や学校耐震化、合併特例債を活用した事業等により市債の現在高が増加したことによるものである。平成３０年度からは「財政健全化緊急プログラム」に基づく、市債発行額の抑制や公債費の平準化に取り組むこととしており、債務償還可能年数は減少していく見込み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3" name="直線コネクタ 112"/>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6"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17" name="直線コネクタ 116"/>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105074</xdr:rowOff>
    </xdr:from>
    <xdr:ext cx="340478" cy="259045"/>
    <xdr:sp macro="" textlink="">
      <xdr:nvSpPr>
        <xdr:cNvPr id="118" name="債務償還可能年数平均値テキスト"/>
        <xdr:cNvSpPr txBox="1"/>
      </xdr:nvSpPr>
      <xdr:spPr>
        <a:xfrm>
          <a:off x="14846300" y="6020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19" name="フローチャート: 判断 118"/>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65264</xdr:rowOff>
    </xdr:from>
    <xdr:to>
      <xdr:col>76</xdr:col>
      <xdr:colOff>73025</xdr:colOff>
      <xdr:row>27</xdr:row>
      <xdr:rowOff>166864</xdr:rowOff>
    </xdr:to>
    <xdr:sp macro="" textlink="">
      <xdr:nvSpPr>
        <xdr:cNvPr id="125" name="楕円 124"/>
        <xdr:cNvSpPr/>
      </xdr:nvSpPr>
      <xdr:spPr>
        <a:xfrm>
          <a:off x="14744700" y="54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18291</xdr:rowOff>
    </xdr:from>
    <xdr:ext cx="405111" cy="259045"/>
    <xdr:sp macro="" textlink="">
      <xdr:nvSpPr>
        <xdr:cNvPr id="126" name="債務償還可能年数該当値テキスト"/>
        <xdr:cNvSpPr txBox="1"/>
      </xdr:nvSpPr>
      <xdr:spPr>
        <a:xfrm>
          <a:off x="14846300" y="541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173,192
169,952
209.57
72,699,967
72,107,289
419,097
38,437,791
112,851,001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4" name="フローチャート: 判断 63"/>
        <xdr:cNvSpPr/>
      </xdr:nvSpPr>
      <xdr:spPr>
        <a:xfrm>
          <a:off x="2857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166370</xdr:rowOff>
    </xdr:from>
    <xdr:to>
      <xdr:col>20</xdr:col>
      <xdr:colOff>38100</xdr:colOff>
      <xdr:row>38</xdr:row>
      <xdr:rowOff>96520</xdr:rowOff>
    </xdr:to>
    <xdr:sp macro="" textlink="">
      <xdr:nvSpPr>
        <xdr:cNvPr id="70" name="楕円 69"/>
        <xdr:cNvSpPr/>
      </xdr:nvSpPr>
      <xdr:spPr>
        <a:xfrm>
          <a:off x="3746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71" name="楕円 70"/>
        <xdr:cNvSpPr/>
      </xdr:nvSpPr>
      <xdr:spPr>
        <a:xfrm>
          <a:off x="2857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51435</xdr:rowOff>
    </xdr:to>
    <xdr:cxnSp macro="">
      <xdr:nvCxnSpPr>
        <xdr:cNvPr id="72" name="直線コネクタ 71"/>
        <xdr:cNvCxnSpPr/>
      </xdr:nvCxnSpPr>
      <xdr:spPr>
        <a:xfrm flipV="1">
          <a:off x="2908300" y="65608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89552</xdr:rowOff>
    </xdr:from>
    <xdr:ext cx="405111" cy="259045"/>
    <xdr:sp macro="" textlink="">
      <xdr:nvSpPr>
        <xdr:cNvPr id="73" name="n_1ave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74" name="n_2ave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113047</xdr:rowOff>
    </xdr:from>
    <xdr:ext cx="405111" cy="259045"/>
    <xdr:sp macro="" textlink="">
      <xdr:nvSpPr>
        <xdr:cNvPr id="75" name="n_1main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6" name="n_2main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85" name="正方形/長方形 8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6" name="正方形/長方形 8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7" name="正方形/長方形 8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8" name="正方形/長方形 8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9" name="正方形/長方形 8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0" name="正方形/長方形 8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1" name="正方形/長方形 9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2" name="正方形/長方形 9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3" name="テキスト ボックス 9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4" name="直線コネクタ 9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95" name="テキスト ボックス 9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96" name="直線コネクタ 9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97" name="テキスト ボックス 9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98" name="直線コネクタ 9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99" name="テキスト ボックス 9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0" name="直線コネクタ 9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1" name="テキスト ボックス 10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2" name="直線コネクタ 10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3" name="テキスト ボックス 10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4" name="直線コネクタ 10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05" name="テキスト ボックス 10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6" name="直線コネクタ 10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07" name="テキスト ボックス 10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09" name="直線コネクタ 108"/>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10" name="【橋りょう・トンネ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11" name="直線コネクタ 110"/>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12" name="【橋りょう・トンネ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13" name="直線コネクタ 112"/>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14" name="【橋りょう・トンネル】&#10;有形固定資産減価償却率平均値テキスト"/>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15" name="フローチャート: 判断 114"/>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16" name="フローチャート: 判断 115"/>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17" name="フローチャート: 判断 116"/>
        <xdr:cNvSpPr/>
      </xdr:nvSpPr>
      <xdr:spPr>
        <a:xfrm>
          <a:off x="2857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8" name="テキスト ボックス 11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9" name="テキスト ボックス 11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0" name="テキスト ボックス 11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1" name="テキスト ボックス 12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2" name="テキスト ボックス 12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23" name="楕円 122"/>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147320</xdr:rowOff>
    </xdr:from>
    <xdr:to>
      <xdr:col>15</xdr:col>
      <xdr:colOff>101600</xdr:colOff>
      <xdr:row>60</xdr:row>
      <xdr:rowOff>77470</xdr:rowOff>
    </xdr:to>
    <xdr:sp macro="" textlink="">
      <xdr:nvSpPr>
        <xdr:cNvPr id="124" name="楕円 123"/>
        <xdr:cNvSpPr/>
      </xdr:nvSpPr>
      <xdr:spPr>
        <a:xfrm>
          <a:off x="2857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60</xdr:row>
      <xdr:rowOff>26670</xdr:rowOff>
    </xdr:to>
    <xdr:cxnSp macro="">
      <xdr:nvCxnSpPr>
        <xdr:cNvPr id="125" name="直線コネクタ 124"/>
        <xdr:cNvCxnSpPr/>
      </xdr:nvCxnSpPr>
      <xdr:spPr>
        <a:xfrm flipV="1">
          <a:off x="2908300" y="102527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44467</xdr:rowOff>
    </xdr:from>
    <xdr:ext cx="405111" cy="259045"/>
    <xdr:sp macro="" textlink="">
      <xdr:nvSpPr>
        <xdr:cNvPr id="126" name="n_1aveValue【橋りょう・トンネ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27" name="n_2aveValue【橋りょう・トンネル】&#10;有形固定資産減価償却率"/>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7637</xdr:rowOff>
    </xdr:from>
    <xdr:ext cx="405111" cy="259045"/>
    <xdr:sp macro="" textlink="">
      <xdr:nvSpPr>
        <xdr:cNvPr id="128" name="n_1mainValue【橋りょう・トンネル】&#10;有形固定資産減価償却率"/>
        <xdr:cNvSpPr txBox="1"/>
      </xdr:nvSpPr>
      <xdr:spPr>
        <a:xfrm>
          <a:off x="3582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68597</xdr:rowOff>
    </xdr:from>
    <xdr:ext cx="405111" cy="259045"/>
    <xdr:sp macro="" textlink="">
      <xdr:nvSpPr>
        <xdr:cNvPr id="129" name="n_2mainValue【橋りょう・トンネル】&#10;有形固定資産減価償却率"/>
        <xdr:cNvSpPr txBox="1"/>
      </xdr:nvSpPr>
      <xdr:spPr>
        <a:xfrm>
          <a:off x="2705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0" name="正方形/長方形 12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1" name="正方形/長方形 13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2" name="正方形/長方形 13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3" name="正方形/長方形 13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4" name="正方形/長方形 13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5" name="正方形/長方形 13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6" name="正方形/長方形 13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7" name="正方形/長方形 13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38" name="テキスト ボックス 13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39" name="直線コネクタ 13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40" name="テキスト ボックス 139"/>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41" name="直線コネクタ 14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42" name="テキスト ボックス 141"/>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43" name="直線コネクタ 14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44" name="テキスト ボックス 14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5" name="直線コネクタ 14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46" name="テキスト ボックス 14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47" name="直線コネクタ 14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48" name="テキスト ボックス 14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49" name="直線コネクタ 14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50" name="テキスト ボックス 14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1" name="直線コネクタ 15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52" name="テキスト ボックス 15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154" name="直線コネクタ 153"/>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155"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156" name="直線コネクタ 155"/>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157"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158" name="直線コネクタ 157"/>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136301</xdr:rowOff>
    </xdr:from>
    <xdr:ext cx="599010" cy="259045"/>
    <xdr:sp macro="" textlink="">
      <xdr:nvSpPr>
        <xdr:cNvPr id="159" name="【橋りょう・トンネル】&#10;一人当たり有形固定資産（償却資産）額平均値テキスト"/>
        <xdr:cNvSpPr txBox="1"/>
      </xdr:nvSpPr>
      <xdr:spPr>
        <a:xfrm>
          <a:off x="10515600" y="10594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160" name="フローチャート: 判断 159"/>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161" name="フローチャート: 判断 160"/>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122787</xdr:rowOff>
    </xdr:from>
    <xdr:to>
      <xdr:col>46</xdr:col>
      <xdr:colOff>38100</xdr:colOff>
      <xdr:row>64</xdr:row>
      <xdr:rowOff>52937</xdr:rowOff>
    </xdr:to>
    <xdr:sp macro="" textlink="">
      <xdr:nvSpPr>
        <xdr:cNvPr id="162" name="フローチャート: 判断 161"/>
        <xdr:cNvSpPr/>
      </xdr:nvSpPr>
      <xdr:spPr>
        <a:xfrm>
          <a:off x="8699500" y="109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3" name="テキスト ボックス 16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4" name="テキスト ボックス 16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5" name="テキスト ボックス 16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6" name="テキスト ボックス 16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7" name="テキスト ボックス 16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39710</xdr:rowOff>
    </xdr:from>
    <xdr:to>
      <xdr:col>50</xdr:col>
      <xdr:colOff>165100</xdr:colOff>
      <xdr:row>63</xdr:row>
      <xdr:rowOff>141310</xdr:rowOff>
    </xdr:to>
    <xdr:sp macro="" textlink="">
      <xdr:nvSpPr>
        <xdr:cNvPr id="168" name="楕円 167"/>
        <xdr:cNvSpPr/>
      </xdr:nvSpPr>
      <xdr:spPr>
        <a:xfrm>
          <a:off x="9588500" y="108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42488</xdr:rowOff>
    </xdr:from>
    <xdr:to>
      <xdr:col>46</xdr:col>
      <xdr:colOff>38100</xdr:colOff>
      <xdr:row>63</xdr:row>
      <xdr:rowOff>144088</xdr:rowOff>
    </xdr:to>
    <xdr:sp macro="" textlink="">
      <xdr:nvSpPr>
        <xdr:cNvPr id="169" name="楕円 168"/>
        <xdr:cNvSpPr/>
      </xdr:nvSpPr>
      <xdr:spPr>
        <a:xfrm>
          <a:off x="8699500" y="108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90510</xdr:rowOff>
    </xdr:from>
    <xdr:to>
      <xdr:col>50</xdr:col>
      <xdr:colOff>114300</xdr:colOff>
      <xdr:row>63</xdr:row>
      <xdr:rowOff>93288</xdr:rowOff>
    </xdr:to>
    <xdr:cxnSp macro="">
      <xdr:nvCxnSpPr>
        <xdr:cNvPr id="170" name="直線コネクタ 169"/>
        <xdr:cNvCxnSpPr/>
      </xdr:nvCxnSpPr>
      <xdr:spPr>
        <a:xfrm flipV="1">
          <a:off x="8750300" y="10891860"/>
          <a:ext cx="889000" cy="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150663</xdr:rowOff>
    </xdr:from>
    <xdr:ext cx="599010" cy="259045"/>
    <xdr:sp macro="" textlink="">
      <xdr:nvSpPr>
        <xdr:cNvPr id="171" name="n_1aveValue【橋りょう・トンネル】&#10;一人当たり有形固定資産（償却資産）額"/>
        <xdr:cNvSpPr txBox="1"/>
      </xdr:nvSpPr>
      <xdr:spPr>
        <a:xfrm>
          <a:off x="9327095" y="102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44064</xdr:rowOff>
    </xdr:from>
    <xdr:ext cx="599010" cy="259045"/>
    <xdr:sp macro="" textlink="">
      <xdr:nvSpPr>
        <xdr:cNvPr id="172" name="n_2aveValue【橋りょう・トンネル】&#10;一人当たり有形固定資産（償却資産）額"/>
        <xdr:cNvSpPr txBox="1"/>
      </xdr:nvSpPr>
      <xdr:spPr>
        <a:xfrm>
          <a:off x="8450795" y="1101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132437</xdr:rowOff>
    </xdr:from>
    <xdr:ext cx="599010" cy="259045"/>
    <xdr:sp macro="" textlink="">
      <xdr:nvSpPr>
        <xdr:cNvPr id="173" name="n_1mainValue【橋りょう・トンネル】&#10;一人当たり有形固定資産（償却資産）額"/>
        <xdr:cNvSpPr txBox="1"/>
      </xdr:nvSpPr>
      <xdr:spPr>
        <a:xfrm>
          <a:off x="9327095" y="109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160615</xdr:rowOff>
    </xdr:from>
    <xdr:ext cx="599010" cy="259045"/>
    <xdr:sp macro="" textlink="">
      <xdr:nvSpPr>
        <xdr:cNvPr id="174" name="n_2mainValue【橋りょう・トンネル】&#10;一人当たり有形固定資産（償却資産）額"/>
        <xdr:cNvSpPr txBox="1"/>
      </xdr:nvSpPr>
      <xdr:spPr>
        <a:xfrm>
          <a:off x="8450795" y="1061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5" name="正方形/長方形 17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6" name="正方形/長方形 17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7" name="正方形/長方形 17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8" name="正方形/長方形 17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9" name="正方形/長方形 17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80" name="正方形/長方形 17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81" name="正方形/長方形 18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正方形/長方形 18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3" name="テキスト ボックス 18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4" name="直線コネクタ 18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5" name="テキスト ボックス 18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86" name="直線コネクタ 18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87" name="テキスト ボックス 18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8" name="直線コネクタ 18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9" name="テキスト ボックス 18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90" name="直線コネクタ 18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91" name="テキスト ボックス 19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92" name="直線コネクタ 19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93" name="テキスト ボックス 19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94" name="直線コネクタ 19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95" name="テキスト ボックス 19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6" name="直線コネクタ 19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97" name="テキスト ボックス 19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82</xdr:row>
      <xdr:rowOff>80011</xdr:rowOff>
    </xdr:to>
    <xdr:cxnSp macro="">
      <xdr:nvCxnSpPr>
        <xdr:cNvPr id="199" name="直線コネクタ 198"/>
        <xdr:cNvCxnSpPr/>
      </xdr:nvCxnSpPr>
      <xdr:spPr>
        <a:xfrm flipV="1">
          <a:off x="4634865" y="13262611"/>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83838</xdr:rowOff>
    </xdr:from>
    <xdr:ext cx="405111" cy="259045"/>
    <xdr:sp macro="" textlink="">
      <xdr:nvSpPr>
        <xdr:cNvPr id="200" name="【公営住宅】&#10;有形固定資産減価償却率最小値テキスト"/>
        <xdr:cNvSpPr txBox="1"/>
      </xdr:nvSpPr>
      <xdr:spPr>
        <a:xfrm>
          <a:off x="4673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80011</xdr:rowOff>
    </xdr:from>
    <xdr:to>
      <xdr:col>24</xdr:col>
      <xdr:colOff>152400</xdr:colOff>
      <xdr:row>82</xdr:row>
      <xdr:rowOff>80011</xdr:rowOff>
    </xdr:to>
    <xdr:cxnSp macro="">
      <xdr:nvCxnSpPr>
        <xdr:cNvPr id="201" name="直線コネクタ 200"/>
        <xdr:cNvCxnSpPr/>
      </xdr:nvCxnSpPr>
      <xdr:spPr>
        <a:xfrm>
          <a:off x="4546600" y="1413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02" name="【公営住宅】&#10;有形固定資産減価償却率最大値テキスト"/>
        <xdr:cNvSpPr txBox="1"/>
      </xdr:nvSpPr>
      <xdr:spPr>
        <a:xfrm>
          <a:off x="4673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03" name="直線コネクタ 202"/>
        <xdr:cNvCxnSpPr/>
      </xdr:nvCxnSpPr>
      <xdr:spPr>
        <a:xfrm>
          <a:off x="4546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156227</xdr:rowOff>
    </xdr:from>
    <xdr:ext cx="405111" cy="259045"/>
    <xdr:sp macro="" textlink="">
      <xdr:nvSpPr>
        <xdr:cNvPr id="204" name="【公営住宅】&#10;有形固定資産減価償却率平均値テキスト"/>
        <xdr:cNvSpPr txBox="1"/>
      </xdr:nvSpPr>
      <xdr:spPr>
        <a:xfrm>
          <a:off x="4673600" y="1352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6350</xdr:rowOff>
    </xdr:from>
    <xdr:to>
      <xdr:col>24</xdr:col>
      <xdr:colOff>114300</xdr:colOff>
      <xdr:row>79</xdr:row>
      <xdr:rowOff>107950</xdr:rowOff>
    </xdr:to>
    <xdr:sp macro="" textlink="">
      <xdr:nvSpPr>
        <xdr:cNvPr id="205" name="フローチャート: 判断 204"/>
        <xdr:cNvSpPr/>
      </xdr:nvSpPr>
      <xdr:spPr>
        <a:xfrm>
          <a:off x="45847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06" name="フローチャート: 判断 205"/>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147320</xdr:rowOff>
    </xdr:from>
    <xdr:to>
      <xdr:col>15</xdr:col>
      <xdr:colOff>101600</xdr:colOff>
      <xdr:row>80</xdr:row>
      <xdr:rowOff>77470</xdr:rowOff>
    </xdr:to>
    <xdr:sp macro="" textlink="">
      <xdr:nvSpPr>
        <xdr:cNvPr id="207" name="フローチャート: 判断 206"/>
        <xdr:cNvSpPr/>
      </xdr:nvSpPr>
      <xdr:spPr>
        <a:xfrm>
          <a:off x="2857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213" name="楕円 212"/>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124461</xdr:rowOff>
    </xdr:from>
    <xdr:to>
      <xdr:col>15</xdr:col>
      <xdr:colOff>101600</xdr:colOff>
      <xdr:row>85</xdr:row>
      <xdr:rowOff>54611</xdr:rowOff>
    </xdr:to>
    <xdr:sp macro="" textlink="">
      <xdr:nvSpPr>
        <xdr:cNvPr id="214" name="楕円 213"/>
        <xdr:cNvSpPr/>
      </xdr:nvSpPr>
      <xdr:spPr>
        <a:xfrm>
          <a:off x="2857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85</xdr:row>
      <xdr:rowOff>3811</xdr:rowOff>
    </xdr:to>
    <xdr:cxnSp macro="">
      <xdr:nvCxnSpPr>
        <xdr:cNvPr id="215" name="直線コネクタ 214"/>
        <xdr:cNvCxnSpPr/>
      </xdr:nvCxnSpPr>
      <xdr:spPr>
        <a:xfrm flipV="1">
          <a:off x="2908300" y="144970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16" name="n_1aveValue【公営住宅】&#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217" name="n_2aveValue【公営住宅】&#10;有形固定資産減価償却率"/>
        <xdr:cNvSpPr txBox="1"/>
      </xdr:nvSpPr>
      <xdr:spPr>
        <a:xfrm>
          <a:off x="2705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218" name="n_1mainValue【公営住宅】&#10;有形固定資産減価償却率"/>
        <xdr:cNvSpPr txBox="1"/>
      </xdr:nvSpPr>
      <xdr:spPr>
        <a:xfrm>
          <a:off x="3582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219" name="n_2mainValue【公営住宅】&#10;有形固定資産減価償却率"/>
        <xdr:cNvSpPr txBox="1"/>
      </xdr:nvSpPr>
      <xdr:spPr>
        <a:xfrm>
          <a:off x="2705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43" name="直線コネクタ 242"/>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44"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45" name="直線コネクタ 244"/>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46"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47" name="直線コネクタ 246"/>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48" name="【公営住宅】&#10;一人当たり面積平均値テキスト"/>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49" name="フローチャート: 判断 248"/>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50" name="フローチャート: 判断 249"/>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51" name="フローチャート: 判断 250"/>
        <xdr:cNvSpPr/>
      </xdr:nvSpPr>
      <xdr:spPr>
        <a:xfrm>
          <a:off x="8699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104139</xdr:rowOff>
    </xdr:from>
    <xdr:to>
      <xdr:col>50</xdr:col>
      <xdr:colOff>165100</xdr:colOff>
      <xdr:row>83</xdr:row>
      <xdr:rowOff>34289</xdr:rowOff>
    </xdr:to>
    <xdr:sp macro="" textlink="">
      <xdr:nvSpPr>
        <xdr:cNvPr id="257" name="楕円 256"/>
        <xdr:cNvSpPr/>
      </xdr:nvSpPr>
      <xdr:spPr>
        <a:xfrm>
          <a:off x="9588500" y="141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86361</xdr:rowOff>
    </xdr:from>
    <xdr:to>
      <xdr:col>46</xdr:col>
      <xdr:colOff>38100</xdr:colOff>
      <xdr:row>83</xdr:row>
      <xdr:rowOff>16511</xdr:rowOff>
    </xdr:to>
    <xdr:sp macro="" textlink="">
      <xdr:nvSpPr>
        <xdr:cNvPr id="258" name="楕円 257"/>
        <xdr:cNvSpPr/>
      </xdr:nvSpPr>
      <xdr:spPr>
        <a:xfrm>
          <a:off x="8699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137161</xdr:rowOff>
    </xdr:from>
    <xdr:to>
      <xdr:col>50</xdr:col>
      <xdr:colOff>114300</xdr:colOff>
      <xdr:row>82</xdr:row>
      <xdr:rowOff>154939</xdr:rowOff>
    </xdr:to>
    <xdr:cxnSp macro="">
      <xdr:nvCxnSpPr>
        <xdr:cNvPr id="259" name="直線コネクタ 258"/>
        <xdr:cNvCxnSpPr/>
      </xdr:nvCxnSpPr>
      <xdr:spPr>
        <a:xfrm>
          <a:off x="8750300" y="1419606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36847</xdr:rowOff>
    </xdr:from>
    <xdr:ext cx="469744" cy="259045"/>
    <xdr:sp macro="" textlink="">
      <xdr:nvSpPr>
        <xdr:cNvPr id="260" name="n_1aveValue【公営住宅】&#10;一人当たり面積"/>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261" name="n_2aveValue【公営住宅】&#10;一人当たり面積"/>
        <xdr:cNvSpPr txBox="1"/>
      </xdr:nvSpPr>
      <xdr:spPr>
        <a:xfrm>
          <a:off x="8515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50816</xdr:rowOff>
    </xdr:from>
    <xdr:ext cx="469744" cy="259045"/>
    <xdr:sp macro="" textlink="">
      <xdr:nvSpPr>
        <xdr:cNvPr id="262" name="n_1mainValue【公営住宅】&#10;一人当たり面積"/>
        <xdr:cNvSpPr txBox="1"/>
      </xdr:nvSpPr>
      <xdr:spPr>
        <a:xfrm>
          <a:off x="9391727" y="1393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7638</xdr:rowOff>
    </xdr:from>
    <xdr:ext cx="469744" cy="259045"/>
    <xdr:sp macro="" textlink="">
      <xdr:nvSpPr>
        <xdr:cNvPr id="263" name="n_2mainValue【公営住宅】&#10;一人当たり面積"/>
        <xdr:cNvSpPr txBox="1"/>
      </xdr:nvSpPr>
      <xdr:spPr>
        <a:xfrm>
          <a:off x="8515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90" name="テキスト ボックス 2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1" name="直線コネクタ 29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292" name="テキスト ボックス 29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3" name="直線コネクタ 29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4" name="テキスト ボックス 29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5" name="直線コネクタ 29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6" name="テキスト ボックス 29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7" name="直線コネクタ 29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8" name="テキスト ボックス 29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9" name="直線コネクタ 29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0" name="テキスト ボックス 29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1" name="直線コネクタ 30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02" name="テキスト ボックス 30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04" name="テキスト ボックス 30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37</xdr:row>
      <xdr:rowOff>136616</xdr:rowOff>
    </xdr:to>
    <xdr:cxnSp macro="">
      <xdr:nvCxnSpPr>
        <xdr:cNvPr id="306" name="直線コネクタ 305"/>
        <xdr:cNvCxnSpPr/>
      </xdr:nvCxnSpPr>
      <xdr:spPr>
        <a:xfrm flipV="1">
          <a:off x="16318864" y="5722620"/>
          <a:ext cx="0" cy="7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140443</xdr:rowOff>
    </xdr:from>
    <xdr:ext cx="405111" cy="259045"/>
    <xdr:sp macro="" textlink="">
      <xdr:nvSpPr>
        <xdr:cNvPr id="307" name="【認定こども園・幼稚園・保育所】&#10;有形固定資産減価償却率最小値テキスト"/>
        <xdr:cNvSpPr txBox="1"/>
      </xdr:nvSpPr>
      <xdr:spPr>
        <a:xfrm>
          <a:off x="16357600" y="648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136616</xdr:rowOff>
    </xdr:from>
    <xdr:to>
      <xdr:col>86</xdr:col>
      <xdr:colOff>25400</xdr:colOff>
      <xdr:row>37</xdr:row>
      <xdr:rowOff>136616</xdr:rowOff>
    </xdr:to>
    <xdr:cxnSp macro="">
      <xdr:nvCxnSpPr>
        <xdr:cNvPr id="308" name="直線コネクタ 307"/>
        <xdr:cNvCxnSpPr/>
      </xdr:nvCxnSpPr>
      <xdr:spPr>
        <a:xfrm>
          <a:off x="16230600" y="648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09"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10" name="直線コネクタ 30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96900</xdr:rowOff>
    </xdr:from>
    <xdr:ext cx="405111" cy="259045"/>
    <xdr:sp macro="" textlink="">
      <xdr:nvSpPr>
        <xdr:cNvPr id="311" name="【認定こども園・幼稚園・保育所】&#10;有形固定資産減価償却率平均値テキスト"/>
        <xdr:cNvSpPr txBox="1"/>
      </xdr:nvSpPr>
      <xdr:spPr>
        <a:xfrm>
          <a:off x="16357600" y="609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118473</xdr:rowOff>
    </xdr:from>
    <xdr:to>
      <xdr:col>85</xdr:col>
      <xdr:colOff>177800</xdr:colOff>
      <xdr:row>36</xdr:row>
      <xdr:rowOff>48623</xdr:rowOff>
    </xdr:to>
    <xdr:sp macro="" textlink="">
      <xdr:nvSpPr>
        <xdr:cNvPr id="312" name="フローチャート: 判断 311"/>
        <xdr:cNvSpPr/>
      </xdr:nvSpPr>
      <xdr:spPr>
        <a:xfrm>
          <a:off x="16268700"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13" name="フローチャート: 判断 312"/>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25400</xdr:rowOff>
    </xdr:from>
    <xdr:to>
      <xdr:col>76</xdr:col>
      <xdr:colOff>165100</xdr:colOff>
      <xdr:row>40</xdr:row>
      <xdr:rowOff>127000</xdr:rowOff>
    </xdr:to>
    <xdr:sp macro="" textlink="">
      <xdr:nvSpPr>
        <xdr:cNvPr id="314" name="フローチャート: 判断 313"/>
        <xdr:cNvSpPr/>
      </xdr:nvSpPr>
      <xdr:spPr>
        <a:xfrm>
          <a:off x="14541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17235</xdr:rowOff>
    </xdr:from>
    <xdr:to>
      <xdr:col>81</xdr:col>
      <xdr:colOff>101600</xdr:colOff>
      <xdr:row>41</xdr:row>
      <xdr:rowOff>118835</xdr:rowOff>
    </xdr:to>
    <xdr:sp macro="" textlink="">
      <xdr:nvSpPr>
        <xdr:cNvPr id="320" name="楕円 319"/>
        <xdr:cNvSpPr/>
      </xdr:nvSpPr>
      <xdr:spPr>
        <a:xfrm>
          <a:off x="15430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98878</xdr:rowOff>
    </xdr:from>
    <xdr:to>
      <xdr:col>76</xdr:col>
      <xdr:colOff>165100</xdr:colOff>
      <xdr:row>42</xdr:row>
      <xdr:rowOff>29028</xdr:rowOff>
    </xdr:to>
    <xdr:sp macro="" textlink="">
      <xdr:nvSpPr>
        <xdr:cNvPr id="321" name="楕円 320"/>
        <xdr:cNvSpPr/>
      </xdr:nvSpPr>
      <xdr:spPr>
        <a:xfrm>
          <a:off x="14541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68035</xdr:rowOff>
    </xdr:from>
    <xdr:to>
      <xdr:col>81</xdr:col>
      <xdr:colOff>50800</xdr:colOff>
      <xdr:row>41</xdr:row>
      <xdr:rowOff>149678</xdr:rowOff>
    </xdr:to>
    <xdr:cxnSp macro="">
      <xdr:nvCxnSpPr>
        <xdr:cNvPr id="322" name="直線コネクタ 321"/>
        <xdr:cNvCxnSpPr/>
      </xdr:nvCxnSpPr>
      <xdr:spPr>
        <a:xfrm flipV="1">
          <a:off x="14592300" y="70974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135363</xdr:rowOff>
    </xdr:from>
    <xdr:ext cx="405111" cy="259045"/>
    <xdr:sp macro="" textlink="">
      <xdr:nvSpPr>
        <xdr:cNvPr id="323" name="n_1aveValue【認定こども園・幼稚園・保育所】&#10;有形固定資産減価償却率"/>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143527</xdr:rowOff>
    </xdr:from>
    <xdr:ext cx="405111" cy="259045"/>
    <xdr:sp macro="" textlink="">
      <xdr:nvSpPr>
        <xdr:cNvPr id="324" name="n_2aveValue【認定こども園・幼稚園・保育所】&#10;有形固定資産減価償却率"/>
        <xdr:cNvSpPr txBox="1"/>
      </xdr:nvSpPr>
      <xdr:spPr>
        <a:xfrm>
          <a:off x="143897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109962</xdr:rowOff>
    </xdr:from>
    <xdr:ext cx="405111" cy="259045"/>
    <xdr:sp macro="" textlink="">
      <xdr:nvSpPr>
        <xdr:cNvPr id="325" name="n_1mainValue【認定こども園・幼稚園・保育所】&#10;有形固定資産減価償却率"/>
        <xdr:cNvSpPr txBox="1"/>
      </xdr:nvSpPr>
      <xdr:spPr>
        <a:xfrm>
          <a:off x="152660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20155</xdr:rowOff>
    </xdr:from>
    <xdr:ext cx="405111" cy="259045"/>
    <xdr:sp macro="" textlink="">
      <xdr:nvSpPr>
        <xdr:cNvPr id="326" name="n_2mainValue【認定こども園・幼稚園・保育所】&#10;有形固定資産減価償却率"/>
        <xdr:cNvSpPr txBox="1"/>
      </xdr:nvSpPr>
      <xdr:spPr>
        <a:xfrm>
          <a:off x="14389744"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37" name="テキスト ボックス 33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38" name="直線コネクタ 3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39" name="テキスト ボックス 3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0" name="直線コネクタ 3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1" name="テキスト ボックス 3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2" name="直線コネクタ 3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3" name="テキスト ボックス 3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4" name="直線コネクタ 3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5" name="テキスト ボックス 3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6" name="直線コネクタ 3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7" name="テキスト ボックス 3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9" name="テキスト ボックス 3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351" name="直線コネクタ 350"/>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352" name="【認定こども園・幼稚園・保育所】&#10;一人当たり面積最小値テキスト"/>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353" name="直線コネクタ 352"/>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54"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55" name="直線コネクタ 354"/>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356" name="【認定こども園・幼稚園・保育所】&#10;一人当たり面積平均値テキスト"/>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357" name="フローチャート: 判断 356"/>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358" name="フローチャート: 判断 357"/>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359" name="フローチャート: 判断 358"/>
        <xdr:cNvSpPr/>
      </xdr:nvSpPr>
      <xdr:spPr>
        <a:xfrm>
          <a:off x="20383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86360</xdr:rowOff>
    </xdr:from>
    <xdr:to>
      <xdr:col>112</xdr:col>
      <xdr:colOff>38100</xdr:colOff>
      <xdr:row>41</xdr:row>
      <xdr:rowOff>16510</xdr:rowOff>
    </xdr:to>
    <xdr:sp macro="" textlink="">
      <xdr:nvSpPr>
        <xdr:cNvPr id="365" name="楕円 364"/>
        <xdr:cNvSpPr/>
      </xdr:nvSpPr>
      <xdr:spPr>
        <a:xfrm>
          <a:off x="21272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29210</xdr:rowOff>
    </xdr:from>
    <xdr:to>
      <xdr:col>107</xdr:col>
      <xdr:colOff>101600</xdr:colOff>
      <xdr:row>41</xdr:row>
      <xdr:rowOff>130810</xdr:rowOff>
    </xdr:to>
    <xdr:sp macro="" textlink="">
      <xdr:nvSpPr>
        <xdr:cNvPr id="366" name="楕円 365"/>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137160</xdr:rowOff>
    </xdr:from>
    <xdr:to>
      <xdr:col>111</xdr:col>
      <xdr:colOff>177800</xdr:colOff>
      <xdr:row>41</xdr:row>
      <xdr:rowOff>80010</xdr:rowOff>
    </xdr:to>
    <xdr:cxnSp macro="">
      <xdr:nvCxnSpPr>
        <xdr:cNvPr id="367" name="直線コネクタ 366"/>
        <xdr:cNvCxnSpPr/>
      </xdr:nvCxnSpPr>
      <xdr:spPr>
        <a:xfrm flipV="1">
          <a:off x="20434300" y="6995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162577</xdr:rowOff>
    </xdr:from>
    <xdr:ext cx="469744" cy="259045"/>
    <xdr:sp macro="" textlink="">
      <xdr:nvSpPr>
        <xdr:cNvPr id="368" name="n_1aveValue【認定こども園・幼稚園・保育所】&#10;一人当たり面積"/>
        <xdr:cNvSpPr txBox="1"/>
      </xdr:nvSpPr>
      <xdr:spPr>
        <a:xfrm>
          <a:off x="21075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369" name="n_2aveValue【認定こども園・幼稚園・保育所】&#10;一人当たり面積"/>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7637</xdr:rowOff>
    </xdr:from>
    <xdr:ext cx="469744" cy="259045"/>
    <xdr:sp macro="" textlink="">
      <xdr:nvSpPr>
        <xdr:cNvPr id="370" name="n_1mainValue【認定こども園・幼稚園・保育所】&#10;一人当たり面積"/>
        <xdr:cNvSpPr txBox="1"/>
      </xdr:nvSpPr>
      <xdr:spPr>
        <a:xfrm>
          <a:off x="21075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371" name="n_2mainValue【認定こども園・幼稚園・保育所】&#10;一人当たり面積"/>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3" name="直線コネクタ 38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4" name="テキスト ボックス 38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5" name="直線コネクタ 38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86" name="テキスト ボックス 38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87" name="直線コネクタ 38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88" name="テキスト ボックス 38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89" name="直線コネクタ 38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0" name="テキスト ボックス 38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2" name="テキスト ボックス 3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394" name="直線コネクタ 393"/>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395" name="【学校施設】&#10;有形固定資産減価償却率最小値テキスト"/>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396" name="直線コネクタ 395"/>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397"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398" name="直線コネクタ 397"/>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399" name="【学校施設】&#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00" name="フローチャート: 判断 399"/>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01" name="フローチャート: 判断 400"/>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81788</xdr:rowOff>
    </xdr:from>
    <xdr:to>
      <xdr:col>76</xdr:col>
      <xdr:colOff>165100</xdr:colOff>
      <xdr:row>63</xdr:row>
      <xdr:rowOff>11938</xdr:rowOff>
    </xdr:to>
    <xdr:sp macro="" textlink="">
      <xdr:nvSpPr>
        <xdr:cNvPr id="402" name="フローチャート: 判断 401"/>
        <xdr:cNvSpPr/>
      </xdr:nvSpPr>
      <xdr:spPr>
        <a:xfrm>
          <a:off x="14541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129794</xdr:rowOff>
    </xdr:from>
    <xdr:to>
      <xdr:col>81</xdr:col>
      <xdr:colOff>101600</xdr:colOff>
      <xdr:row>62</xdr:row>
      <xdr:rowOff>59944</xdr:rowOff>
    </xdr:to>
    <xdr:sp macro="" textlink="">
      <xdr:nvSpPr>
        <xdr:cNvPr id="408" name="楕円 407"/>
        <xdr:cNvSpPr/>
      </xdr:nvSpPr>
      <xdr:spPr>
        <a:xfrm>
          <a:off x="15430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22352</xdr:rowOff>
    </xdr:from>
    <xdr:to>
      <xdr:col>76</xdr:col>
      <xdr:colOff>165100</xdr:colOff>
      <xdr:row>62</xdr:row>
      <xdr:rowOff>123952</xdr:rowOff>
    </xdr:to>
    <xdr:sp macro="" textlink="">
      <xdr:nvSpPr>
        <xdr:cNvPr id="409" name="楕円 408"/>
        <xdr:cNvSpPr/>
      </xdr:nvSpPr>
      <xdr:spPr>
        <a:xfrm>
          <a:off x="14541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9144</xdr:rowOff>
    </xdr:from>
    <xdr:to>
      <xdr:col>81</xdr:col>
      <xdr:colOff>50800</xdr:colOff>
      <xdr:row>62</xdr:row>
      <xdr:rowOff>73152</xdr:rowOff>
    </xdr:to>
    <xdr:cxnSp macro="">
      <xdr:nvCxnSpPr>
        <xdr:cNvPr id="410" name="直線コネクタ 409"/>
        <xdr:cNvCxnSpPr/>
      </xdr:nvCxnSpPr>
      <xdr:spPr>
        <a:xfrm flipV="1">
          <a:off x="14592300" y="10639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411" name="n_1aveValue【学校施設】&#10;有形固定資産減価償却率"/>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3065</xdr:rowOff>
    </xdr:from>
    <xdr:ext cx="405111" cy="259045"/>
    <xdr:sp macro="" textlink="">
      <xdr:nvSpPr>
        <xdr:cNvPr id="412" name="n_2aveValue【学校施設】&#10;有形固定資産減価償却率"/>
        <xdr:cNvSpPr txBox="1"/>
      </xdr:nvSpPr>
      <xdr:spPr>
        <a:xfrm>
          <a:off x="14389744" y="108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51071</xdr:rowOff>
    </xdr:from>
    <xdr:ext cx="405111" cy="259045"/>
    <xdr:sp macro="" textlink="">
      <xdr:nvSpPr>
        <xdr:cNvPr id="413" name="n_1mainValue【学校施設】&#10;有形固定資産減価償却率"/>
        <xdr:cNvSpPr txBox="1"/>
      </xdr:nvSpPr>
      <xdr:spPr>
        <a:xfrm>
          <a:off x="15266044"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140479</xdr:rowOff>
    </xdr:from>
    <xdr:ext cx="405111" cy="259045"/>
    <xdr:sp macro="" textlink="">
      <xdr:nvSpPr>
        <xdr:cNvPr id="414" name="n_2mainValue【学校施設】&#10;有形固定資産減価償却率"/>
        <xdr:cNvSpPr txBox="1"/>
      </xdr:nvSpPr>
      <xdr:spPr>
        <a:xfrm>
          <a:off x="14389744" y="10427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5" name="テキスト ボックス 4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6" name="直線コネクタ 42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7" name="テキスト ボックス 42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8" name="直線コネクタ 42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9" name="テキスト ボックス 42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0" name="直線コネクタ 42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1" name="テキスト ボックス 43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2" name="直線コネクタ 43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3" name="テキスト ボックス 43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4" name="直線コネクタ 43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5" name="テキスト ボックス 43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439" name="直線コネクタ 438"/>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40" name="【学校施設】&#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41" name="直線コネクタ 440"/>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442" name="【学校施設】&#10;一人当たり面積最大値テキスト"/>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443" name="直線コネクタ 442"/>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444" name="【学校施設】&#10;一人当たり面積平均値テキスト"/>
        <xdr:cNvSpPr txBox="1"/>
      </xdr:nvSpPr>
      <xdr:spPr>
        <a:xfrm>
          <a:off x="221996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445" name="フローチャート: 判断 444"/>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446" name="フローチャート: 判断 445"/>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xdr:rowOff>
    </xdr:from>
    <xdr:to>
      <xdr:col>107</xdr:col>
      <xdr:colOff>101600</xdr:colOff>
      <xdr:row>59</xdr:row>
      <xdr:rowOff>111760</xdr:rowOff>
    </xdr:to>
    <xdr:sp macro="" textlink="">
      <xdr:nvSpPr>
        <xdr:cNvPr id="447" name="フローチャート: 判断 446"/>
        <xdr:cNvSpPr/>
      </xdr:nvSpPr>
      <xdr:spPr>
        <a:xfrm>
          <a:off x="20383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57785</xdr:rowOff>
    </xdr:from>
    <xdr:to>
      <xdr:col>112</xdr:col>
      <xdr:colOff>38100</xdr:colOff>
      <xdr:row>58</xdr:row>
      <xdr:rowOff>159385</xdr:rowOff>
    </xdr:to>
    <xdr:sp macro="" textlink="">
      <xdr:nvSpPr>
        <xdr:cNvPr id="453" name="楕円 452"/>
        <xdr:cNvSpPr/>
      </xdr:nvSpPr>
      <xdr:spPr>
        <a:xfrm>
          <a:off x="21272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80645</xdr:rowOff>
    </xdr:from>
    <xdr:to>
      <xdr:col>107</xdr:col>
      <xdr:colOff>101600</xdr:colOff>
      <xdr:row>59</xdr:row>
      <xdr:rowOff>10795</xdr:rowOff>
    </xdr:to>
    <xdr:sp macro="" textlink="">
      <xdr:nvSpPr>
        <xdr:cNvPr id="454" name="楕円 453"/>
        <xdr:cNvSpPr/>
      </xdr:nvSpPr>
      <xdr:spPr>
        <a:xfrm>
          <a:off x="20383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108585</xdr:rowOff>
    </xdr:from>
    <xdr:to>
      <xdr:col>111</xdr:col>
      <xdr:colOff>177800</xdr:colOff>
      <xdr:row>58</xdr:row>
      <xdr:rowOff>131445</xdr:rowOff>
    </xdr:to>
    <xdr:cxnSp macro="">
      <xdr:nvCxnSpPr>
        <xdr:cNvPr id="455" name="直線コネクタ 454"/>
        <xdr:cNvCxnSpPr/>
      </xdr:nvCxnSpPr>
      <xdr:spPr>
        <a:xfrm flipV="1">
          <a:off x="20434300" y="100526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120032</xdr:rowOff>
    </xdr:from>
    <xdr:ext cx="469744" cy="259045"/>
    <xdr:sp macro="" textlink="">
      <xdr:nvSpPr>
        <xdr:cNvPr id="456" name="n_1aveValue【学校施設】&#10;一人当たり面積"/>
        <xdr:cNvSpPr txBox="1"/>
      </xdr:nvSpPr>
      <xdr:spPr>
        <a:xfrm>
          <a:off x="21075727" y="102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102887</xdr:rowOff>
    </xdr:from>
    <xdr:ext cx="469744" cy="259045"/>
    <xdr:sp macro="" textlink="">
      <xdr:nvSpPr>
        <xdr:cNvPr id="457" name="n_2aveValue【学校施設】&#10;一人当たり面積"/>
        <xdr:cNvSpPr txBox="1"/>
      </xdr:nvSpPr>
      <xdr:spPr>
        <a:xfrm>
          <a:off x="201994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4462</xdr:rowOff>
    </xdr:from>
    <xdr:ext cx="469744" cy="259045"/>
    <xdr:sp macro="" textlink="">
      <xdr:nvSpPr>
        <xdr:cNvPr id="458" name="n_1mainValue【学校施設】&#10;一人当たり面積"/>
        <xdr:cNvSpPr txBox="1"/>
      </xdr:nvSpPr>
      <xdr:spPr>
        <a:xfrm>
          <a:off x="21075727" y="97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27322</xdr:rowOff>
    </xdr:from>
    <xdr:ext cx="469744" cy="259045"/>
    <xdr:sp macro="" textlink="">
      <xdr:nvSpPr>
        <xdr:cNvPr id="459" name="n_2mainValue【学校施設】&#10;一人当たり面積"/>
        <xdr:cNvSpPr txBox="1"/>
      </xdr:nvSpPr>
      <xdr:spPr>
        <a:xfrm>
          <a:off x="20199427" y="979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0" name="テキスト ボックス 4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1" name="直線コネクタ 4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2" name="テキスト ボックス 4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3" name="直線コネクタ 4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4" name="テキスト ボックス 4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5" name="直線コネクタ 4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6" name="テキスト ボックス 4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7" name="直線コネクタ 4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8" name="テキスト ボックス 4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9" name="直線コネクタ 4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0" name="テキスト ボックス 4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484" name="直線コネクタ 483"/>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485"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486" name="直線コネクタ 485"/>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8" name="直線コネクタ 48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489" name="【児童館】&#10;有形固定資産減価償却率平均値テキスト"/>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490" name="フローチャート: 判断 489"/>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491" name="フローチャート: 判断 490"/>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492" name="フローチャート: 判断 491"/>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3" name="テキスト ボックス 4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4" name="テキスト ボックス 4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5" name="テキスト ボックス 4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6" name="テキスト ボックス 4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7" name="テキスト ボックス 4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23495</xdr:rowOff>
    </xdr:from>
    <xdr:to>
      <xdr:col>81</xdr:col>
      <xdr:colOff>101600</xdr:colOff>
      <xdr:row>82</xdr:row>
      <xdr:rowOff>125095</xdr:rowOff>
    </xdr:to>
    <xdr:sp macro="" textlink="">
      <xdr:nvSpPr>
        <xdr:cNvPr id="498" name="楕円 497"/>
        <xdr:cNvSpPr/>
      </xdr:nvSpPr>
      <xdr:spPr>
        <a:xfrm>
          <a:off x="15430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499" name="楕円 498"/>
        <xdr:cNvSpPr/>
      </xdr:nvSpPr>
      <xdr:spPr>
        <a:xfrm>
          <a:off x="14541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74295</xdr:rowOff>
    </xdr:from>
    <xdr:to>
      <xdr:col>81</xdr:col>
      <xdr:colOff>50800</xdr:colOff>
      <xdr:row>82</xdr:row>
      <xdr:rowOff>97155</xdr:rowOff>
    </xdr:to>
    <xdr:cxnSp macro="">
      <xdr:nvCxnSpPr>
        <xdr:cNvPr id="500" name="直線コネクタ 499"/>
        <xdr:cNvCxnSpPr/>
      </xdr:nvCxnSpPr>
      <xdr:spPr>
        <a:xfrm flipV="1">
          <a:off x="14592300" y="141331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87647</xdr:rowOff>
    </xdr:from>
    <xdr:ext cx="405111" cy="259045"/>
    <xdr:sp macro="" textlink="">
      <xdr:nvSpPr>
        <xdr:cNvPr id="501" name="n_1aveValue【児童館】&#10;有形固定資産減価償却率"/>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154322</xdr:rowOff>
    </xdr:from>
    <xdr:ext cx="405111" cy="259045"/>
    <xdr:sp macro="" textlink="">
      <xdr:nvSpPr>
        <xdr:cNvPr id="502" name="n_2aveValue【児童館】&#10;有形固定資産減価償却率"/>
        <xdr:cNvSpPr txBox="1"/>
      </xdr:nvSpPr>
      <xdr:spPr>
        <a:xfrm>
          <a:off x="14389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141622</xdr:rowOff>
    </xdr:from>
    <xdr:ext cx="405111" cy="259045"/>
    <xdr:sp macro="" textlink="">
      <xdr:nvSpPr>
        <xdr:cNvPr id="503" name="n_1mainValue【児童館】&#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504" name="n_2main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5" name="直線コネクタ 5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6" name="テキスト ボックス 5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7" name="直線コネクタ 5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8" name="テキスト ボックス 5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9" name="直線コネクタ 5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0" name="テキスト ボックス 5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1" name="直線コネクタ 5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2" name="テキスト ボックス 5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3" name="直線コネクタ 5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4" name="テキスト ボックス 5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528" name="直線コネクタ 527"/>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29"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30" name="直線コネクタ 52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531"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532" name="直線コネクタ 531"/>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33"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34" name="フローチャート: 判断 53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35" name="フローチャート: 判断 53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36" name="フローチャート: 判断 535"/>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7" name="テキスト ボックス 5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8" name="テキスト ボックス 5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9" name="テキスト ボックス 5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0" name="テキスト ボックス 5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1" name="テキスト ボックス 5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542" name="楕円 541"/>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43" name="楕円 542"/>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544" name="直線コネクタ 543"/>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45"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46"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547"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548"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9" name="テキスト ボックス 55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0" name="直線コネクタ 55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1" name="テキスト ボックス 56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2" name="直線コネクタ 56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3" name="テキスト ボックス 56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4" name="直線コネクタ 56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5" name="テキスト ボックス 56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6" name="直線コネクタ 56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67" name="テキスト ボックス 56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69" name="テキスト ボックス 56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571" name="直線コネクタ 570"/>
        <xdr:cNvCxnSpPr/>
      </xdr:nvCxnSpPr>
      <xdr:spPr>
        <a:xfrm flipV="1">
          <a:off x="16318864"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572" name="【公民館】&#10;有形固定資産減価償却率最小値テキスト"/>
        <xdr:cNvSpPr txBox="1"/>
      </xdr:nvSpPr>
      <xdr:spPr>
        <a:xfrm>
          <a:off x="16357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573" name="直線コネクタ 572"/>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574" name="【公民館】&#10;有形固定資産減価償却率最大値テキスト"/>
        <xdr:cNvSpPr txBox="1"/>
      </xdr:nvSpPr>
      <xdr:spPr>
        <a:xfrm>
          <a:off x="16357600"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575" name="直線コネクタ 574"/>
        <xdr:cNvCxnSpPr/>
      </xdr:nvCxnSpPr>
      <xdr:spPr>
        <a:xfrm>
          <a:off x="16230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51833</xdr:rowOff>
    </xdr:from>
    <xdr:ext cx="405111" cy="259045"/>
    <xdr:sp macro="" textlink="">
      <xdr:nvSpPr>
        <xdr:cNvPr id="576" name="【公民館】&#10;有形固定資産減価償却率平均値テキスト"/>
        <xdr:cNvSpPr txBox="1"/>
      </xdr:nvSpPr>
      <xdr:spPr>
        <a:xfrm>
          <a:off x="16357600"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577" name="フローチャート: 判断 576"/>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78" name="フローチャート: 判断 577"/>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87122</xdr:rowOff>
    </xdr:from>
    <xdr:to>
      <xdr:col>76</xdr:col>
      <xdr:colOff>165100</xdr:colOff>
      <xdr:row>108</xdr:row>
      <xdr:rowOff>17272</xdr:rowOff>
    </xdr:to>
    <xdr:sp macro="" textlink="">
      <xdr:nvSpPr>
        <xdr:cNvPr id="579" name="フローチャート: 判断 578"/>
        <xdr:cNvSpPr/>
      </xdr:nvSpPr>
      <xdr:spPr>
        <a:xfrm>
          <a:off x="14541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135128</xdr:rowOff>
    </xdr:from>
    <xdr:to>
      <xdr:col>81</xdr:col>
      <xdr:colOff>101600</xdr:colOff>
      <xdr:row>107</xdr:row>
      <xdr:rowOff>65278</xdr:rowOff>
    </xdr:to>
    <xdr:sp macro="" textlink="">
      <xdr:nvSpPr>
        <xdr:cNvPr id="585" name="楕円 584"/>
        <xdr:cNvSpPr/>
      </xdr:nvSpPr>
      <xdr:spPr>
        <a:xfrm>
          <a:off x="15430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107696</xdr:rowOff>
    </xdr:from>
    <xdr:to>
      <xdr:col>76</xdr:col>
      <xdr:colOff>165100</xdr:colOff>
      <xdr:row>107</xdr:row>
      <xdr:rowOff>37846</xdr:rowOff>
    </xdr:to>
    <xdr:sp macro="" textlink="">
      <xdr:nvSpPr>
        <xdr:cNvPr id="586" name="楕円 585"/>
        <xdr:cNvSpPr/>
      </xdr:nvSpPr>
      <xdr:spPr>
        <a:xfrm>
          <a:off x="14541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158496</xdr:rowOff>
    </xdr:from>
    <xdr:to>
      <xdr:col>81</xdr:col>
      <xdr:colOff>50800</xdr:colOff>
      <xdr:row>107</xdr:row>
      <xdr:rowOff>14478</xdr:rowOff>
    </xdr:to>
    <xdr:cxnSp macro="">
      <xdr:nvCxnSpPr>
        <xdr:cNvPr id="587" name="直線コネクタ 586"/>
        <xdr:cNvCxnSpPr/>
      </xdr:nvCxnSpPr>
      <xdr:spPr>
        <a:xfrm>
          <a:off x="14592300" y="18332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588" name="n_1aveValue【公民館】&#10;有形固定資産減価償却率"/>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8399</xdr:rowOff>
    </xdr:from>
    <xdr:ext cx="405111" cy="259045"/>
    <xdr:sp macro="" textlink="">
      <xdr:nvSpPr>
        <xdr:cNvPr id="589" name="n_2aveValue【公民館】&#10;有形固定資産減価償却率"/>
        <xdr:cNvSpPr txBox="1"/>
      </xdr:nvSpPr>
      <xdr:spPr>
        <a:xfrm>
          <a:off x="14389744" y="185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56405</xdr:rowOff>
    </xdr:from>
    <xdr:ext cx="405111" cy="259045"/>
    <xdr:sp macro="" textlink="">
      <xdr:nvSpPr>
        <xdr:cNvPr id="590" name="n_1mainValue【公民館】&#10;有形固定資産減価償却率"/>
        <xdr:cNvSpPr txBox="1"/>
      </xdr:nvSpPr>
      <xdr:spPr>
        <a:xfrm>
          <a:off x="15266044" y="1840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54373</xdr:rowOff>
    </xdr:from>
    <xdr:ext cx="405111" cy="259045"/>
    <xdr:sp macro="" textlink="">
      <xdr:nvSpPr>
        <xdr:cNvPr id="591" name="n_2mainValue【公民館】&#10;有形固定資産減価償却率"/>
        <xdr:cNvSpPr txBox="1"/>
      </xdr:nvSpPr>
      <xdr:spPr>
        <a:xfrm>
          <a:off x="14389744" y="1805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2" name="直線コネクタ 6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3" name="テキスト ボックス 6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4" name="直線コネクタ 6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5" name="テキスト ボックス 6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6" name="直線コネクタ 6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7" name="テキスト ボックス 6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8" name="直線コネクタ 6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9" name="テキスト ボックス 6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613" name="直線コネクタ 612"/>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14"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15" name="直線コネクタ 61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16"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17" name="直線コネクタ 616"/>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1540</xdr:rowOff>
    </xdr:from>
    <xdr:ext cx="469744" cy="259045"/>
    <xdr:sp macro="" textlink="">
      <xdr:nvSpPr>
        <xdr:cNvPr id="618" name="【公民館】&#10;一人当たり面積平均値テキスト"/>
        <xdr:cNvSpPr txBox="1"/>
      </xdr:nvSpPr>
      <xdr:spPr>
        <a:xfrm>
          <a:off x="22199600" y="1800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19" name="フローチャート: 判断 618"/>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620" name="フローチャート: 判断 619"/>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21" name="フローチャート: 判断 620"/>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43687</xdr:rowOff>
    </xdr:from>
    <xdr:to>
      <xdr:col>112</xdr:col>
      <xdr:colOff>38100</xdr:colOff>
      <xdr:row>104</xdr:row>
      <xdr:rowOff>145287</xdr:rowOff>
    </xdr:to>
    <xdr:sp macro="" textlink="">
      <xdr:nvSpPr>
        <xdr:cNvPr id="627" name="楕円 626"/>
        <xdr:cNvSpPr/>
      </xdr:nvSpPr>
      <xdr:spPr>
        <a:xfrm>
          <a:off x="21272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146558</xdr:rowOff>
    </xdr:from>
    <xdr:to>
      <xdr:col>107</xdr:col>
      <xdr:colOff>101600</xdr:colOff>
      <xdr:row>108</xdr:row>
      <xdr:rowOff>76708</xdr:rowOff>
    </xdr:to>
    <xdr:sp macro="" textlink="">
      <xdr:nvSpPr>
        <xdr:cNvPr id="628" name="楕円 627"/>
        <xdr:cNvSpPr/>
      </xdr:nvSpPr>
      <xdr:spPr>
        <a:xfrm>
          <a:off x="20383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94487</xdr:rowOff>
    </xdr:from>
    <xdr:to>
      <xdr:col>111</xdr:col>
      <xdr:colOff>177800</xdr:colOff>
      <xdr:row>108</xdr:row>
      <xdr:rowOff>25908</xdr:rowOff>
    </xdr:to>
    <xdr:cxnSp macro="">
      <xdr:nvCxnSpPr>
        <xdr:cNvPr id="629" name="直線コネクタ 628"/>
        <xdr:cNvCxnSpPr/>
      </xdr:nvCxnSpPr>
      <xdr:spPr>
        <a:xfrm flipV="1">
          <a:off x="20434300" y="17925287"/>
          <a:ext cx="889000" cy="6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134129</xdr:rowOff>
    </xdr:from>
    <xdr:ext cx="469744" cy="259045"/>
    <xdr:sp macro="" textlink="">
      <xdr:nvSpPr>
        <xdr:cNvPr id="630" name="n_1aveValue【公民館】&#10;一人当たり面積"/>
        <xdr:cNvSpPr txBox="1"/>
      </xdr:nvSpPr>
      <xdr:spPr>
        <a:xfrm>
          <a:off x="21075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31"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161814</xdr:rowOff>
    </xdr:from>
    <xdr:ext cx="469744" cy="259045"/>
    <xdr:sp macro="" textlink="">
      <xdr:nvSpPr>
        <xdr:cNvPr id="632" name="n_1mainValue【公民館】&#10;一人当たり面積"/>
        <xdr:cNvSpPr txBox="1"/>
      </xdr:nvSpPr>
      <xdr:spPr>
        <a:xfrm>
          <a:off x="210757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67835</xdr:rowOff>
    </xdr:from>
    <xdr:ext cx="469744" cy="259045"/>
    <xdr:sp macro="" textlink="">
      <xdr:nvSpPr>
        <xdr:cNvPr id="633" name="n_2mainValue【公民館】&#10;一人当たり面積"/>
        <xdr:cNvSpPr txBox="1"/>
      </xdr:nvSpPr>
      <xdr:spPr>
        <a:xfrm>
          <a:off x="201994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有形固定資産減価償却率は、類型の児童館、図書館、庁舎について類似団体平均を上回っている。</a:t>
          </a:r>
          <a:endParaRPr lang="ja-JP" altLang="ja-JP" sz="1400">
            <a:effectLst/>
          </a:endParaRPr>
        </a:p>
        <a:p>
          <a:r>
            <a:rPr lang="ja-JP" altLang="ja-JP" sz="1100">
              <a:solidFill>
                <a:schemeClr val="dk1"/>
              </a:solidFill>
              <a:effectLst/>
              <a:latin typeface="+mn-lt"/>
              <a:ea typeface="+mn-ea"/>
              <a:cs typeface="+mn-cs"/>
            </a:rPr>
            <a:t>　このうち児童館については、４施設のうち３つの児童センターが昭和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年代に建設されたものであり、いずれも</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％を超える減価償却率になっている。また、もうひとつの伏木児童館も含めた</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施設のすべてにおいて平均を上回っている。</a:t>
          </a:r>
          <a:endParaRPr lang="ja-JP" altLang="ja-JP" sz="1400">
            <a:effectLst/>
          </a:endParaRPr>
        </a:p>
        <a:p>
          <a:r>
            <a:rPr lang="ja-JP" altLang="ja-JP" sz="1100">
              <a:solidFill>
                <a:schemeClr val="dk1"/>
              </a:solidFill>
              <a:effectLst/>
              <a:latin typeface="+mn-lt"/>
              <a:ea typeface="+mn-ea"/>
              <a:cs typeface="+mn-cs"/>
            </a:rPr>
            <a:t>　一方、図書館については、施設は５つあるが、中央図書館、中田図書館、伏木図書館、福岡中央図書館の４つは複合化されているため昭和</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年建設の戸出図書館のみが対象施設となり、減価償却率が</a:t>
          </a:r>
          <a:r>
            <a:rPr lang="en-US" altLang="ja-JP" sz="1100">
              <a:solidFill>
                <a:schemeClr val="dk1"/>
              </a:solidFill>
              <a:effectLst/>
              <a:latin typeface="+mn-lt"/>
              <a:ea typeface="+mn-ea"/>
              <a:cs typeface="+mn-cs"/>
            </a:rPr>
            <a:t>60.3</a:t>
          </a:r>
          <a:r>
            <a:rPr lang="ja-JP" altLang="ja-JP" sz="1100">
              <a:solidFill>
                <a:schemeClr val="dk1"/>
              </a:solidFill>
              <a:effectLst/>
              <a:latin typeface="+mn-lt"/>
              <a:ea typeface="+mn-ea"/>
              <a:cs typeface="+mn-cs"/>
            </a:rPr>
            <a:t>％となっていることから平均を上回っている。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173,192
169,952
209.57
72,699,967
72,107,289
419,097
38,437,791
112,851,001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89552</xdr:rowOff>
    </xdr:from>
    <xdr:ext cx="405111" cy="259045"/>
    <xdr:sp macro="" textlink="">
      <xdr:nvSpPr>
        <xdr:cNvPr id="63" name="n_1aveValue【図書館】&#10;有形固定資産減価償却率"/>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120650</xdr:rowOff>
    </xdr:from>
    <xdr:to>
      <xdr:col>15</xdr:col>
      <xdr:colOff>101600</xdr:colOff>
      <xdr:row>36</xdr:row>
      <xdr:rowOff>50800</xdr:rowOff>
    </xdr:to>
    <xdr:sp macro="" textlink="">
      <xdr:nvSpPr>
        <xdr:cNvPr id="64" name="フローチャート: 判断 63"/>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41927</xdr:rowOff>
    </xdr:from>
    <xdr:ext cx="405111" cy="259045"/>
    <xdr:sp macro="" textlink="">
      <xdr:nvSpPr>
        <xdr:cNvPr id="65" name="n_2aveValue【図書館】&#10;有形固定資産減価償却率"/>
        <xdr:cNvSpPr txBox="1"/>
      </xdr:nvSpPr>
      <xdr:spPr>
        <a:xfrm>
          <a:off x="2705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1" name="楕円 70"/>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120650</xdr:rowOff>
    </xdr:from>
    <xdr:to>
      <xdr:col>15</xdr:col>
      <xdr:colOff>101600</xdr:colOff>
      <xdr:row>35</xdr:row>
      <xdr:rowOff>50800</xdr:rowOff>
    </xdr:to>
    <xdr:sp macro="" textlink="">
      <xdr:nvSpPr>
        <xdr:cNvPr id="72" name="楕円 71"/>
        <xdr:cNvSpPr/>
      </xdr:nvSpPr>
      <xdr:spPr>
        <a:xfrm>
          <a:off x="2857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0</xdr:rowOff>
    </xdr:from>
    <xdr:to>
      <xdr:col>19</xdr:col>
      <xdr:colOff>177800</xdr:colOff>
      <xdr:row>35</xdr:row>
      <xdr:rowOff>95250</xdr:rowOff>
    </xdr:to>
    <xdr:cxnSp macro="">
      <xdr:nvCxnSpPr>
        <xdr:cNvPr id="73" name="直線コネクタ 72"/>
        <xdr:cNvCxnSpPr/>
      </xdr:nvCxnSpPr>
      <xdr:spPr>
        <a:xfrm>
          <a:off x="2908300" y="6000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162577</xdr:rowOff>
    </xdr:from>
    <xdr:ext cx="405111" cy="259045"/>
    <xdr:sp macro="" textlink="">
      <xdr:nvSpPr>
        <xdr:cNvPr id="74" name="n_1mainValue【図書館】&#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67327</xdr:rowOff>
    </xdr:from>
    <xdr:ext cx="405111" cy="259045"/>
    <xdr:sp macro="" textlink="">
      <xdr:nvSpPr>
        <xdr:cNvPr id="75" name="n_2mainValue【図書館】&#10;有形固定資産減価償却率"/>
        <xdr:cNvSpPr txBox="1"/>
      </xdr:nvSpPr>
      <xdr:spPr>
        <a:xfrm>
          <a:off x="2705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39</xdr:row>
      <xdr:rowOff>87630</xdr:rowOff>
    </xdr:to>
    <xdr:cxnSp macro="">
      <xdr:nvCxnSpPr>
        <xdr:cNvPr id="97" name="直線コネクタ 96"/>
        <xdr:cNvCxnSpPr/>
      </xdr:nvCxnSpPr>
      <xdr:spPr>
        <a:xfrm flipV="1">
          <a:off x="10476865" y="5951220"/>
          <a:ext cx="0"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91457</xdr:rowOff>
    </xdr:from>
    <xdr:ext cx="469744" cy="259045"/>
    <xdr:sp macro="" textlink="">
      <xdr:nvSpPr>
        <xdr:cNvPr id="98" name="【図書館】&#10;一人当たり面積最小値テキスト"/>
        <xdr:cNvSpPr txBox="1"/>
      </xdr:nvSpPr>
      <xdr:spPr>
        <a:xfrm>
          <a:off x="105156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87630</xdr:rowOff>
    </xdr:from>
    <xdr:to>
      <xdr:col>55</xdr:col>
      <xdr:colOff>88900</xdr:colOff>
      <xdr:row>39</xdr:row>
      <xdr:rowOff>87630</xdr:rowOff>
    </xdr:to>
    <xdr:cxnSp macro="">
      <xdr:nvCxnSpPr>
        <xdr:cNvPr id="99" name="直線コネクタ 98"/>
        <xdr:cNvCxnSpPr/>
      </xdr:nvCxnSpPr>
      <xdr:spPr>
        <a:xfrm>
          <a:off x="10388600" y="677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0"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1" name="直線コネクタ 100"/>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163847</xdr:rowOff>
    </xdr:from>
    <xdr:ext cx="469744" cy="259045"/>
    <xdr:sp macro="" textlink="">
      <xdr:nvSpPr>
        <xdr:cNvPr id="102" name="【図書館】&#10;一人当たり面積平均値テキスト"/>
        <xdr:cNvSpPr txBox="1"/>
      </xdr:nvSpPr>
      <xdr:spPr>
        <a:xfrm>
          <a:off x="105156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03" name="フローチャート: 判断 102"/>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04" name="フローチャート: 判断 103"/>
        <xdr:cNvSpPr/>
      </xdr:nvSpPr>
      <xdr:spPr>
        <a:xfrm>
          <a:off x="958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63517</xdr:rowOff>
    </xdr:from>
    <xdr:ext cx="469744" cy="259045"/>
    <xdr:sp macro="" textlink="">
      <xdr:nvSpPr>
        <xdr:cNvPr id="105" name="n_1ave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36830</xdr:rowOff>
    </xdr:from>
    <xdr:to>
      <xdr:col>46</xdr:col>
      <xdr:colOff>38100</xdr:colOff>
      <xdr:row>37</xdr:row>
      <xdr:rowOff>138430</xdr:rowOff>
    </xdr:to>
    <xdr:sp macro="" textlink="">
      <xdr:nvSpPr>
        <xdr:cNvPr id="106" name="フローチャート: 判断 105"/>
        <xdr:cNvSpPr/>
      </xdr:nvSpPr>
      <xdr:spPr>
        <a:xfrm>
          <a:off x="8699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154957</xdr:rowOff>
    </xdr:from>
    <xdr:ext cx="469744" cy="259045"/>
    <xdr:sp macro="" textlink="">
      <xdr:nvSpPr>
        <xdr:cNvPr id="107" name="n_2aveValue【図書館】&#10;一人当たり面積"/>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13970</xdr:rowOff>
    </xdr:from>
    <xdr:to>
      <xdr:col>50</xdr:col>
      <xdr:colOff>165100</xdr:colOff>
      <xdr:row>41</xdr:row>
      <xdr:rowOff>115570</xdr:rowOff>
    </xdr:to>
    <xdr:sp macro="" textlink="">
      <xdr:nvSpPr>
        <xdr:cNvPr id="113" name="楕円 112"/>
        <xdr:cNvSpPr/>
      </xdr:nvSpPr>
      <xdr:spPr>
        <a:xfrm>
          <a:off x="958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13970</xdr:rowOff>
    </xdr:from>
    <xdr:to>
      <xdr:col>46</xdr:col>
      <xdr:colOff>38100</xdr:colOff>
      <xdr:row>41</xdr:row>
      <xdr:rowOff>115570</xdr:rowOff>
    </xdr:to>
    <xdr:sp macro="" textlink="">
      <xdr:nvSpPr>
        <xdr:cNvPr id="114" name="楕円 113"/>
        <xdr:cNvSpPr/>
      </xdr:nvSpPr>
      <xdr:spPr>
        <a:xfrm>
          <a:off x="8699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64770</xdr:rowOff>
    </xdr:from>
    <xdr:to>
      <xdr:col>50</xdr:col>
      <xdr:colOff>114300</xdr:colOff>
      <xdr:row>41</xdr:row>
      <xdr:rowOff>64770</xdr:rowOff>
    </xdr:to>
    <xdr:cxnSp macro="">
      <xdr:nvCxnSpPr>
        <xdr:cNvPr id="115" name="直線コネクタ 114"/>
        <xdr:cNvCxnSpPr/>
      </xdr:nvCxnSpPr>
      <xdr:spPr>
        <a:xfrm>
          <a:off x="8750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106697</xdr:rowOff>
    </xdr:from>
    <xdr:ext cx="469744" cy="259045"/>
    <xdr:sp macro="" textlink="">
      <xdr:nvSpPr>
        <xdr:cNvPr id="116" name="n_1mainValue【図書館】&#10;一人当たり面積"/>
        <xdr:cNvSpPr txBox="1"/>
      </xdr:nvSpPr>
      <xdr:spPr>
        <a:xfrm>
          <a:off x="9391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106697</xdr:rowOff>
    </xdr:from>
    <xdr:ext cx="469744" cy="259045"/>
    <xdr:sp macro="" textlink="">
      <xdr:nvSpPr>
        <xdr:cNvPr id="117" name="n_2mainValue【図書館】&#10;一人当たり面積"/>
        <xdr:cNvSpPr txBox="1"/>
      </xdr:nvSpPr>
      <xdr:spPr>
        <a:xfrm>
          <a:off x="8515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42" name="直線コネクタ 141"/>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3"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4" name="直線コネクタ 143"/>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6" name="直線コネクタ 14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47"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48" name="フローチャート: 判断 14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49" name="フローチャート: 判断 148"/>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132097</xdr:rowOff>
    </xdr:from>
    <xdr:ext cx="405111" cy="259045"/>
    <xdr:sp macro="" textlink="">
      <xdr:nvSpPr>
        <xdr:cNvPr id="150" name="n_1aveValue【体育館・プール】&#10;有形固定資産減価償却率"/>
        <xdr:cNvSpPr txBox="1"/>
      </xdr:nvSpPr>
      <xdr:spPr>
        <a:xfrm>
          <a:off x="358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55880</xdr:rowOff>
    </xdr:from>
    <xdr:to>
      <xdr:col>15</xdr:col>
      <xdr:colOff>101600</xdr:colOff>
      <xdr:row>60</xdr:row>
      <xdr:rowOff>157480</xdr:rowOff>
    </xdr:to>
    <xdr:sp macro="" textlink="">
      <xdr:nvSpPr>
        <xdr:cNvPr id="151" name="フローチャート: 判断 150"/>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2557</xdr:rowOff>
    </xdr:from>
    <xdr:ext cx="405111" cy="259045"/>
    <xdr:sp macro="" textlink="">
      <xdr:nvSpPr>
        <xdr:cNvPr id="152" name="n_2aveValue【体育館・プール】&#10;有形固定資産減価償却率"/>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88265</xdr:rowOff>
    </xdr:from>
    <xdr:to>
      <xdr:col>20</xdr:col>
      <xdr:colOff>38100</xdr:colOff>
      <xdr:row>62</xdr:row>
      <xdr:rowOff>18415</xdr:rowOff>
    </xdr:to>
    <xdr:sp macro="" textlink="">
      <xdr:nvSpPr>
        <xdr:cNvPr id="158" name="楕円 157"/>
        <xdr:cNvSpPr/>
      </xdr:nvSpPr>
      <xdr:spPr>
        <a:xfrm>
          <a:off x="3746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8255</xdr:rowOff>
    </xdr:from>
    <xdr:to>
      <xdr:col>15</xdr:col>
      <xdr:colOff>101600</xdr:colOff>
      <xdr:row>62</xdr:row>
      <xdr:rowOff>109855</xdr:rowOff>
    </xdr:to>
    <xdr:sp macro="" textlink="">
      <xdr:nvSpPr>
        <xdr:cNvPr id="159" name="楕円 158"/>
        <xdr:cNvSpPr/>
      </xdr:nvSpPr>
      <xdr:spPr>
        <a:xfrm>
          <a:off x="2857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139065</xdr:rowOff>
    </xdr:from>
    <xdr:to>
      <xdr:col>19</xdr:col>
      <xdr:colOff>177800</xdr:colOff>
      <xdr:row>62</xdr:row>
      <xdr:rowOff>59055</xdr:rowOff>
    </xdr:to>
    <xdr:cxnSp macro="">
      <xdr:nvCxnSpPr>
        <xdr:cNvPr id="160" name="直線コネクタ 159"/>
        <xdr:cNvCxnSpPr/>
      </xdr:nvCxnSpPr>
      <xdr:spPr>
        <a:xfrm flipV="1">
          <a:off x="2908300" y="105975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61" name="n_1mainValue【体育館・プール】&#10;有形固定資産減価償却率"/>
        <xdr:cNvSpPr txBox="1"/>
      </xdr:nvSpPr>
      <xdr:spPr>
        <a:xfrm>
          <a:off x="35820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100982</xdr:rowOff>
    </xdr:from>
    <xdr:ext cx="405111" cy="259045"/>
    <xdr:sp macro="" textlink="">
      <xdr:nvSpPr>
        <xdr:cNvPr id="162" name="n_2mainValue【体育館・プール】&#10;有形固定資産減価償却率"/>
        <xdr:cNvSpPr txBox="1"/>
      </xdr:nvSpPr>
      <xdr:spPr>
        <a:xfrm>
          <a:off x="2705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3" name="テキスト ボックス 17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87" name="直線コネクタ 186"/>
        <xdr:cNvCxnSpPr/>
      </xdr:nvCxnSpPr>
      <xdr:spPr>
        <a:xfrm flipV="1">
          <a:off x="10476865" y="96393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188" name="【体育館・プール】&#10;一人当たり面積最小値テキスト"/>
        <xdr:cNvSpPr txBox="1"/>
      </xdr:nvSpPr>
      <xdr:spPr>
        <a:xfrm>
          <a:off x="10515600"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189" name="直線コネクタ 188"/>
        <xdr:cNvCxnSpPr/>
      </xdr:nvCxnSpPr>
      <xdr:spPr>
        <a:xfrm>
          <a:off x="10388600" y="1109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190"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191" name="直線コネクタ 190"/>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73677</xdr:rowOff>
    </xdr:from>
    <xdr:ext cx="469744" cy="259045"/>
    <xdr:sp macro="" textlink="">
      <xdr:nvSpPr>
        <xdr:cNvPr id="192" name="【体育館・プール】&#10;一人当たり面積平均値テキスト"/>
        <xdr:cNvSpPr txBox="1"/>
      </xdr:nvSpPr>
      <xdr:spPr>
        <a:xfrm>
          <a:off x="10515600" y="1018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193" name="フローチャート: 判断 192"/>
        <xdr:cNvSpPr/>
      </xdr:nvSpPr>
      <xdr:spPr>
        <a:xfrm>
          <a:off x="104267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194" name="フローチャート: 判断 193"/>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56</xdr:row>
      <xdr:rowOff>29227</xdr:rowOff>
    </xdr:from>
    <xdr:ext cx="469744" cy="259045"/>
    <xdr:sp macro="" textlink="">
      <xdr:nvSpPr>
        <xdr:cNvPr id="195" name="n_1aveValue【体育館・プール】&#10;一人当たり面積"/>
        <xdr:cNvSpPr txBox="1"/>
      </xdr:nvSpPr>
      <xdr:spPr>
        <a:xfrm>
          <a:off x="9391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196" name="フローチャート: 判断 195"/>
        <xdr:cNvSpPr/>
      </xdr:nvSpPr>
      <xdr:spPr>
        <a:xfrm>
          <a:off x="8699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111777</xdr:rowOff>
    </xdr:from>
    <xdr:ext cx="469744" cy="259045"/>
    <xdr:sp macro="" textlink="">
      <xdr:nvSpPr>
        <xdr:cNvPr id="197" name="n_2aveValue【体育館・プール】&#10;一人当たり面積"/>
        <xdr:cNvSpPr txBox="1"/>
      </xdr:nvSpPr>
      <xdr:spPr>
        <a:xfrm>
          <a:off x="85154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69850</xdr:rowOff>
    </xdr:from>
    <xdr:to>
      <xdr:col>50</xdr:col>
      <xdr:colOff>165100</xdr:colOff>
      <xdr:row>60</xdr:row>
      <xdr:rowOff>0</xdr:rowOff>
    </xdr:to>
    <xdr:sp macro="" textlink="">
      <xdr:nvSpPr>
        <xdr:cNvPr id="203" name="楕円 202"/>
        <xdr:cNvSpPr/>
      </xdr:nvSpPr>
      <xdr:spPr>
        <a:xfrm>
          <a:off x="9588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25400</xdr:rowOff>
    </xdr:from>
    <xdr:to>
      <xdr:col>46</xdr:col>
      <xdr:colOff>38100</xdr:colOff>
      <xdr:row>60</xdr:row>
      <xdr:rowOff>127000</xdr:rowOff>
    </xdr:to>
    <xdr:sp macro="" textlink="">
      <xdr:nvSpPr>
        <xdr:cNvPr id="204" name="楕円 203"/>
        <xdr:cNvSpPr/>
      </xdr:nvSpPr>
      <xdr:spPr>
        <a:xfrm>
          <a:off x="869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120650</xdr:rowOff>
    </xdr:from>
    <xdr:to>
      <xdr:col>50</xdr:col>
      <xdr:colOff>114300</xdr:colOff>
      <xdr:row>60</xdr:row>
      <xdr:rowOff>76200</xdr:rowOff>
    </xdr:to>
    <xdr:cxnSp macro="">
      <xdr:nvCxnSpPr>
        <xdr:cNvPr id="205" name="直線コネクタ 204"/>
        <xdr:cNvCxnSpPr/>
      </xdr:nvCxnSpPr>
      <xdr:spPr>
        <a:xfrm flipV="1">
          <a:off x="8750300" y="10236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162577</xdr:rowOff>
    </xdr:from>
    <xdr:ext cx="469744" cy="259045"/>
    <xdr:sp macro="" textlink="">
      <xdr:nvSpPr>
        <xdr:cNvPr id="206" name="n_1main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118127</xdr:rowOff>
    </xdr:from>
    <xdr:ext cx="469744" cy="259045"/>
    <xdr:sp macro="" textlink="">
      <xdr:nvSpPr>
        <xdr:cNvPr id="207" name="n_2mainValue【体育館・プール】&#10;一人当たり面積"/>
        <xdr:cNvSpPr txBox="1"/>
      </xdr:nvSpPr>
      <xdr:spPr>
        <a:xfrm>
          <a:off x="8515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0" name="テキスト ボックス 21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0" name="テキスト ボックス 22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2" name="テキスト ボックス 23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82</xdr:row>
      <xdr:rowOff>96882</xdr:rowOff>
    </xdr:to>
    <xdr:cxnSp macro="">
      <xdr:nvCxnSpPr>
        <xdr:cNvPr id="234" name="直線コネクタ 233"/>
        <xdr:cNvCxnSpPr/>
      </xdr:nvCxnSpPr>
      <xdr:spPr>
        <a:xfrm flipV="1">
          <a:off x="4634865" y="13502639"/>
          <a:ext cx="0" cy="65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100709</xdr:rowOff>
    </xdr:from>
    <xdr:ext cx="405111" cy="259045"/>
    <xdr:sp macro="" textlink="">
      <xdr:nvSpPr>
        <xdr:cNvPr id="235" name="【福祉施設】&#10;有形固定資産減価償却率最小値テキスト"/>
        <xdr:cNvSpPr txBox="1"/>
      </xdr:nvSpPr>
      <xdr:spPr>
        <a:xfrm>
          <a:off x="4673600" y="14159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96882</xdr:rowOff>
    </xdr:from>
    <xdr:to>
      <xdr:col>24</xdr:col>
      <xdr:colOff>152400</xdr:colOff>
      <xdr:row>82</xdr:row>
      <xdr:rowOff>96882</xdr:rowOff>
    </xdr:to>
    <xdr:cxnSp macro="">
      <xdr:nvCxnSpPr>
        <xdr:cNvPr id="236" name="直線コネクタ 235"/>
        <xdr:cNvCxnSpPr/>
      </xdr:nvCxnSpPr>
      <xdr:spPr>
        <a:xfrm>
          <a:off x="4546600" y="1415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37"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38" name="直線コネクタ 237"/>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132278</xdr:rowOff>
    </xdr:from>
    <xdr:ext cx="405111" cy="259045"/>
    <xdr:sp macro="" textlink="">
      <xdr:nvSpPr>
        <xdr:cNvPr id="239" name="【福祉施設】&#10;有形固定資産減価償却率平均値テキスト"/>
        <xdr:cNvSpPr txBox="1"/>
      </xdr:nvSpPr>
      <xdr:spPr>
        <a:xfrm>
          <a:off x="4673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153851</xdr:rowOff>
    </xdr:from>
    <xdr:to>
      <xdr:col>24</xdr:col>
      <xdr:colOff>114300</xdr:colOff>
      <xdr:row>81</xdr:row>
      <xdr:rowOff>84001</xdr:rowOff>
    </xdr:to>
    <xdr:sp macro="" textlink="">
      <xdr:nvSpPr>
        <xdr:cNvPr id="240" name="フローチャート: 判断 239"/>
        <xdr:cNvSpPr/>
      </xdr:nvSpPr>
      <xdr:spPr>
        <a:xfrm>
          <a:off x="4584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134257</xdr:rowOff>
    </xdr:from>
    <xdr:to>
      <xdr:col>20</xdr:col>
      <xdr:colOff>38100</xdr:colOff>
      <xdr:row>83</xdr:row>
      <xdr:rowOff>64407</xdr:rowOff>
    </xdr:to>
    <xdr:sp macro="" textlink="">
      <xdr:nvSpPr>
        <xdr:cNvPr id="241" name="フローチャート: 判断 240"/>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80934</xdr:rowOff>
    </xdr:from>
    <xdr:ext cx="405111" cy="259045"/>
    <xdr:sp macro="" textlink="">
      <xdr:nvSpPr>
        <xdr:cNvPr id="242" name="n_1aveValue【福祉施設】&#10;有形固定資産減価償却率"/>
        <xdr:cNvSpPr txBox="1"/>
      </xdr:nvSpPr>
      <xdr:spPr>
        <a:xfrm>
          <a:off x="3582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127726</xdr:rowOff>
    </xdr:from>
    <xdr:to>
      <xdr:col>15</xdr:col>
      <xdr:colOff>101600</xdr:colOff>
      <xdr:row>83</xdr:row>
      <xdr:rowOff>57876</xdr:rowOff>
    </xdr:to>
    <xdr:sp macro="" textlink="">
      <xdr:nvSpPr>
        <xdr:cNvPr id="243" name="フローチャート: 判断 242"/>
        <xdr:cNvSpPr/>
      </xdr:nvSpPr>
      <xdr:spPr>
        <a:xfrm>
          <a:off x="2857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74403</xdr:rowOff>
    </xdr:from>
    <xdr:ext cx="405111" cy="259045"/>
    <xdr:sp macro="" textlink="">
      <xdr:nvSpPr>
        <xdr:cNvPr id="244" name="n_2aveValue【福祉施設】&#10;有形固定資産減価償却率"/>
        <xdr:cNvSpPr txBox="1"/>
      </xdr:nvSpPr>
      <xdr:spPr>
        <a:xfrm>
          <a:off x="2705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166914</xdr:rowOff>
    </xdr:from>
    <xdr:to>
      <xdr:col>20</xdr:col>
      <xdr:colOff>38100</xdr:colOff>
      <xdr:row>85</xdr:row>
      <xdr:rowOff>97064</xdr:rowOff>
    </xdr:to>
    <xdr:sp macro="" textlink="">
      <xdr:nvSpPr>
        <xdr:cNvPr id="250" name="楕円 249"/>
        <xdr:cNvSpPr/>
      </xdr:nvSpPr>
      <xdr:spPr>
        <a:xfrm>
          <a:off x="3746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70576</xdr:rowOff>
    </xdr:from>
    <xdr:to>
      <xdr:col>15</xdr:col>
      <xdr:colOff>101600</xdr:colOff>
      <xdr:row>86</xdr:row>
      <xdr:rowOff>726</xdr:rowOff>
    </xdr:to>
    <xdr:sp macro="" textlink="">
      <xdr:nvSpPr>
        <xdr:cNvPr id="251" name="楕円 250"/>
        <xdr:cNvSpPr/>
      </xdr:nvSpPr>
      <xdr:spPr>
        <a:xfrm>
          <a:off x="2857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46264</xdr:rowOff>
    </xdr:from>
    <xdr:to>
      <xdr:col>19</xdr:col>
      <xdr:colOff>177800</xdr:colOff>
      <xdr:row>85</xdr:row>
      <xdr:rowOff>121376</xdr:rowOff>
    </xdr:to>
    <xdr:cxnSp macro="">
      <xdr:nvCxnSpPr>
        <xdr:cNvPr id="252" name="直線コネクタ 251"/>
        <xdr:cNvCxnSpPr/>
      </xdr:nvCxnSpPr>
      <xdr:spPr>
        <a:xfrm flipV="1">
          <a:off x="2908300" y="1461951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88191</xdr:rowOff>
    </xdr:from>
    <xdr:ext cx="405111" cy="259045"/>
    <xdr:sp macro="" textlink="">
      <xdr:nvSpPr>
        <xdr:cNvPr id="253" name="n_1mainValue【福祉施設】&#10;有形固定資産減価償却率"/>
        <xdr:cNvSpPr txBox="1"/>
      </xdr:nvSpPr>
      <xdr:spPr>
        <a:xfrm>
          <a:off x="3582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163303</xdr:rowOff>
    </xdr:from>
    <xdr:ext cx="405111" cy="259045"/>
    <xdr:sp macro="" textlink="">
      <xdr:nvSpPr>
        <xdr:cNvPr id="254" name="n_2mainValue【福祉施設】&#10;有形固定資産減価償却率"/>
        <xdr:cNvSpPr txBox="1"/>
      </xdr:nvSpPr>
      <xdr:spPr>
        <a:xfrm>
          <a:off x="2705744" y="1473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65" name="テキスト ボックス 26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152400</xdr:rowOff>
    </xdr:to>
    <xdr:cxnSp macro="">
      <xdr:nvCxnSpPr>
        <xdr:cNvPr id="279" name="直線コネクタ 278"/>
        <xdr:cNvCxnSpPr/>
      </xdr:nvCxnSpPr>
      <xdr:spPr>
        <a:xfrm flipV="1">
          <a:off x="10476865" y="13550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280"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281" name="直線コネクタ 280"/>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124477</xdr:rowOff>
    </xdr:from>
    <xdr:ext cx="469744" cy="259045"/>
    <xdr:sp macro="" textlink="">
      <xdr:nvSpPr>
        <xdr:cNvPr id="282" name="【福祉施設】&#10;一人当たり面積最大値テキスト"/>
        <xdr:cNvSpPr txBox="1"/>
      </xdr:nvSpPr>
      <xdr:spPr>
        <a:xfrm>
          <a:off x="10515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83" name="直線コネクタ 282"/>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16527</xdr:rowOff>
    </xdr:from>
    <xdr:ext cx="469744" cy="259045"/>
    <xdr:sp macro="" textlink="">
      <xdr:nvSpPr>
        <xdr:cNvPr id="284" name="【福祉施設】&#10;一人当たり面積平均値テキスト"/>
        <xdr:cNvSpPr txBox="1"/>
      </xdr:nvSpPr>
      <xdr:spPr>
        <a:xfrm>
          <a:off x="105156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285" name="フローチャート: 判断 284"/>
        <xdr:cNvSpPr/>
      </xdr:nvSpPr>
      <xdr:spPr>
        <a:xfrm>
          <a:off x="10426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286" name="フローチャート: 判断 285"/>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80027</xdr:rowOff>
    </xdr:from>
    <xdr:ext cx="469744" cy="259045"/>
    <xdr:sp macro="" textlink="">
      <xdr:nvSpPr>
        <xdr:cNvPr id="287" name="n_1aveValue【福祉施設】&#10;一人当たり面積"/>
        <xdr:cNvSpPr txBox="1"/>
      </xdr:nvSpPr>
      <xdr:spPr>
        <a:xfrm>
          <a:off x="9391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25400</xdr:rowOff>
    </xdr:from>
    <xdr:to>
      <xdr:col>46</xdr:col>
      <xdr:colOff>38100</xdr:colOff>
      <xdr:row>82</xdr:row>
      <xdr:rowOff>127000</xdr:rowOff>
    </xdr:to>
    <xdr:sp macro="" textlink="">
      <xdr:nvSpPr>
        <xdr:cNvPr id="288" name="フローチャート: 判断 287"/>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118127</xdr:rowOff>
    </xdr:from>
    <xdr:ext cx="469744" cy="259045"/>
    <xdr:sp macro="" textlink="">
      <xdr:nvSpPr>
        <xdr:cNvPr id="289" name="n_2aveValue【福祉施設】&#10;一人当たり面積"/>
        <xdr:cNvSpPr txBox="1"/>
      </xdr:nvSpPr>
      <xdr:spPr>
        <a:xfrm>
          <a:off x="8515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139700</xdr:rowOff>
    </xdr:from>
    <xdr:to>
      <xdr:col>50</xdr:col>
      <xdr:colOff>165100</xdr:colOff>
      <xdr:row>81</xdr:row>
      <xdr:rowOff>69850</xdr:rowOff>
    </xdr:to>
    <xdr:sp macro="" textlink="">
      <xdr:nvSpPr>
        <xdr:cNvPr id="295" name="楕円 294"/>
        <xdr:cNvSpPr/>
      </xdr:nvSpPr>
      <xdr:spPr>
        <a:xfrm>
          <a:off x="958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107950</xdr:rowOff>
    </xdr:from>
    <xdr:to>
      <xdr:col>46</xdr:col>
      <xdr:colOff>38100</xdr:colOff>
      <xdr:row>78</xdr:row>
      <xdr:rowOff>38100</xdr:rowOff>
    </xdr:to>
    <xdr:sp macro="" textlink="">
      <xdr:nvSpPr>
        <xdr:cNvPr id="296" name="楕円 295"/>
        <xdr:cNvSpPr/>
      </xdr:nvSpPr>
      <xdr:spPr>
        <a:xfrm>
          <a:off x="8699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158750</xdr:rowOff>
    </xdr:from>
    <xdr:to>
      <xdr:col>50</xdr:col>
      <xdr:colOff>114300</xdr:colOff>
      <xdr:row>81</xdr:row>
      <xdr:rowOff>19050</xdr:rowOff>
    </xdr:to>
    <xdr:cxnSp macro="">
      <xdr:nvCxnSpPr>
        <xdr:cNvPr id="297" name="直線コネクタ 296"/>
        <xdr:cNvCxnSpPr/>
      </xdr:nvCxnSpPr>
      <xdr:spPr>
        <a:xfrm>
          <a:off x="8750300" y="133604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86377</xdr:rowOff>
    </xdr:from>
    <xdr:ext cx="469744" cy="259045"/>
    <xdr:sp macro="" textlink="">
      <xdr:nvSpPr>
        <xdr:cNvPr id="298" name="n_1mainValue【福祉施設】&#10;一人当たり面積"/>
        <xdr:cNvSpPr txBox="1"/>
      </xdr:nvSpPr>
      <xdr:spPr>
        <a:xfrm>
          <a:off x="9391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54627</xdr:rowOff>
    </xdr:from>
    <xdr:ext cx="469744" cy="259045"/>
    <xdr:sp macro="" textlink="">
      <xdr:nvSpPr>
        <xdr:cNvPr id="299" name="n_2mainValue【福祉施設】&#10;一人当たり面積"/>
        <xdr:cNvSpPr txBox="1"/>
      </xdr:nvSpPr>
      <xdr:spPr>
        <a:xfrm>
          <a:off x="8515427"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0" name="直線コネクタ 30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1" name="テキスト ボックス 31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2" name="直線コネクタ 31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3" name="テキスト ボックス 31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4" name="直線コネクタ 31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5" name="テキスト ボックス 31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6" name="直線コネクタ 31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7" name="テキスト ボックス 31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8" name="直線コネクタ 31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9" name="テキスト ボックス 31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0" name="直線コネクタ 31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1" name="テキスト ボックス 32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25" name="直線コネクタ 324"/>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6"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7" name="直線コネクタ 326"/>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28"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29" name="直線コネクタ 328"/>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30"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31" name="フローチャート: 判断 330"/>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32" name="フローチャート: 判断 33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101072</xdr:rowOff>
    </xdr:from>
    <xdr:ext cx="405111" cy="259045"/>
    <xdr:sp macro="" textlink="">
      <xdr:nvSpPr>
        <xdr:cNvPr id="333"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34" name="フローチャート: 判断 333"/>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35"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152763</xdr:rowOff>
    </xdr:from>
    <xdr:to>
      <xdr:col>20</xdr:col>
      <xdr:colOff>38100</xdr:colOff>
      <xdr:row>105</xdr:row>
      <xdr:rowOff>82913</xdr:rowOff>
    </xdr:to>
    <xdr:sp macro="" textlink="">
      <xdr:nvSpPr>
        <xdr:cNvPr id="341" name="楕円 340"/>
        <xdr:cNvSpPr/>
      </xdr:nvSpPr>
      <xdr:spPr>
        <a:xfrm>
          <a:off x="3746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147864</xdr:rowOff>
    </xdr:from>
    <xdr:to>
      <xdr:col>15</xdr:col>
      <xdr:colOff>101600</xdr:colOff>
      <xdr:row>105</xdr:row>
      <xdr:rowOff>78014</xdr:rowOff>
    </xdr:to>
    <xdr:sp macro="" textlink="">
      <xdr:nvSpPr>
        <xdr:cNvPr id="342" name="楕円 341"/>
        <xdr:cNvSpPr/>
      </xdr:nvSpPr>
      <xdr:spPr>
        <a:xfrm>
          <a:off x="2857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27214</xdr:rowOff>
    </xdr:from>
    <xdr:to>
      <xdr:col>19</xdr:col>
      <xdr:colOff>177800</xdr:colOff>
      <xdr:row>105</xdr:row>
      <xdr:rowOff>32113</xdr:rowOff>
    </xdr:to>
    <xdr:cxnSp macro="">
      <xdr:nvCxnSpPr>
        <xdr:cNvPr id="343" name="直線コネクタ 342"/>
        <xdr:cNvCxnSpPr/>
      </xdr:nvCxnSpPr>
      <xdr:spPr>
        <a:xfrm>
          <a:off x="2908300" y="180294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74040</xdr:rowOff>
    </xdr:from>
    <xdr:ext cx="405111" cy="259045"/>
    <xdr:sp macro="" textlink="">
      <xdr:nvSpPr>
        <xdr:cNvPr id="344" name="n_1mainValue【市民会館】&#10;有形固定資産減価償却率"/>
        <xdr:cNvSpPr txBox="1"/>
      </xdr:nvSpPr>
      <xdr:spPr>
        <a:xfrm>
          <a:off x="3582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69141</xdr:rowOff>
    </xdr:from>
    <xdr:ext cx="405111" cy="259045"/>
    <xdr:sp macro="" textlink="">
      <xdr:nvSpPr>
        <xdr:cNvPr id="345" name="n_2mainValue【市民会館】&#10;有形固定資産減価償却率"/>
        <xdr:cNvSpPr txBox="1"/>
      </xdr:nvSpPr>
      <xdr:spPr>
        <a:xfrm>
          <a:off x="2705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6" name="直線コネクタ 3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7" name="テキスト ボックス 3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8" name="直線コネクタ 3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9" name="テキスト ボックス 3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0" name="直線コネクタ 3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1" name="テキスト ボックス 3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2" name="直線コネクタ 3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3" name="テキスト ボックス 3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4" name="直線コネクタ 3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5" name="テキスト ボックス 3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69" name="直線コネクタ 368"/>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70"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71" name="直線コネクタ 370"/>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72"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73" name="直線コネクタ 372"/>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102888</xdr:rowOff>
    </xdr:from>
    <xdr:ext cx="469744" cy="259045"/>
    <xdr:sp macro="" textlink="">
      <xdr:nvSpPr>
        <xdr:cNvPr id="374" name="【市民会館】&#10;一人当たり面積平均値テキスト"/>
        <xdr:cNvSpPr txBox="1"/>
      </xdr:nvSpPr>
      <xdr:spPr>
        <a:xfrm>
          <a:off x="105156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75" name="フローチャート: 判断 374"/>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76" name="フローチャート: 判断 375"/>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144797</xdr:rowOff>
    </xdr:from>
    <xdr:ext cx="469744" cy="259045"/>
    <xdr:sp macro="" textlink="">
      <xdr:nvSpPr>
        <xdr:cNvPr id="377"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132080</xdr:rowOff>
    </xdr:from>
    <xdr:to>
      <xdr:col>46</xdr:col>
      <xdr:colOff>38100</xdr:colOff>
      <xdr:row>105</xdr:row>
      <xdr:rowOff>62230</xdr:rowOff>
    </xdr:to>
    <xdr:sp macro="" textlink="">
      <xdr:nvSpPr>
        <xdr:cNvPr id="378" name="フローチャート: 判断 377"/>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53357</xdr:rowOff>
    </xdr:from>
    <xdr:ext cx="469744" cy="259045"/>
    <xdr:sp macro="" textlink="">
      <xdr:nvSpPr>
        <xdr:cNvPr id="379" name="n_2aveValue【市民会館】&#10;一人当たり面積"/>
        <xdr:cNvSpPr txBox="1"/>
      </xdr:nvSpPr>
      <xdr:spPr>
        <a:xfrm>
          <a:off x="8515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162561</xdr:rowOff>
    </xdr:from>
    <xdr:to>
      <xdr:col>50</xdr:col>
      <xdr:colOff>165100</xdr:colOff>
      <xdr:row>105</xdr:row>
      <xdr:rowOff>92711</xdr:rowOff>
    </xdr:to>
    <xdr:sp macro="" textlink="">
      <xdr:nvSpPr>
        <xdr:cNvPr id="385" name="楕円 384"/>
        <xdr:cNvSpPr/>
      </xdr:nvSpPr>
      <xdr:spPr>
        <a:xfrm>
          <a:off x="958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71120</xdr:rowOff>
    </xdr:from>
    <xdr:to>
      <xdr:col>46</xdr:col>
      <xdr:colOff>38100</xdr:colOff>
      <xdr:row>105</xdr:row>
      <xdr:rowOff>1270</xdr:rowOff>
    </xdr:to>
    <xdr:sp macro="" textlink="">
      <xdr:nvSpPr>
        <xdr:cNvPr id="386" name="楕円 385"/>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105</xdr:row>
      <xdr:rowOff>41911</xdr:rowOff>
    </xdr:to>
    <xdr:cxnSp macro="">
      <xdr:nvCxnSpPr>
        <xdr:cNvPr id="387" name="直線コネクタ 386"/>
        <xdr:cNvCxnSpPr/>
      </xdr:nvCxnSpPr>
      <xdr:spPr>
        <a:xfrm>
          <a:off x="8750300" y="179527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388" name="n_1main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389" name="n_2main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415" name="直線コネクタ 414"/>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416" name="【一般廃棄物処理施設】&#10;有形固定資産減価償却率最小値テキスト"/>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417" name="直線コネクタ 416"/>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418" name="【一般廃棄物処理施設】&#10;有形固定資産減価償却率最大値テキスト"/>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419" name="直線コネクタ 418"/>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20"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1" name="フローチャート: 判断 420"/>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422" name="フローチャート: 判断 421"/>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1469</xdr:rowOff>
    </xdr:from>
    <xdr:ext cx="405111" cy="259045"/>
    <xdr:sp macro="" textlink="">
      <xdr:nvSpPr>
        <xdr:cNvPr id="423" name="n_1aveValue【一般廃棄物処理施設】&#10;有形固定資産減価償却率"/>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4173</xdr:rowOff>
    </xdr:from>
    <xdr:to>
      <xdr:col>76</xdr:col>
      <xdr:colOff>165100</xdr:colOff>
      <xdr:row>37</xdr:row>
      <xdr:rowOff>105773</xdr:rowOff>
    </xdr:to>
    <xdr:sp macro="" textlink="">
      <xdr:nvSpPr>
        <xdr:cNvPr id="424" name="フローチャート: 判断 423"/>
        <xdr:cNvSpPr/>
      </xdr:nvSpPr>
      <xdr:spPr>
        <a:xfrm>
          <a:off x="14541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122300</xdr:rowOff>
    </xdr:from>
    <xdr:ext cx="405111" cy="259045"/>
    <xdr:sp macro="" textlink="">
      <xdr:nvSpPr>
        <xdr:cNvPr id="425" name="n_2aveValue【一般廃棄物処理施設】&#10;有形固定資産減価償却率"/>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7438</xdr:rowOff>
    </xdr:from>
    <xdr:to>
      <xdr:col>81</xdr:col>
      <xdr:colOff>101600</xdr:colOff>
      <xdr:row>38</xdr:row>
      <xdr:rowOff>109038</xdr:rowOff>
    </xdr:to>
    <xdr:sp macro="" textlink="">
      <xdr:nvSpPr>
        <xdr:cNvPr id="431" name="楕円 430"/>
        <xdr:cNvSpPr/>
      </xdr:nvSpPr>
      <xdr:spPr>
        <a:xfrm>
          <a:off x="15430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38463</xdr:rowOff>
    </xdr:from>
    <xdr:to>
      <xdr:col>76</xdr:col>
      <xdr:colOff>165100</xdr:colOff>
      <xdr:row>37</xdr:row>
      <xdr:rowOff>140063</xdr:rowOff>
    </xdr:to>
    <xdr:sp macro="" textlink="">
      <xdr:nvSpPr>
        <xdr:cNvPr id="432" name="楕円 431"/>
        <xdr:cNvSpPr/>
      </xdr:nvSpPr>
      <xdr:spPr>
        <a:xfrm>
          <a:off x="14541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89263</xdr:rowOff>
    </xdr:from>
    <xdr:to>
      <xdr:col>81</xdr:col>
      <xdr:colOff>50800</xdr:colOff>
      <xdr:row>38</xdr:row>
      <xdr:rowOff>58238</xdr:rowOff>
    </xdr:to>
    <xdr:cxnSp macro="">
      <xdr:nvCxnSpPr>
        <xdr:cNvPr id="433" name="直線コネクタ 432"/>
        <xdr:cNvCxnSpPr/>
      </xdr:nvCxnSpPr>
      <xdr:spPr>
        <a:xfrm>
          <a:off x="14592300" y="6432913"/>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100165</xdr:rowOff>
    </xdr:from>
    <xdr:ext cx="405111" cy="259045"/>
    <xdr:sp macro="" textlink="">
      <xdr:nvSpPr>
        <xdr:cNvPr id="434" name="n_1mainValue【一般廃棄物処理施設】&#10;有形固定資産減価償却率"/>
        <xdr:cNvSpPr txBox="1"/>
      </xdr:nvSpPr>
      <xdr:spPr>
        <a:xfrm>
          <a:off x="15266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131190</xdr:rowOff>
    </xdr:from>
    <xdr:ext cx="405111" cy="259045"/>
    <xdr:sp macro="" textlink="">
      <xdr:nvSpPr>
        <xdr:cNvPr id="435" name="n_2mainValue【一般廃棄物処理施設】&#10;有形固定資産減価償却率"/>
        <xdr:cNvSpPr txBox="1"/>
      </xdr:nvSpPr>
      <xdr:spPr>
        <a:xfrm>
          <a:off x="14389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6" name="直線コネクタ 44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7" name="テキスト ボックス 44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8" name="直線コネクタ 44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9" name="テキスト ボックス 448"/>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0" name="直線コネクタ 44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1" name="テキスト ボックス 450"/>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2" name="直線コネクタ 45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3" name="テキスト ボックス 452"/>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4" name="直線コネクタ 45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455" name="テキスト ボックス 454"/>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6" name="直線コネクタ 45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7" name="テキスト ボックス 45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79466</xdr:rowOff>
    </xdr:from>
    <xdr:to>
      <xdr:col>116</xdr:col>
      <xdr:colOff>62864</xdr:colOff>
      <xdr:row>38</xdr:row>
      <xdr:rowOff>85736</xdr:rowOff>
    </xdr:to>
    <xdr:cxnSp macro="">
      <xdr:nvCxnSpPr>
        <xdr:cNvPr id="461" name="直線コネクタ 460"/>
        <xdr:cNvCxnSpPr/>
      </xdr:nvCxnSpPr>
      <xdr:spPr>
        <a:xfrm flipV="1">
          <a:off x="22160864" y="5565866"/>
          <a:ext cx="0" cy="103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89563</xdr:rowOff>
    </xdr:from>
    <xdr:ext cx="534377" cy="259045"/>
    <xdr:sp macro="" textlink="">
      <xdr:nvSpPr>
        <xdr:cNvPr id="462" name="【一般廃棄物処理施設】&#10;一人当たり有形固定資産（償却資産）額最小値テキスト"/>
        <xdr:cNvSpPr txBox="1"/>
      </xdr:nvSpPr>
      <xdr:spPr>
        <a:xfrm>
          <a:off x="22199600" y="660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85736</xdr:rowOff>
    </xdr:from>
    <xdr:to>
      <xdr:col>116</xdr:col>
      <xdr:colOff>152400</xdr:colOff>
      <xdr:row>38</xdr:row>
      <xdr:rowOff>85736</xdr:rowOff>
    </xdr:to>
    <xdr:cxnSp macro="">
      <xdr:nvCxnSpPr>
        <xdr:cNvPr id="463" name="直線コネクタ 462"/>
        <xdr:cNvCxnSpPr/>
      </xdr:nvCxnSpPr>
      <xdr:spPr>
        <a:xfrm>
          <a:off x="22072600" y="66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26143</xdr:rowOff>
    </xdr:from>
    <xdr:ext cx="599010" cy="259045"/>
    <xdr:sp macro="" textlink="">
      <xdr:nvSpPr>
        <xdr:cNvPr id="464" name="【一般廃棄物処理施設】&#10;一人当たり有形固定資産（償却資産）額最大値テキスト"/>
        <xdr:cNvSpPr txBox="1"/>
      </xdr:nvSpPr>
      <xdr:spPr>
        <a:xfrm>
          <a:off x="22199600" y="534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79466</xdr:rowOff>
    </xdr:from>
    <xdr:to>
      <xdr:col>116</xdr:col>
      <xdr:colOff>152400</xdr:colOff>
      <xdr:row>32</xdr:row>
      <xdr:rowOff>79466</xdr:rowOff>
    </xdr:to>
    <xdr:cxnSp macro="">
      <xdr:nvCxnSpPr>
        <xdr:cNvPr id="465" name="直線コネクタ 464"/>
        <xdr:cNvCxnSpPr/>
      </xdr:nvCxnSpPr>
      <xdr:spPr>
        <a:xfrm>
          <a:off x="22072600" y="55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78432</xdr:rowOff>
    </xdr:from>
    <xdr:ext cx="534377" cy="259045"/>
    <xdr:sp macro="" textlink="">
      <xdr:nvSpPr>
        <xdr:cNvPr id="466" name="【一般廃棄物処理施設】&#10;一人当たり有形固定資産（償却資産）額平均値テキスト"/>
        <xdr:cNvSpPr txBox="1"/>
      </xdr:nvSpPr>
      <xdr:spPr>
        <a:xfrm>
          <a:off x="22199600" y="5907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100005</xdr:rowOff>
    </xdr:from>
    <xdr:to>
      <xdr:col>116</xdr:col>
      <xdr:colOff>114300</xdr:colOff>
      <xdr:row>35</xdr:row>
      <xdr:rowOff>30155</xdr:rowOff>
    </xdr:to>
    <xdr:sp macro="" textlink="">
      <xdr:nvSpPr>
        <xdr:cNvPr id="467" name="フローチャート: 判断 466"/>
        <xdr:cNvSpPr/>
      </xdr:nvSpPr>
      <xdr:spPr>
        <a:xfrm>
          <a:off x="22110700" y="592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109345</xdr:rowOff>
    </xdr:from>
    <xdr:to>
      <xdr:col>112</xdr:col>
      <xdr:colOff>38100</xdr:colOff>
      <xdr:row>36</xdr:row>
      <xdr:rowOff>39495</xdr:rowOff>
    </xdr:to>
    <xdr:sp macro="" textlink="">
      <xdr:nvSpPr>
        <xdr:cNvPr id="468" name="フローチャート: 判断 467"/>
        <xdr:cNvSpPr/>
      </xdr:nvSpPr>
      <xdr:spPr>
        <a:xfrm>
          <a:off x="21272500" y="611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34</xdr:row>
      <xdr:rowOff>56022</xdr:rowOff>
    </xdr:from>
    <xdr:ext cx="534377" cy="259045"/>
    <xdr:sp macro="" textlink="">
      <xdr:nvSpPr>
        <xdr:cNvPr id="469" name="n_1aveValue【一般廃棄物処理施設】&#10;一人当たり有形固定資産（償却資産）額"/>
        <xdr:cNvSpPr txBox="1"/>
      </xdr:nvSpPr>
      <xdr:spPr>
        <a:xfrm>
          <a:off x="21043411" y="58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40765</xdr:rowOff>
    </xdr:from>
    <xdr:to>
      <xdr:col>107</xdr:col>
      <xdr:colOff>101600</xdr:colOff>
      <xdr:row>36</xdr:row>
      <xdr:rowOff>142365</xdr:rowOff>
    </xdr:to>
    <xdr:sp macro="" textlink="">
      <xdr:nvSpPr>
        <xdr:cNvPr id="470" name="フローチャート: 判断 469"/>
        <xdr:cNvSpPr/>
      </xdr:nvSpPr>
      <xdr:spPr>
        <a:xfrm>
          <a:off x="20383500" y="62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158892</xdr:rowOff>
    </xdr:from>
    <xdr:ext cx="534377" cy="259045"/>
    <xdr:sp macro="" textlink="">
      <xdr:nvSpPr>
        <xdr:cNvPr id="471" name="n_2aveValue【一般廃棄物処理施設】&#10;一人当たり有形固定資産（償却資産）額"/>
        <xdr:cNvSpPr txBox="1"/>
      </xdr:nvSpPr>
      <xdr:spPr>
        <a:xfrm>
          <a:off x="20167111" y="598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147815</xdr:rowOff>
    </xdr:from>
    <xdr:to>
      <xdr:col>112</xdr:col>
      <xdr:colOff>38100</xdr:colOff>
      <xdr:row>39</xdr:row>
      <xdr:rowOff>77965</xdr:rowOff>
    </xdr:to>
    <xdr:sp macro="" textlink="">
      <xdr:nvSpPr>
        <xdr:cNvPr id="477" name="楕円 476"/>
        <xdr:cNvSpPr/>
      </xdr:nvSpPr>
      <xdr:spPr>
        <a:xfrm>
          <a:off x="21272500" y="66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6965</xdr:rowOff>
    </xdr:from>
    <xdr:to>
      <xdr:col>107</xdr:col>
      <xdr:colOff>101600</xdr:colOff>
      <xdr:row>41</xdr:row>
      <xdr:rowOff>108565</xdr:rowOff>
    </xdr:to>
    <xdr:sp macro="" textlink="">
      <xdr:nvSpPr>
        <xdr:cNvPr id="478" name="楕円 477"/>
        <xdr:cNvSpPr/>
      </xdr:nvSpPr>
      <xdr:spPr>
        <a:xfrm>
          <a:off x="20383500" y="70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27165</xdr:rowOff>
    </xdr:from>
    <xdr:to>
      <xdr:col>111</xdr:col>
      <xdr:colOff>177800</xdr:colOff>
      <xdr:row>41</xdr:row>
      <xdr:rowOff>57765</xdr:rowOff>
    </xdr:to>
    <xdr:cxnSp macro="">
      <xdr:nvCxnSpPr>
        <xdr:cNvPr id="479" name="直線コネクタ 478"/>
        <xdr:cNvCxnSpPr/>
      </xdr:nvCxnSpPr>
      <xdr:spPr>
        <a:xfrm flipV="1">
          <a:off x="20434300" y="6713715"/>
          <a:ext cx="889000" cy="37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69092</xdr:rowOff>
    </xdr:from>
    <xdr:ext cx="534377" cy="259045"/>
    <xdr:sp macro="" textlink="">
      <xdr:nvSpPr>
        <xdr:cNvPr id="480" name="n_1mainValue【一般廃棄物処理施設】&#10;一人当たり有形固定資産（償却資産）額"/>
        <xdr:cNvSpPr txBox="1"/>
      </xdr:nvSpPr>
      <xdr:spPr>
        <a:xfrm>
          <a:off x="21043411" y="67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99692</xdr:rowOff>
    </xdr:from>
    <xdr:ext cx="534377" cy="259045"/>
    <xdr:sp macro="" textlink="">
      <xdr:nvSpPr>
        <xdr:cNvPr id="481" name="n_2mainValue【一般廃棄物処理施設】&#10;一人当たり有形固定資産（償却資産）額"/>
        <xdr:cNvSpPr txBox="1"/>
      </xdr:nvSpPr>
      <xdr:spPr>
        <a:xfrm>
          <a:off x="20167111" y="712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2" name="テキスト ボックス 4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506" name="直線コネクタ 505"/>
        <xdr:cNvCxnSpPr/>
      </xdr:nvCxnSpPr>
      <xdr:spPr>
        <a:xfrm flipV="1">
          <a:off x="16318864"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507" name="【保健センター・保健所】&#10;有形固定資産減価償却率最小値テキスト"/>
        <xdr:cNvSpPr txBox="1"/>
      </xdr:nvSpPr>
      <xdr:spPr>
        <a:xfrm>
          <a:off x="16357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508" name="直線コネクタ 507"/>
        <xdr:cNvCxnSpPr/>
      </xdr:nvCxnSpPr>
      <xdr:spPr>
        <a:xfrm>
          <a:off x="16230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509" name="【保健センター・保健所】&#10;有形固定資産減価償却率最大値テキスト"/>
        <xdr:cNvSpPr txBox="1"/>
      </xdr:nvSpPr>
      <xdr:spPr>
        <a:xfrm>
          <a:off x="1635760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510" name="直線コネクタ 509"/>
        <xdr:cNvCxnSpPr/>
      </xdr:nvCxnSpPr>
      <xdr:spPr>
        <a:xfrm>
          <a:off x="16230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511" name="【保健センター・保健所】&#10;有形固定資産減価償却率平均値テキスト"/>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12" name="フローチャート: 判断 511"/>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13" name="フローチャート: 判断 51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86377</xdr:rowOff>
    </xdr:from>
    <xdr:ext cx="405111" cy="259045"/>
    <xdr:sp macro="" textlink="">
      <xdr:nvSpPr>
        <xdr:cNvPr id="514" name="n_1aveValue【保健センター・保健所】&#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116840</xdr:rowOff>
    </xdr:from>
    <xdr:to>
      <xdr:col>76</xdr:col>
      <xdr:colOff>165100</xdr:colOff>
      <xdr:row>57</xdr:row>
      <xdr:rowOff>46990</xdr:rowOff>
    </xdr:to>
    <xdr:sp macro="" textlink="">
      <xdr:nvSpPr>
        <xdr:cNvPr id="515" name="フローチャート: 判断 514"/>
        <xdr:cNvSpPr/>
      </xdr:nvSpPr>
      <xdr:spPr>
        <a:xfrm>
          <a:off x="14541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38117</xdr:rowOff>
    </xdr:from>
    <xdr:ext cx="405111" cy="259045"/>
    <xdr:sp macro="" textlink="">
      <xdr:nvSpPr>
        <xdr:cNvPr id="516" name="n_2aveValue【保健センター・保健所】&#10;有形固定資産減価償却率"/>
        <xdr:cNvSpPr txBox="1"/>
      </xdr:nvSpPr>
      <xdr:spPr>
        <a:xfrm>
          <a:off x="14389744"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44450</xdr:rowOff>
    </xdr:from>
    <xdr:to>
      <xdr:col>81</xdr:col>
      <xdr:colOff>101600</xdr:colOff>
      <xdr:row>64</xdr:row>
      <xdr:rowOff>146050</xdr:rowOff>
    </xdr:to>
    <xdr:sp macro="" textlink="">
      <xdr:nvSpPr>
        <xdr:cNvPr id="522" name="楕円 521"/>
        <xdr:cNvSpPr/>
      </xdr:nvSpPr>
      <xdr:spPr>
        <a:xfrm>
          <a:off x="154305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44450</xdr:rowOff>
    </xdr:from>
    <xdr:to>
      <xdr:col>76</xdr:col>
      <xdr:colOff>165100</xdr:colOff>
      <xdr:row>55</xdr:row>
      <xdr:rowOff>146050</xdr:rowOff>
    </xdr:to>
    <xdr:sp macro="" textlink="">
      <xdr:nvSpPr>
        <xdr:cNvPr id="523" name="楕円 522"/>
        <xdr:cNvSpPr/>
      </xdr:nvSpPr>
      <xdr:spPr>
        <a:xfrm>
          <a:off x="14541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95250</xdr:rowOff>
    </xdr:from>
    <xdr:to>
      <xdr:col>81</xdr:col>
      <xdr:colOff>50800</xdr:colOff>
      <xdr:row>64</xdr:row>
      <xdr:rowOff>95250</xdr:rowOff>
    </xdr:to>
    <xdr:cxnSp macro="">
      <xdr:nvCxnSpPr>
        <xdr:cNvPr id="524" name="直線コネクタ 523"/>
        <xdr:cNvCxnSpPr/>
      </xdr:nvCxnSpPr>
      <xdr:spPr>
        <a:xfrm>
          <a:off x="14592300" y="9525000"/>
          <a:ext cx="889000" cy="154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137177</xdr:rowOff>
    </xdr:from>
    <xdr:ext cx="405111" cy="259045"/>
    <xdr:sp macro="" textlink="">
      <xdr:nvSpPr>
        <xdr:cNvPr id="525" name="n_1mainValue【保健センター・保健所】&#10;有形固定資産減価償却率"/>
        <xdr:cNvSpPr txBox="1"/>
      </xdr:nvSpPr>
      <xdr:spPr>
        <a:xfrm>
          <a:off x="15266044"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162577</xdr:rowOff>
    </xdr:from>
    <xdr:ext cx="405111" cy="259045"/>
    <xdr:sp macro="" textlink="">
      <xdr:nvSpPr>
        <xdr:cNvPr id="526" name="n_2mainValue【保健センター・保健所】&#10;有形固定資産減価償却率"/>
        <xdr:cNvSpPr txBox="1"/>
      </xdr:nvSpPr>
      <xdr:spPr>
        <a:xfrm>
          <a:off x="1438974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7" name="直線コネクタ 53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8" name="テキスト ボックス 53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9" name="直線コネクタ 53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0" name="テキスト ボックス 53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1" name="直線コネクタ 54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2" name="テキスト ボックス 54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3" name="直線コネクタ 54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4" name="テキスト ボックス 54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5" name="直線コネクタ 54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6" name="テキスト ボックス 54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7" name="直線コネクタ 54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8" name="テキスト ボックス 54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552" name="直線コネクタ 551"/>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53"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54" name="直線コネクタ 553"/>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555" name="【保健センター・保健所】&#10;一人当たり面積最大値テキスト"/>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556" name="直線コネクタ 555"/>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123570</xdr:rowOff>
    </xdr:from>
    <xdr:ext cx="469744" cy="259045"/>
    <xdr:sp macro="" textlink="">
      <xdr:nvSpPr>
        <xdr:cNvPr id="557" name="【保健センター・保健所】&#10;一人当たり面積平均値テキスト"/>
        <xdr:cNvSpPr txBox="1"/>
      </xdr:nvSpPr>
      <xdr:spPr>
        <a:xfrm>
          <a:off x="221996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58" name="フローチャート: 判断 557"/>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59" name="フローチャート: 判断 558"/>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107242</xdr:rowOff>
    </xdr:from>
    <xdr:ext cx="469744" cy="259045"/>
    <xdr:sp macro="" textlink="">
      <xdr:nvSpPr>
        <xdr:cNvPr id="560" name="n_1aveValue【保健センター・保健所】&#10;一人当たり面積"/>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47172</xdr:rowOff>
    </xdr:from>
    <xdr:to>
      <xdr:col>107</xdr:col>
      <xdr:colOff>101600</xdr:colOff>
      <xdr:row>60</xdr:row>
      <xdr:rowOff>148772</xdr:rowOff>
    </xdr:to>
    <xdr:sp macro="" textlink="">
      <xdr:nvSpPr>
        <xdr:cNvPr id="561" name="フローチャート: 判断 560"/>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165299</xdr:rowOff>
    </xdr:from>
    <xdr:ext cx="469744" cy="259045"/>
    <xdr:sp macro="" textlink="">
      <xdr:nvSpPr>
        <xdr:cNvPr id="562"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3" name="テキスト ボックス 5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87993</xdr:rowOff>
    </xdr:from>
    <xdr:to>
      <xdr:col>112</xdr:col>
      <xdr:colOff>38100</xdr:colOff>
      <xdr:row>60</xdr:row>
      <xdr:rowOff>18143</xdr:rowOff>
    </xdr:to>
    <xdr:sp macro="" textlink="">
      <xdr:nvSpPr>
        <xdr:cNvPr id="568" name="楕円 567"/>
        <xdr:cNvSpPr/>
      </xdr:nvSpPr>
      <xdr:spPr>
        <a:xfrm>
          <a:off x="2127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569" name="楕円 568"/>
        <xdr:cNvSpPr/>
      </xdr:nvSpPr>
      <xdr:spPr>
        <a:xfrm>
          <a:off x="2038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138793</xdr:rowOff>
    </xdr:from>
    <xdr:to>
      <xdr:col>111</xdr:col>
      <xdr:colOff>177800</xdr:colOff>
      <xdr:row>63</xdr:row>
      <xdr:rowOff>8165</xdr:rowOff>
    </xdr:to>
    <xdr:cxnSp macro="">
      <xdr:nvCxnSpPr>
        <xdr:cNvPr id="570" name="直線コネクタ 569"/>
        <xdr:cNvCxnSpPr/>
      </xdr:nvCxnSpPr>
      <xdr:spPr>
        <a:xfrm flipV="1">
          <a:off x="20434300" y="10254343"/>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571" name="n_1mainValue【保健センター・保健所】&#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572" name="n_2mainValue【保健センター・保健所】&#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3" name="テキスト ボックス 5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85" name="テキスト ボックス 58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95" name="テキスト ボックス 59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7" name="テキスト ボックス 59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599" name="直線コネクタ 598"/>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600" name="【消防施設】&#10;有形固定資産減価償却率最小値テキスト"/>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601" name="直線コネクタ 600"/>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602" name="【消防施設】&#10;有形固定資産減価償却率最大値テキスト"/>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603" name="直線コネクタ 602"/>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73496</xdr:rowOff>
    </xdr:from>
    <xdr:ext cx="405111" cy="259045"/>
    <xdr:sp macro="" textlink="">
      <xdr:nvSpPr>
        <xdr:cNvPr id="604" name="【消防施設】&#10;有形固定資産減価償却率平均値テキスト"/>
        <xdr:cNvSpPr txBox="1"/>
      </xdr:nvSpPr>
      <xdr:spPr>
        <a:xfrm>
          <a:off x="16357600" y="1378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05" name="フローチャート: 判断 604"/>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606" name="フローチャート: 判断 605"/>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126654</xdr:rowOff>
    </xdr:from>
    <xdr:ext cx="405111" cy="259045"/>
    <xdr:sp macro="" textlink="">
      <xdr:nvSpPr>
        <xdr:cNvPr id="607" name="n_1aveValue【消防施設】&#10;有形固定資産減価償却率"/>
        <xdr:cNvSpPr txBox="1"/>
      </xdr:nvSpPr>
      <xdr:spPr>
        <a:xfrm>
          <a:off x="15266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96701</xdr:rowOff>
    </xdr:from>
    <xdr:to>
      <xdr:col>76</xdr:col>
      <xdr:colOff>165100</xdr:colOff>
      <xdr:row>84</xdr:row>
      <xdr:rowOff>26851</xdr:rowOff>
    </xdr:to>
    <xdr:sp macro="" textlink="">
      <xdr:nvSpPr>
        <xdr:cNvPr id="608" name="フローチャート: 判断 607"/>
        <xdr:cNvSpPr/>
      </xdr:nvSpPr>
      <xdr:spPr>
        <a:xfrm>
          <a:off x="14541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43378</xdr:rowOff>
    </xdr:from>
    <xdr:ext cx="405111" cy="259045"/>
    <xdr:sp macro="" textlink="">
      <xdr:nvSpPr>
        <xdr:cNvPr id="609" name="n_2aveValue【消防施設】&#10;有形固定資産減価償却率"/>
        <xdr:cNvSpPr txBox="1"/>
      </xdr:nvSpPr>
      <xdr:spPr>
        <a:xfrm>
          <a:off x="14389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162016</xdr:rowOff>
    </xdr:from>
    <xdr:to>
      <xdr:col>81</xdr:col>
      <xdr:colOff>101600</xdr:colOff>
      <xdr:row>84</xdr:row>
      <xdr:rowOff>92166</xdr:rowOff>
    </xdr:to>
    <xdr:sp macro="" textlink="">
      <xdr:nvSpPr>
        <xdr:cNvPr id="615" name="楕円 614"/>
        <xdr:cNvSpPr/>
      </xdr:nvSpPr>
      <xdr:spPr>
        <a:xfrm>
          <a:off x="15430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147320</xdr:rowOff>
    </xdr:from>
    <xdr:to>
      <xdr:col>76</xdr:col>
      <xdr:colOff>165100</xdr:colOff>
      <xdr:row>85</xdr:row>
      <xdr:rowOff>77470</xdr:rowOff>
    </xdr:to>
    <xdr:sp macro="" textlink="">
      <xdr:nvSpPr>
        <xdr:cNvPr id="616" name="楕円 615"/>
        <xdr:cNvSpPr/>
      </xdr:nvSpPr>
      <xdr:spPr>
        <a:xfrm>
          <a:off x="1454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41366</xdr:rowOff>
    </xdr:from>
    <xdr:to>
      <xdr:col>81</xdr:col>
      <xdr:colOff>50800</xdr:colOff>
      <xdr:row>85</xdr:row>
      <xdr:rowOff>26670</xdr:rowOff>
    </xdr:to>
    <xdr:cxnSp macro="">
      <xdr:nvCxnSpPr>
        <xdr:cNvPr id="617" name="直線コネクタ 616"/>
        <xdr:cNvCxnSpPr/>
      </xdr:nvCxnSpPr>
      <xdr:spPr>
        <a:xfrm flipV="1">
          <a:off x="14592300" y="14443166"/>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83293</xdr:rowOff>
    </xdr:from>
    <xdr:ext cx="405111" cy="259045"/>
    <xdr:sp macro="" textlink="">
      <xdr:nvSpPr>
        <xdr:cNvPr id="618" name="n_1mainValue【消防施設】&#10;有形固定資産減価償却率"/>
        <xdr:cNvSpPr txBox="1"/>
      </xdr:nvSpPr>
      <xdr:spPr>
        <a:xfrm>
          <a:off x="152660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68597</xdr:rowOff>
    </xdr:from>
    <xdr:ext cx="405111" cy="259045"/>
    <xdr:sp macro="" textlink="">
      <xdr:nvSpPr>
        <xdr:cNvPr id="619" name="n_2mainValue【消防施設】&#10;有形固定資産減価償却率"/>
        <xdr:cNvSpPr txBox="1"/>
      </xdr:nvSpPr>
      <xdr:spPr>
        <a:xfrm>
          <a:off x="14389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0" name="直線コネクタ 6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1" name="テキスト ボックス 6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2" name="直線コネクタ 6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3" name="テキスト ボックス 6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4" name="直線コネクタ 6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5" name="テキスト ボックス 6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6" name="直線コネクタ 6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7" name="テキスト ボックス 6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641" name="直線コネクタ 640"/>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642"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643" name="直線コネクタ 642"/>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644"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645" name="直線コネクタ 644"/>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46"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47" name="フローチャート: 判断 646"/>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648" name="フローチャート: 判断 647"/>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75455</xdr:rowOff>
    </xdr:from>
    <xdr:ext cx="469744" cy="259045"/>
    <xdr:sp macro="" textlink="">
      <xdr:nvSpPr>
        <xdr:cNvPr id="649" name="n_1ave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650" name="フローチャート: 判断 649"/>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125747</xdr:rowOff>
    </xdr:from>
    <xdr:ext cx="469744" cy="259045"/>
    <xdr:sp macro="" textlink="">
      <xdr:nvSpPr>
        <xdr:cNvPr id="651" name="n_2ave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xdr:rowOff>
    </xdr:from>
    <xdr:to>
      <xdr:col>112</xdr:col>
      <xdr:colOff>38100</xdr:colOff>
      <xdr:row>83</xdr:row>
      <xdr:rowOff>118618</xdr:rowOff>
    </xdr:to>
    <xdr:sp macro="" textlink="">
      <xdr:nvSpPr>
        <xdr:cNvPr id="657" name="楕円 656"/>
        <xdr:cNvSpPr/>
      </xdr:nvSpPr>
      <xdr:spPr>
        <a:xfrm>
          <a:off x="21272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658" name="楕円 657"/>
        <xdr:cNvSpPr/>
      </xdr:nvSpPr>
      <xdr:spPr>
        <a:xfrm>
          <a:off x="20383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67818</xdr:rowOff>
    </xdr:from>
    <xdr:to>
      <xdr:col>111</xdr:col>
      <xdr:colOff>177800</xdr:colOff>
      <xdr:row>83</xdr:row>
      <xdr:rowOff>127254</xdr:rowOff>
    </xdr:to>
    <xdr:cxnSp macro="">
      <xdr:nvCxnSpPr>
        <xdr:cNvPr id="659" name="直線コネクタ 658"/>
        <xdr:cNvCxnSpPr/>
      </xdr:nvCxnSpPr>
      <xdr:spPr>
        <a:xfrm flipV="1">
          <a:off x="20434300" y="142981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135145</xdr:rowOff>
    </xdr:from>
    <xdr:ext cx="469744" cy="259045"/>
    <xdr:sp macro="" textlink="">
      <xdr:nvSpPr>
        <xdr:cNvPr id="660" name="n_1mainValue【消防施設】&#10;一人当たり面積"/>
        <xdr:cNvSpPr txBox="1"/>
      </xdr:nvSpPr>
      <xdr:spPr>
        <a:xfrm>
          <a:off x="210757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661" name="n_2mainValue【消防施設】&#10;一人当たり面積"/>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2" name="正方形/長方形 6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3" name="正方形/長方形 6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4" name="正方形/長方形 6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5" name="正方形/長方形 6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6" name="正方形/長方形 6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7" name="正方形/長方形 6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8" name="正方形/長方形 6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正方形/長方形 6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0" name="テキスト ボックス 6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1" name="直線コネクタ 6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2" name="直線コネクタ 6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3" name="テキスト ボックス 6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4" name="直線コネクタ 6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5" name="テキスト ボックス 6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6" name="直線コネクタ 6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7" name="テキスト ボックス 6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8" name="直線コネクタ 6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9" name="テキスト ボックス 6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0" name="直線コネクタ 6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1" name="テキスト ボックス 68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2" name="直線コネクタ 6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3" name="テキスト ボックス 6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85" name="直線コネクタ 684"/>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86"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87" name="直線コネクタ 686"/>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88"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89" name="直線コネクタ 688"/>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90" name="【庁舎】&#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91" name="フローチャート: 判断 690"/>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92" name="フローチャート: 判断 691"/>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163847</xdr:rowOff>
    </xdr:from>
    <xdr:ext cx="405111" cy="259045"/>
    <xdr:sp macro="" textlink="">
      <xdr:nvSpPr>
        <xdr:cNvPr id="693" name="n_1aveValue【庁舎】&#10;有形固定資産減価償却率"/>
        <xdr:cNvSpPr txBox="1"/>
      </xdr:nvSpPr>
      <xdr:spPr>
        <a:xfrm>
          <a:off x="15266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120650</xdr:rowOff>
    </xdr:from>
    <xdr:to>
      <xdr:col>76</xdr:col>
      <xdr:colOff>165100</xdr:colOff>
      <xdr:row>103</xdr:row>
      <xdr:rowOff>50800</xdr:rowOff>
    </xdr:to>
    <xdr:sp macro="" textlink="">
      <xdr:nvSpPr>
        <xdr:cNvPr id="694" name="フローチャート: 判断 693"/>
        <xdr:cNvSpPr/>
      </xdr:nvSpPr>
      <xdr:spPr>
        <a:xfrm>
          <a:off x="14541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67327</xdr:rowOff>
    </xdr:from>
    <xdr:ext cx="405111" cy="259045"/>
    <xdr:sp macro="" textlink="">
      <xdr:nvSpPr>
        <xdr:cNvPr id="695" name="n_2aveValue【庁舎】&#10;有形固定資産減価償却率"/>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6" name="テキスト ボックス 6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23495</xdr:rowOff>
    </xdr:from>
    <xdr:to>
      <xdr:col>81</xdr:col>
      <xdr:colOff>101600</xdr:colOff>
      <xdr:row>102</xdr:row>
      <xdr:rowOff>125095</xdr:rowOff>
    </xdr:to>
    <xdr:sp macro="" textlink="">
      <xdr:nvSpPr>
        <xdr:cNvPr id="701" name="楕円 700"/>
        <xdr:cNvSpPr/>
      </xdr:nvSpPr>
      <xdr:spPr>
        <a:xfrm>
          <a:off x="15430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170180</xdr:rowOff>
    </xdr:from>
    <xdr:to>
      <xdr:col>76</xdr:col>
      <xdr:colOff>165100</xdr:colOff>
      <xdr:row>103</xdr:row>
      <xdr:rowOff>100330</xdr:rowOff>
    </xdr:to>
    <xdr:sp macro="" textlink="">
      <xdr:nvSpPr>
        <xdr:cNvPr id="702" name="楕円 701"/>
        <xdr:cNvSpPr/>
      </xdr:nvSpPr>
      <xdr:spPr>
        <a:xfrm>
          <a:off x="14541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74295</xdr:rowOff>
    </xdr:from>
    <xdr:to>
      <xdr:col>81</xdr:col>
      <xdr:colOff>50800</xdr:colOff>
      <xdr:row>103</xdr:row>
      <xdr:rowOff>49530</xdr:rowOff>
    </xdr:to>
    <xdr:cxnSp macro="">
      <xdr:nvCxnSpPr>
        <xdr:cNvPr id="703" name="直線コネクタ 702"/>
        <xdr:cNvCxnSpPr/>
      </xdr:nvCxnSpPr>
      <xdr:spPr>
        <a:xfrm flipV="1">
          <a:off x="14592300" y="1756219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141622</xdr:rowOff>
    </xdr:from>
    <xdr:ext cx="405111" cy="259045"/>
    <xdr:sp macro="" textlink="">
      <xdr:nvSpPr>
        <xdr:cNvPr id="704" name="n_1mainValue【庁舎】&#10;有形固定資産減価償却率"/>
        <xdr:cNvSpPr txBox="1"/>
      </xdr:nvSpPr>
      <xdr:spPr>
        <a:xfrm>
          <a:off x="152660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91457</xdr:rowOff>
    </xdr:from>
    <xdr:ext cx="405111" cy="259045"/>
    <xdr:sp macro="" textlink="">
      <xdr:nvSpPr>
        <xdr:cNvPr id="705" name="n_2mainValue【庁舎】&#10;有形固定資産減価償却率"/>
        <xdr:cNvSpPr txBox="1"/>
      </xdr:nvSpPr>
      <xdr:spPr>
        <a:xfrm>
          <a:off x="14389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6" name="テキスト ボックス 7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7" name="直線コネクタ 71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8" name="テキスト ボックス 71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9" name="直線コネクタ 71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0" name="テキスト ボックス 71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1" name="直線コネクタ 72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2" name="テキスト ボックス 72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3" name="直線コネクタ 72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4" name="テキスト ボックス 72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5" name="直線コネクタ 72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6" name="テキスト ボックス 72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7" name="直線コネクタ 72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8" name="テキスト ボックス 72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29936</xdr:rowOff>
    </xdr:from>
    <xdr:to>
      <xdr:col>116</xdr:col>
      <xdr:colOff>62864</xdr:colOff>
      <xdr:row>108</xdr:row>
      <xdr:rowOff>87086</xdr:rowOff>
    </xdr:to>
    <xdr:cxnSp macro="">
      <xdr:nvCxnSpPr>
        <xdr:cNvPr id="732" name="直線コネクタ 731"/>
        <xdr:cNvCxnSpPr/>
      </xdr:nvCxnSpPr>
      <xdr:spPr>
        <a:xfrm flipV="1">
          <a:off x="22160864" y="170034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90913</xdr:rowOff>
    </xdr:from>
    <xdr:ext cx="469744" cy="259045"/>
    <xdr:sp macro="" textlink="">
      <xdr:nvSpPr>
        <xdr:cNvPr id="733" name="【庁舎】&#10;一人当たり面積最小値テキスト"/>
        <xdr:cNvSpPr txBox="1"/>
      </xdr:nvSpPr>
      <xdr:spPr>
        <a:xfrm>
          <a:off x="22199600"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87086</xdr:rowOff>
    </xdr:from>
    <xdr:to>
      <xdr:col>116</xdr:col>
      <xdr:colOff>152400</xdr:colOff>
      <xdr:row>108</xdr:row>
      <xdr:rowOff>87086</xdr:rowOff>
    </xdr:to>
    <xdr:cxnSp macro="">
      <xdr:nvCxnSpPr>
        <xdr:cNvPr id="734" name="直線コネクタ 733"/>
        <xdr:cNvCxnSpPr/>
      </xdr:nvCxnSpPr>
      <xdr:spPr>
        <a:xfrm>
          <a:off x="22072600" y="186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148063</xdr:rowOff>
    </xdr:from>
    <xdr:ext cx="469744" cy="259045"/>
    <xdr:sp macro="" textlink="">
      <xdr:nvSpPr>
        <xdr:cNvPr id="735" name="【庁舎】&#10;一人当たり面積最大値テキスト"/>
        <xdr:cNvSpPr txBox="1"/>
      </xdr:nvSpPr>
      <xdr:spPr>
        <a:xfrm>
          <a:off x="22199600" y="1677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29936</xdr:rowOff>
    </xdr:from>
    <xdr:to>
      <xdr:col>116</xdr:col>
      <xdr:colOff>152400</xdr:colOff>
      <xdr:row>99</xdr:row>
      <xdr:rowOff>29936</xdr:rowOff>
    </xdr:to>
    <xdr:cxnSp macro="">
      <xdr:nvCxnSpPr>
        <xdr:cNvPr id="736" name="直線コネクタ 735"/>
        <xdr:cNvCxnSpPr/>
      </xdr:nvCxnSpPr>
      <xdr:spPr>
        <a:xfrm>
          <a:off x="22072600" y="170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99077</xdr:rowOff>
    </xdr:from>
    <xdr:ext cx="469744" cy="259045"/>
    <xdr:sp macro="" textlink="">
      <xdr:nvSpPr>
        <xdr:cNvPr id="737" name="【庁舎】&#10;一人当たり面積平均値テキスト"/>
        <xdr:cNvSpPr txBox="1"/>
      </xdr:nvSpPr>
      <xdr:spPr>
        <a:xfrm>
          <a:off x="22199600" y="1775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738" name="フローチャート: 判断 737"/>
        <xdr:cNvSpPr/>
      </xdr:nvSpPr>
      <xdr:spPr>
        <a:xfrm>
          <a:off x="22110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87993</xdr:rowOff>
    </xdr:from>
    <xdr:to>
      <xdr:col>112</xdr:col>
      <xdr:colOff>38100</xdr:colOff>
      <xdr:row>104</xdr:row>
      <xdr:rowOff>18143</xdr:rowOff>
    </xdr:to>
    <xdr:sp macro="" textlink="">
      <xdr:nvSpPr>
        <xdr:cNvPr id="739" name="フローチャート: 判断 738"/>
        <xdr:cNvSpPr/>
      </xdr:nvSpPr>
      <xdr:spPr>
        <a:xfrm>
          <a:off x="21272500" y="1774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9270</xdr:rowOff>
    </xdr:from>
    <xdr:ext cx="469744" cy="259045"/>
    <xdr:sp macro="" textlink="">
      <xdr:nvSpPr>
        <xdr:cNvPr id="740" name="n_1aveValue【庁舎】&#10;一人当たり面積"/>
        <xdr:cNvSpPr txBox="1"/>
      </xdr:nvSpPr>
      <xdr:spPr>
        <a:xfrm>
          <a:off x="21075727" y="1784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907</xdr:rowOff>
    </xdr:from>
    <xdr:to>
      <xdr:col>107</xdr:col>
      <xdr:colOff>101600</xdr:colOff>
      <xdr:row>107</xdr:row>
      <xdr:rowOff>102507</xdr:rowOff>
    </xdr:to>
    <xdr:sp macro="" textlink="">
      <xdr:nvSpPr>
        <xdr:cNvPr id="741" name="フローチャート: 判断 740"/>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93634</xdr:rowOff>
    </xdr:from>
    <xdr:ext cx="469744" cy="259045"/>
    <xdr:sp macro="" textlink="">
      <xdr:nvSpPr>
        <xdr:cNvPr id="742" name="n_2aveValue【庁舎】&#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3" name="テキスト ボックス 7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4" name="テキスト ボックス 7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5" name="テキスト ボックス 7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6" name="テキスト ボックス 7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7" name="テキスト ボックス 7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60779</xdr:rowOff>
    </xdr:from>
    <xdr:to>
      <xdr:col>112</xdr:col>
      <xdr:colOff>38100</xdr:colOff>
      <xdr:row>101</xdr:row>
      <xdr:rowOff>162379</xdr:rowOff>
    </xdr:to>
    <xdr:sp macro="" textlink="">
      <xdr:nvSpPr>
        <xdr:cNvPr id="748" name="楕円 747"/>
        <xdr:cNvSpPr/>
      </xdr:nvSpPr>
      <xdr:spPr>
        <a:xfrm>
          <a:off x="21272500" y="17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19957</xdr:rowOff>
    </xdr:from>
    <xdr:to>
      <xdr:col>107</xdr:col>
      <xdr:colOff>101600</xdr:colOff>
      <xdr:row>102</xdr:row>
      <xdr:rowOff>121557</xdr:rowOff>
    </xdr:to>
    <xdr:sp macro="" textlink="">
      <xdr:nvSpPr>
        <xdr:cNvPr id="749" name="楕円 748"/>
        <xdr:cNvSpPr/>
      </xdr:nvSpPr>
      <xdr:spPr>
        <a:xfrm>
          <a:off x="20383500" y="175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111579</xdr:rowOff>
    </xdr:from>
    <xdr:to>
      <xdr:col>111</xdr:col>
      <xdr:colOff>177800</xdr:colOff>
      <xdr:row>102</xdr:row>
      <xdr:rowOff>70757</xdr:rowOff>
    </xdr:to>
    <xdr:cxnSp macro="">
      <xdr:nvCxnSpPr>
        <xdr:cNvPr id="750" name="直線コネクタ 749"/>
        <xdr:cNvCxnSpPr/>
      </xdr:nvCxnSpPr>
      <xdr:spPr>
        <a:xfrm flipV="1">
          <a:off x="20434300" y="174280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7456</xdr:rowOff>
    </xdr:from>
    <xdr:ext cx="469744" cy="259045"/>
    <xdr:sp macro="" textlink="">
      <xdr:nvSpPr>
        <xdr:cNvPr id="751" name="n_1mainValue【庁舎】&#10;一人当たり面積"/>
        <xdr:cNvSpPr txBox="1"/>
      </xdr:nvSpPr>
      <xdr:spPr>
        <a:xfrm>
          <a:off x="21075727" y="1715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138084</xdr:rowOff>
    </xdr:from>
    <xdr:ext cx="469744" cy="259045"/>
    <xdr:sp macro="" textlink="">
      <xdr:nvSpPr>
        <xdr:cNvPr id="752" name="n_2mainValue【庁舎】&#10;一人当たり面積"/>
        <xdr:cNvSpPr txBox="1"/>
      </xdr:nvSpPr>
      <xdr:spPr>
        <a:xfrm>
          <a:off x="20199427" y="1728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有形固定資産減価償却率は、類型の児童館、図書館、庁舎について類似団体平均を上回っている。</a:t>
          </a:r>
          <a:endParaRPr lang="ja-JP" altLang="ja-JP">
            <a:effectLst/>
          </a:endParaRPr>
        </a:p>
        <a:p>
          <a:r>
            <a:rPr lang="ja-JP" altLang="ja-JP" sz="1100">
              <a:solidFill>
                <a:schemeClr val="dk1"/>
              </a:solidFill>
              <a:effectLst/>
              <a:latin typeface="+mn-lt"/>
              <a:ea typeface="+mn-ea"/>
              <a:cs typeface="+mn-cs"/>
            </a:rPr>
            <a:t>　このうち児童館については、４施設のうち３つの児童センターが昭和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年代に建設されたものであり、いずれも</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％を超える減価償却率になっている。また、もうひとつの伏木児童館も含めた</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施設のすべてにおいて平均を上回っている。</a:t>
          </a:r>
          <a:endParaRPr lang="ja-JP" altLang="ja-JP" sz="1400">
            <a:effectLst/>
          </a:endParaRPr>
        </a:p>
        <a:p>
          <a:r>
            <a:rPr lang="ja-JP" altLang="ja-JP" sz="1100">
              <a:solidFill>
                <a:schemeClr val="dk1"/>
              </a:solidFill>
              <a:effectLst/>
              <a:latin typeface="+mn-lt"/>
              <a:ea typeface="+mn-ea"/>
              <a:cs typeface="+mn-cs"/>
            </a:rPr>
            <a:t>　一方、図書館については、施設は５つあるが、中央図書館、中田図書館、伏木図書館、福岡中央図書館の４つは複合化されているため昭和</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年建設の戸出図書館のみが対象施設となり、減価償却率が</a:t>
          </a:r>
          <a:r>
            <a:rPr lang="en-US" altLang="ja-JP" sz="1100">
              <a:solidFill>
                <a:schemeClr val="dk1"/>
              </a:solidFill>
              <a:effectLst/>
              <a:latin typeface="+mn-lt"/>
              <a:ea typeface="+mn-ea"/>
              <a:cs typeface="+mn-cs"/>
            </a:rPr>
            <a:t>60.3</a:t>
          </a:r>
          <a:r>
            <a:rPr lang="ja-JP" altLang="ja-JP" sz="1100">
              <a:solidFill>
                <a:schemeClr val="dk1"/>
              </a:solidFill>
              <a:effectLst/>
              <a:latin typeface="+mn-lt"/>
              <a:ea typeface="+mn-ea"/>
              <a:cs typeface="+mn-cs"/>
            </a:rPr>
            <a:t>％となっていることから平均を上回っている。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173,192
169,952
209.57
72,699,967
72,107,289
419,097
38,437,791
112,851,001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近年は横ばい傾向にあるが、類似団体の平均を下回っている状況にある。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企業立地や定住施策等の推進するとともに、課税客体の捕捉や収納率の向上に取り組み、市税等の歳入確保に努める。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7" name="直線コネクタ 76"/>
        <xdr:cNvCxnSpPr/>
      </xdr:nvCxnSpPr>
      <xdr:spPr>
        <a:xfrm flipV="1">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a:t>
          </a:r>
          <a:r>
            <a:rPr kumimoji="1" lang="ja-JP" altLang="en-US" sz="1200">
              <a:solidFill>
                <a:schemeClr val="dk1"/>
              </a:solidFill>
              <a:effectLst/>
              <a:latin typeface="+mn-lt"/>
              <a:ea typeface="+mn-ea"/>
              <a:cs typeface="+mn-cs"/>
            </a:rPr>
            <a:t>、ごみ処理施設整備の償還に伴う一部事務組合への補助費等、大雪による除雪経費など</a:t>
          </a:r>
          <a:r>
            <a:rPr kumimoji="1" lang="ja-JP" altLang="ja-JP" sz="1200">
              <a:solidFill>
                <a:schemeClr val="dk1"/>
              </a:solidFill>
              <a:effectLst/>
              <a:latin typeface="+mn-lt"/>
              <a:ea typeface="+mn-ea"/>
              <a:cs typeface="+mn-cs"/>
            </a:rPr>
            <a:t>経常経費充当一般財源が増加したことで、</a:t>
          </a:r>
          <a:r>
            <a:rPr kumimoji="1" lang="ja-JP" altLang="en-US" sz="1200">
              <a:solidFill>
                <a:schemeClr val="dk1"/>
              </a:solidFill>
              <a:effectLst/>
              <a:latin typeface="+mn-lt"/>
              <a:ea typeface="+mn-ea"/>
              <a:cs typeface="+mn-cs"/>
            </a:rPr>
            <a:t>前年度より悪化した。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持続可能な財政運営に向けて、</a:t>
          </a:r>
          <a:r>
            <a:rPr lang="ja-JP" altLang="ja-JP" sz="1200">
              <a:solidFill>
                <a:schemeClr val="dk1"/>
              </a:solidFill>
              <a:effectLst/>
              <a:latin typeface="+mn-lt"/>
              <a:ea typeface="+mn-ea"/>
              <a:cs typeface="+mn-cs"/>
            </a:rPr>
            <a:t>①投資的経費の抑制、②公債費の平準化、③公共</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的</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施設管理コストの縮減、④事務事業の見直し、⑤総人件費の圧縮、⑥歳入の確保を柱とした「高岡市財政健全化緊急プログラム」</a:t>
          </a:r>
          <a:r>
            <a:rPr lang="ja-JP" altLang="en-US" sz="1200">
              <a:solidFill>
                <a:schemeClr val="dk1"/>
              </a:solidFill>
              <a:effectLst/>
              <a:latin typeface="+mn-lt"/>
              <a:ea typeface="+mn-ea"/>
              <a:cs typeface="+mn-cs"/>
            </a:rPr>
            <a:t>（計画期間：</a:t>
          </a:r>
          <a:r>
            <a:rPr lang="en-US" altLang="ja-JP" sz="1200">
              <a:solidFill>
                <a:schemeClr val="dk1"/>
              </a:solidFill>
              <a:effectLst/>
              <a:latin typeface="+mn-lt"/>
              <a:ea typeface="+mn-ea"/>
              <a:cs typeface="+mn-cs"/>
            </a:rPr>
            <a:t>2018(H30)</a:t>
          </a:r>
          <a:r>
            <a:rPr lang="ja-JP" altLang="en-US" sz="1200">
              <a:solidFill>
                <a:schemeClr val="dk1"/>
              </a:solidFill>
              <a:effectLst/>
              <a:latin typeface="+mn-lt"/>
              <a:ea typeface="+mn-ea"/>
              <a:cs typeface="+mn-cs"/>
            </a:rPr>
            <a:t>～</a:t>
          </a:r>
          <a:r>
            <a:rPr lang="en-US" altLang="ja-JP" sz="1200">
              <a:solidFill>
                <a:schemeClr val="dk1"/>
              </a:solidFill>
              <a:effectLst/>
              <a:latin typeface="+mn-lt"/>
              <a:ea typeface="+mn-ea"/>
              <a:cs typeface="+mn-cs"/>
            </a:rPr>
            <a:t>2022</a:t>
          </a:r>
          <a:r>
            <a:rPr lang="ja-JP" altLang="en-US" sz="1200">
              <a:solidFill>
                <a:schemeClr val="dk1"/>
              </a:solidFill>
              <a:effectLst/>
              <a:latin typeface="+mn-lt"/>
              <a:ea typeface="+mn-ea"/>
              <a:cs typeface="+mn-cs"/>
            </a:rPr>
            <a:t>年度）を策定し、</a:t>
          </a:r>
          <a:r>
            <a:rPr lang="ja-JP" altLang="ja-JP" sz="1200">
              <a:solidFill>
                <a:schemeClr val="dk1"/>
              </a:solidFill>
              <a:effectLst/>
              <a:latin typeface="+mn-lt"/>
              <a:ea typeface="+mn-ea"/>
              <a:cs typeface="+mn-cs"/>
            </a:rPr>
            <a:t>財政構造の体質改善に</a:t>
          </a:r>
          <a:r>
            <a:rPr lang="ja-JP" altLang="en-US" sz="1200">
              <a:solidFill>
                <a:schemeClr val="dk1"/>
              </a:solidFill>
              <a:effectLst/>
              <a:latin typeface="+mn-lt"/>
              <a:ea typeface="+mn-ea"/>
              <a:cs typeface="+mn-cs"/>
            </a:rPr>
            <a:t>向けて取り組む。</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67</xdr:row>
      <xdr:rowOff>7620</xdr:rowOff>
    </xdr:to>
    <xdr:cxnSp macro="">
      <xdr:nvCxnSpPr>
        <xdr:cNvPr id="134" name="直線コネクタ 133"/>
        <xdr:cNvCxnSpPr/>
      </xdr:nvCxnSpPr>
      <xdr:spPr>
        <a:xfrm>
          <a:off x="4114800" y="11076517"/>
          <a:ext cx="8382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149877</xdr:rowOff>
    </xdr:from>
    <xdr:ext cx="762000" cy="259045"/>
    <xdr:sp macro="" textlink="">
      <xdr:nvSpPr>
        <xdr:cNvPr id="135" name="財政構造の弾力性平均値テキスト"/>
        <xdr:cNvSpPr txBox="1"/>
      </xdr:nvSpPr>
      <xdr:spPr>
        <a:xfrm>
          <a:off x="5041900" y="1095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64</xdr:row>
      <xdr:rowOff>103717</xdr:rowOff>
    </xdr:to>
    <xdr:cxnSp macro="">
      <xdr:nvCxnSpPr>
        <xdr:cNvPr id="137" name="直線コネクタ 136"/>
        <xdr:cNvCxnSpPr/>
      </xdr:nvCxnSpPr>
      <xdr:spPr>
        <a:xfrm>
          <a:off x="3225800" y="10754783"/>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39" name="テキスト ボックス 138"/>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63</xdr:row>
      <xdr:rowOff>66040</xdr:rowOff>
    </xdr:to>
    <xdr:cxnSp macro="">
      <xdr:nvCxnSpPr>
        <xdr:cNvPr id="140" name="直線コネクタ 139"/>
        <xdr:cNvCxnSpPr/>
      </xdr:nvCxnSpPr>
      <xdr:spPr>
        <a:xfrm flipV="1">
          <a:off x="2336800" y="107547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41" name="フローチャート: 判断 140"/>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42" name="テキスト ボックス 141"/>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7196</xdr:rowOff>
    </xdr:to>
    <xdr:cxnSp macro="">
      <xdr:nvCxnSpPr>
        <xdr:cNvPr id="143" name="直線コネクタ 142"/>
        <xdr:cNvCxnSpPr/>
      </xdr:nvCxnSpPr>
      <xdr:spPr>
        <a:xfrm flipV="1">
          <a:off x="1447800" y="1086739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4" name="フローチャート: 判断 143"/>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5" name="テキスト ボックス 144"/>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47" name="テキスト ボックス 146"/>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53" name="楕円 152"/>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100347</xdr:rowOff>
    </xdr:from>
    <xdr:ext cx="762000" cy="259045"/>
    <xdr:sp macro="" textlink="">
      <xdr:nvSpPr>
        <xdr:cNvPr id="154" name="財政構造の弾力性該当値テキスト"/>
        <xdr:cNvSpPr txBox="1"/>
      </xdr:nvSpPr>
      <xdr:spPr>
        <a:xfrm>
          <a:off x="5041900" y="114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5" name="楕円 154"/>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56" name="テキスト ボックス 155"/>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7" name="楕円 156"/>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58" name="テキスト ボックス 157"/>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9" name="楕円 158"/>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60" name="テキスト ボックス 159"/>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61" name="楕円 160"/>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62" name="テキスト ボックス 161"/>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人件費は減少傾向にあるが、</a:t>
          </a:r>
          <a:r>
            <a:rPr kumimoji="1" lang="ja-JP" altLang="ja-JP" sz="1200">
              <a:solidFill>
                <a:schemeClr val="dk1"/>
              </a:solidFill>
              <a:effectLst/>
              <a:latin typeface="+mn-lt"/>
              <a:ea typeface="+mn-ea"/>
              <a:cs typeface="+mn-cs"/>
            </a:rPr>
            <a:t>　物件費は</a:t>
          </a:r>
          <a:r>
            <a:rPr kumimoji="1" lang="ja-JP" altLang="en-US" sz="1200">
              <a:solidFill>
                <a:schemeClr val="dk1"/>
              </a:solidFill>
              <a:effectLst/>
              <a:latin typeface="+mn-lt"/>
              <a:ea typeface="+mn-ea"/>
              <a:cs typeface="+mn-cs"/>
            </a:rPr>
            <a:t>北陸新幹線の開業に向けて整備してきた施設の維持管理費等の増加により増加傾向にある。</a:t>
          </a:r>
        </a:p>
        <a:p>
          <a:r>
            <a:rPr kumimoji="1" lang="ja-JP" altLang="en-US" sz="1200">
              <a:solidFill>
                <a:schemeClr val="dk1"/>
              </a:solidFill>
              <a:effectLst/>
              <a:latin typeface="+mn-lt"/>
              <a:ea typeface="+mn-ea"/>
              <a:cs typeface="+mn-cs"/>
            </a:rPr>
            <a:t>　今後は、「</a:t>
          </a:r>
          <a:r>
            <a:rPr kumimoji="1" lang="ja-JP" altLang="ja-JP" sz="1200">
              <a:solidFill>
                <a:schemeClr val="dk1"/>
              </a:solidFill>
              <a:effectLst/>
              <a:latin typeface="+mn-lt"/>
              <a:ea typeface="+mn-ea"/>
              <a:cs typeface="+mn-cs"/>
            </a:rPr>
            <a:t>公共施設再編計画」に基づき、公共施設</a:t>
          </a:r>
          <a:r>
            <a:rPr kumimoji="1" lang="ja-JP" altLang="en-US" sz="1200">
              <a:solidFill>
                <a:schemeClr val="dk1"/>
              </a:solidFill>
              <a:effectLst/>
              <a:latin typeface="+mn-lt"/>
              <a:ea typeface="+mn-ea"/>
              <a:cs typeface="+mn-cs"/>
            </a:rPr>
            <a:t>の再編を推進するとともに、「財政健全化緊急プログラム」に掲げている公共</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的</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施設管理コストの縮減、事務事業の見直し、総人件費の圧縮に努める。</a:t>
          </a:r>
        </a:p>
        <a:p>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70244</xdr:rowOff>
    </xdr:from>
    <xdr:to>
      <xdr:col>23</xdr:col>
      <xdr:colOff>133350</xdr:colOff>
      <xdr:row>85</xdr:row>
      <xdr:rowOff>7910</xdr:rowOff>
    </xdr:to>
    <xdr:cxnSp macro="">
      <xdr:nvCxnSpPr>
        <xdr:cNvPr id="195" name="直線コネクタ 194"/>
        <xdr:cNvCxnSpPr/>
      </xdr:nvCxnSpPr>
      <xdr:spPr>
        <a:xfrm>
          <a:off x="4114800" y="14472044"/>
          <a:ext cx="838200" cy="10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161251</xdr:rowOff>
    </xdr:from>
    <xdr:ext cx="762000" cy="259045"/>
    <xdr:sp macro="" textlink="">
      <xdr:nvSpPr>
        <xdr:cNvPr id="196" name="人件費・物件費等の状況平均値テキスト"/>
        <xdr:cNvSpPr txBox="1"/>
      </xdr:nvSpPr>
      <xdr:spPr>
        <a:xfrm>
          <a:off x="5041900" y="1456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70244</xdr:rowOff>
    </xdr:from>
    <xdr:to>
      <xdr:col>19</xdr:col>
      <xdr:colOff>133350</xdr:colOff>
      <xdr:row>84</xdr:row>
      <xdr:rowOff>75577</xdr:rowOff>
    </xdr:to>
    <xdr:cxnSp macro="">
      <xdr:nvCxnSpPr>
        <xdr:cNvPr id="198" name="直線コネクタ 197"/>
        <xdr:cNvCxnSpPr/>
      </xdr:nvCxnSpPr>
      <xdr:spPr>
        <a:xfrm flipV="1">
          <a:off x="3225800" y="1447204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85110</xdr:rowOff>
    </xdr:from>
    <xdr:ext cx="736600" cy="259045"/>
    <xdr:sp macro="" textlink="">
      <xdr:nvSpPr>
        <xdr:cNvPr id="200" name="テキスト ボックス 199"/>
        <xdr:cNvSpPr txBox="1"/>
      </xdr:nvSpPr>
      <xdr:spPr>
        <a:xfrm>
          <a:off x="3733800" y="14658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75577</xdr:rowOff>
    </xdr:from>
    <xdr:to>
      <xdr:col>15</xdr:col>
      <xdr:colOff>82550</xdr:colOff>
      <xdr:row>84</xdr:row>
      <xdr:rowOff>132547</xdr:rowOff>
    </xdr:to>
    <xdr:cxnSp macro="">
      <xdr:nvCxnSpPr>
        <xdr:cNvPr id="201" name="直線コネクタ 200"/>
        <xdr:cNvCxnSpPr/>
      </xdr:nvCxnSpPr>
      <xdr:spPr>
        <a:xfrm flipV="1">
          <a:off x="2336800" y="14477377"/>
          <a:ext cx="889000" cy="5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2" name="フローチャート: 判断 201"/>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36296</xdr:rowOff>
    </xdr:from>
    <xdr:ext cx="762000" cy="259045"/>
    <xdr:sp macro="" textlink="">
      <xdr:nvSpPr>
        <xdr:cNvPr id="203" name="テキスト ボックス 202"/>
        <xdr:cNvSpPr txBox="1"/>
      </xdr:nvSpPr>
      <xdr:spPr>
        <a:xfrm>
          <a:off x="2844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163416</xdr:rowOff>
    </xdr:from>
    <xdr:to>
      <xdr:col>11</xdr:col>
      <xdr:colOff>31750</xdr:colOff>
      <xdr:row>84</xdr:row>
      <xdr:rowOff>132547</xdr:rowOff>
    </xdr:to>
    <xdr:cxnSp macro="">
      <xdr:nvCxnSpPr>
        <xdr:cNvPr id="204" name="直線コネクタ 203"/>
        <xdr:cNvCxnSpPr/>
      </xdr:nvCxnSpPr>
      <xdr:spPr>
        <a:xfrm>
          <a:off x="1447800" y="14393766"/>
          <a:ext cx="889000" cy="14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5" name="フローチャート: 判断 204"/>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101181</xdr:rowOff>
    </xdr:from>
    <xdr:ext cx="762000" cy="259045"/>
    <xdr:sp macro="" textlink="">
      <xdr:nvSpPr>
        <xdr:cNvPr id="206" name="テキスト ボックス 205"/>
        <xdr:cNvSpPr txBox="1"/>
      </xdr:nvSpPr>
      <xdr:spPr>
        <a:xfrm>
          <a:off x="1955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7" name="フローチャート: 判断 206"/>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9222</xdr:rowOff>
    </xdr:from>
    <xdr:ext cx="762000" cy="259045"/>
    <xdr:sp macro="" textlink="">
      <xdr:nvSpPr>
        <xdr:cNvPr id="208" name="テキスト ボックス 207"/>
        <xdr:cNvSpPr txBox="1"/>
      </xdr:nvSpPr>
      <xdr:spPr>
        <a:xfrm>
          <a:off x="1066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128560</xdr:rowOff>
    </xdr:from>
    <xdr:to>
      <xdr:col>23</xdr:col>
      <xdr:colOff>184150</xdr:colOff>
      <xdr:row>85</xdr:row>
      <xdr:rowOff>58710</xdr:rowOff>
    </xdr:to>
    <xdr:sp macro="" textlink="">
      <xdr:nvSpPr>
        <xdr:cNvPr id="214" name="楕円 213"/>
        <xdr:cNvSpPr/>
      </xdr:nvSpPr>
      <xdr:spPr>
        <a:xfrm>
          <a:off x="4902200" y="145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145087</xdr:rowOff>
    </xdr:from>
    <xdr:ext cx="762000" cy="259045"/>
    <xdr:sp macro="" textlink="">
      <xdr:nvSpPr>
        <xdr:cNvPr id="215" name="人件費・物件費等の状況該当値テキスト"/>
        <xdr:cNvSpPr txBox="1"/>
      </xdr:nvSpPr>
      <xdr:spPr>
        <a:xfrm>
          <a:off x="5041900" y="143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19444</xdr:rowOff>
    </xdr:from>
    <xdr:to>
      <xdr:col>19</xdr:col>
      <xdr:colOff>184150</xdr:colOff>
      <xdr:row>84</xdr:row>
      <xdr:rowOff>121044</xdr:rowOff>
    </xdr:to>
    <xdr:sp macro="" textlink="">
      <xdr:nvSpPr>
        <xdr:cNvPr id="216" name="楕円 215"/>
        <xdr:cNvSpPr/>
      </xdr:nvSpPr>
      <xdr:spPr>
        <a:xfrm>
          <a:off x="4064000" y="144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131221</xdr:rowOff>
    </xdr:from>
    <xdr:ext cx="736600" cy="259045"/>
    <xdr:sp macro="" textlink="">
      <xdr:nvSpPr>
        <xdr:cNvPr id="217" name="テキスト ボックス 216"/>
        <xdr:cNvSpPr txBox="1"/>
      </xdr:nvSpPr>
      <xdr:spPr>
        <a:xfrm>
          <a:off x="3733800" y="1419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24777</xdr:rowOff>
    </xdr:from>
    <xdr:to>
      <xdr:col>15</xdr:col>
      <xdr:colOff>133350</xdr:colOff>
      <xdr:row>84</xdr:row>
      <xdr:rowOff>126377</xdr:rowOff>
    </xdr:to>
    <xdr:sp macro="" textlink="">
      <xdr:nvSpPr>
        <xdr:cNvPr id="218" name="楕円 217"/>
        <xdr:cNvSpPr/>
      </xdr:nvSpPr>
      <xdr:spPr>
        <a:xfrm>
          <a:off x="3175000" y="144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136554</xdr:rowOff>
    </xdr:from>
    <xdr:ext cx="762000" cy="259045"/>
    <xdr:sp macro="" textlink="">
      <xdr:nvSpPr>
        <xdr:cNvPr id="219" name="テキスト ボックス 218"/>
        <xdr:cNvSpPr txBox="1"/>
      </xdr:nvSpPr>
      <xdr:spPr>
        <a:xfrm>
          <a:off x="2844800" y="1419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81747</xdr:rowOff>
    </xdr:from>
    <xdr:to>
      <xdr:col>11</xdr:col>
      <xdr:colOff>82550</xdr:colOff>
      <xdr:row>85</xdr:row>
      <xdr:rowOff>11897</xdr:rowOff>
    </xdr:to>
    <xdr:sp macro="" textlink="">
      <xdr:nvSpPr>
        <xdr:cNvPr id="220" name="楕円 219"/>
        <xdr:cNvSpPr/>
      </xdr:nvSpPr>
      <xdr:spPr>
        <a:xfrm>
          <a:off x="2286000" y="144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22074</xdr:rowOff>
    </xdr:from>
    <xdr:ext cx="762000" cy="259045"/>
    <xdr:sp macro="" textlink="">
      <xdr:nvSpPr>
        <xdr:cNvPr id="221" name="テキスト ボックス 220"/>
        <xdr:cNvSpPr txBox="1"/>
      </xdr:nvSpPr>
      <xdr:spPr>
        <a:xfrm>
          <a:off x="1955800" y="1425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112616</xdr:rowOff>
    </xdr:from>
    <xdr:to>
      <xdr:col>7</xdr:col>
      <xdr:colOff>31750</xdr:colOff>
      <xdr:row>84</xdr:row>
      <xdr:rowOff>42766</xdr:rowOff>
    </xdr:to>
    <xdr:sp macro="" textlink="">
      <xdr:nvSpPr>
        <xdr:cNvPr id="222" name="楕円 221"/>
        <xdr:cNvSpPr/>
      </xdr:nvSpPr>
      <xdr:spPr>
        <a:xfrm>
          <a:off x="1397000" y="143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52943</xdr:rowOff>
    </xdr:from>
    <xdr:ext cx="762000" cy="259045"/>
    <xdr:sp macro="" textlink="">
      <xdr:nvSpPr>
        <xdr:cNvPr id="223" name="テキスト ボックス 222"/>
        <xdr:cNvSpPr txBox="1"/>
      </xdr:nvSpPr>
      <xdr:spPr>
        <a:xfrm>
          <a:off x="1066800" y="1411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ラスパイレス指数は、職員の年齢構成が歪なことにより若手職員の係長等への登用が多くなっていること等の影響から、類似団体の中で高い状況にある。今後は、退職者数の減少に伴う登用数の減少により、昇任年齢の引き下げ傾向が抑制されることから、指数は適正化に向かうと見込んでいる。</a:t>
          </a:r>
          <a:endParaRPr lang="ja-JP" altLang="ja-JP" sz="1200">
            <a:effectLst/>
          </a:endParaRPr>
        </a:p>
        <a:p>
          <a:r>
            <a:rPr kumimoji="1" lang="ja-JP" altLang="ja-JP" sz="1200">
              <a:solidFill>
                <a:schemeClr val="dk1"/>
              </a:solidFill>
              <a:effectLst/>
              <a:latin typeface="+mn-lt"/>
              <a:ea typeface="+mn-ea"/>
              <a:cs typeface="+mn-cs"/>
            </a:rPr>
            <a:t>　当面の措置として、</a:t>
          </a:r>
          <a:r>
            <a:rPr kumimoji="1" lang="en-US" altLang="ja-JP" sz="1200">
              <a:solidFill>
                <a:schemeClr val="dk1"/>
              </a:solidFill>
              <a:effectLst/>
              <a:latin typeface="+mn-lt"/>
              <a:ea typeface="+mn-ea"/>
              <a:cs typeface="+mn-cs"/>
            </a:rPr>
            <a:t>H30</a:t>
          </a:r>
          <a:r>
            <a:rPr kumimoji="1" lang="ja-JP" altLang="ja-JP" sz="1200">
              <a:solidFill>
                <a:schemeClr val="dk1"/>
              </a:solidFill>
              <a:effectLst/>
              <a:latin typeface="+mn-lt"/>
              <a:ea typeface="+mn-ea"/>
              <a:cs typeface="+mn-cs"/>
            </a:rPr>
            <a:t>年度から「財政健全化緊急プログラム」に基づき、医師等を除く全ての職員を対象に給料の臨時削減を行っている。</a:t>
          </a:r>
          <a:endParaRPr lang="ja-JP" altLang="ja-JP" sz="1200">
            <a:effectLst/>
          </a:endParaRPr>
        </a:p>
        <a:p>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130175</xdr:rowOff>
    </xdr:from>
    <xdr:to>
      <xdr:col>81</xdr:col>
      <xdr:colOff>44450</xdr:colOff>
      <xdr:row>89</xdr:row>
      <xdr:rowOff>130175</xdr:rowOff>
    </xdr:to>
    <xdr:cxnSp macro="">
      <xdr:nvCxnSpPr>
        <xdr:cNvPr id="257" name="直線コネクタ 256"/>
        <xdr:cNvCxnSpPr/>
      </xdr:nvCxnSpPr>
      <xdr:spPr>
        <a:xfrm>
          <a:off x="16179800" y="15389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8"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130175</xdr:rowOff>
    </xdr:from>
    <xdr:to>
      <xdr:col>77</xdr:col>
      <xdr:colOff>44450</xdr:colOff>
      <xdr:row>90</xdr:row>
      <xdr:rowOff>19050</xdr:rowOff>
    </xdr:to>
    <xdr:cxnSp macro="">
      <xdr:nvCxnSpPr>
        <xdr:cNvPr id="260" name="直線コネクタ 259"/>
        <xdr:cNvCxnSpPr/>
      </xdr:nvCxnSpPr>
      <xdr:spPr>
        <a:xfrm flipV="1">
          <a:off x="15290800" y="153892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90</xdr:row>
      <xdr:rowOff>19050</xdr:rowOff>
    </xdr:to>
    <xdr:cxnSp macro="">
      <xdr:nvCxnSpPr>
        <xdr:cNvPr id="263" name="直線コネクタ 262"/>
        <xdr:cNvCxnSpPr/>
      </xdr:nvCxnSpPr>
      <xdr:spPr>
        <a:xfrm>
          <a:off x="14401800" y="152082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4" name="フローチャート: 判断 263"/>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11236</xdr:rowOff>
    </xdr:from>
    <xdr:ext cx="762000" cy="259045"/>
    <xdr:sp macro="" textlink="">
      <xdr:nvSpPr>
        <xdr:cNvPr id="265" name="テキスト ボックス 264"/>
        <xdr:cNvSpPr txBox="1"/>
      </xdr:nvSpPr>
      <xdr:spPr>
        <a:xfrm>
          <a:off x="14909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29634</xdr:rowOff>
    </xdr:to>
    <xdr:cxnSp macro="">
      <xdr:nvCxnSpPr>
        <xdr:cNvPr id="266" name="直線コネクタ 265"/>
        <xdr:cNvCxnSpPr/>
      </xdr:nvCxnSpPr>
      <xdr:spPr>
        <a:xfrm flipV="1">
          <a:off x="13512800" y="152082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8" name="テキスト ボックス 267"/>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0" name="テキスト ボックス 269"/>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79375</xdr:rowOff>
    </xdr:from>
    <xdr:to>
      <xdr:col>81</xdr:col>
      <xdr:colOff>95250</xdr:colOff>
      <xdr:row>90</xdr:row>
      <xdr:rowOff>9525</xdr:rowOff>
    </xdr:to>
    <xdr:sp macro="" textlink="">
      <xdr:nvSpPr>
        <xdr:cNvPr id="276" name="楕円 275"/>
        <xdr:cNvSpPr/>
      </xdr:nvSpPr>
      <xdr:spPr>
        <a:xfrm>
          <a:off x="16967200" y="15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146702</xdr:rowOff>
    </xdr:from>
    <xdr:ext cx="762000" cy="259045"/>
    <xdr:sp macro="" textlink="">
      <xdr:nvSpPr>
        <xdr:cNvPr id="277" name="給与水準   （国との比較）該当値テキスト"/>
        <xdr:cNvSpPr txBox="1"/>
      </xdr:nvSpPr>
      <xdr:spPr>
        <a:xfrm>
          <a:off x="17106900" y="152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79375</xdr:rowOff>
    </xdr:from>
    <xdr:to>
      <xdr:col>77</xdr:col>
      <xdr:colOff>95250</xdr:colOff>
      <xdr:row>90</xdr:row>
      <xdr:rowOff>9525</xdr:rowOff>
    </xdr:to>
    <xdr:sp macro="" textlink="">
      <xdr:nvSpPr>
        <xdr:cNvPr id="278" name="楕円 277"/>
        <xdr:cNvSpPr/>
      </xdr:nvSpPr>
      <xdr:spPr>
        <a:xfrm>
          <a:off x="16129000" y="15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165752</xdr:rowOff>
    </xdr:from>
    <xdr:ext cx="736600" cy="259045"/>
    <xdr:sp macro="" textlink="">
      <xdr:nvSpPr>
        <xdr:cNvPr id="279" name="テキスト ボックス 278"/>
        <xdr:cNvSpPr txBox="1"/>
      </xdr:nvSpPr>
      <xdr:spPr>
        <a:xfrm>
          <a:off x="15798800" y="1542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80" name="楕円 279"/>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81" name="テキスト ボックス 280"/>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4" name="楕円 283"/>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5" name="テキスト ボックス 284"/>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人口千人当たり職員数については、類似団体平均に比べ高く、人口減少が見込まれる中、少数精鋭の組織を目指していかなければならない。</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現在、「行財政改革推進方針」において</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年度からの５年間で</a:t>
          </a:r>
          <a:r>
            <a:rPr kumimoji="1" lang="en-US" altLang="ja-JP" sz="1200">
              <a:solidFill>
                <a:schemeClr val="dk1"/>
              </a:solidFill>
              <a:effectLst/>
              <a:latin typeface="+mn-lt"/>
              <a:ea typeface="+mn-ea"/>
              <a:cs typeface="+mn-cs"/>
            </a:rPr>
            <a:t>70</a:t>
          </a:r>
          <a:r>
            <a:rPr kumimoji="1" lang="ja-JP" altLang="ja-JP" sz="1200">
              <a:solidFill>
                <a:schemeClr val="dk1"/>
              </a:solidFill>
              <a:effectLst/>
              <a:latin typeface="+mn-lt"/>
              <a:ea typeface="+mn-ea"/>
              <a:cs typeface="+mn-cs"/>
            </a:rPr>
            <a:t>人の減員、「財政健全化緊急プログラム」において</a:t>
          </a:r>
          <a:r>
            <a:rPr kumimoji="1" lang="en-US" altLang="ja-JP" sz="1200">
              <a:solidFill>
                <a:schemeClr val="dk1"/>
              </a:solidFill>
              <a:effectLst/>
              <a:latin typeface="+mn-lt"/>
              <a:ea typeface="+mn-ea"/>
              <a:cs typeface="+mn-cs"/>
            </a:rPr>
            <a:t>H30</a:t>
          </a:r>
          <a:r>
            <a:rPr kumimoji="1" lang="ja-JP" altLang="ja-JP" sz="1200">
              <a:solidFill>
                <a:schemeClr val="dk1"/>
              </a:solidFill>
              <a:effectLst/>
              <a:latin typeface="+mn-lt"/>
              <a:ea typeface="+mn-ea"/>
              <a:cs typeface="+mn-cs"/>
            </a:rPr>
            <a:t>年度からの５年間で</a:t>
          </a:r>
          <a:r>
            <a:rPr kumimoji="1" lang="en-US" altLang="ja-JP" sz="1200">
              <a:solidFill>
                <a:schemeClr val="dk1"/>
              </a:solidFill>
              <a:effectLst/>
              <a:latin typeface="+mn-lt"/>
              <a:ea typeface="+mn-ea"/>
              <a:cs typeface="+mn-cs"/>
            </a:rPr>
            <a:t>70</a:t>
          </a:r>
          <a:r>
            <a:rPr kumimoji="1" lang="ja-JP" altLang="ja-JP" sz="1200">
              <a:solidFill>
                <a:schemeClr val="dk1"/>
              </a:solidFill>
              <a:effectLst/>
              <a:latin typeface="+mn-lt"/>
              <a:ea typeface="+mn-ea"/>
              <a:cs typeface="+mn-cs"/>
            </a:rPr>
            <a:t>人を超える職員数の減員を掲げて計画的な削減を進めており、</a:t>
          </a:r>
          <a:r>
            <a:rPr kumimoji="1" lang="en-US" altLang="ja-JP" sz="1200">
              <a:solidFill>
                <a:schemeClr val="dk1"/>
              </a:solidFill>
              <a:effectLst/>
              <a:latin typeface="+mn-lt"/>
              <a:ea typeface="+mn-ea"/>
              <a:cs typeface="+mn-cs"/>
            </a:rPr>
            <a:t>H31</a:t>
          </a:r>
          <a:r>
            <a:rPr kumimoji="1" lang="ja-JP" altLang="ja-JP" sz="1200">
              <a:solidFill>
                <a:schemeClr val="dk1"/>
              </a:solidFill>
              <a:effectLst/>
              <a:latin typeface="+mn-lt"/>
              <a:ea typeface="+mn-ea"/>
              <a:cs typeface="+mn-cs"/>
            </a:rPr>
            <a:t>年度初の職員数は</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年度初比△</a:t>
          </a:r>
          <a:r>
            <a:rPr kumimoji="1" lang="en-US" altLang="ja-JP" sz="1200">
              <a:solidFill>
                <a:schemeClr val="dk1"/>
              </a:solidFill>
              <a:effectLst/>
              <a:latin typeface="+mn-lt"/>
              <a:ea typeface="+mn-ea"/>
              <a:cs typeface="+mn-cs"/>
            </a:rPr>
            <a:t>103</a:t>
          </a:r>
          <a:r>
            <a:rPr kumimoji="1" lang="ja-JP" altLang="ja-JP" sz="1200">
              <a:solidFill>
                <a:schemeClr val="dk1"/>
              </a:solidFill>
              <a:effectLst/>
              <a:latin typeface="+mn-lt"/>
              <a:ea typeface="+mn-ea"/>
              <a:cs typeface="+mn-cs"/>
            </a:rPr>
            <a:t>人、</a:t>
          </a:r>
          <a:r>
            <a:rPr kumimoji="1" lang="en-US" altLang="ja-JP" sz="1200">
              <a:solidFill>
                <a:schemeClr val="dk1"/>
              </a:solidFill>
              <a:effectLst/>
              <a:latin typeface="+mn-lt"/>
              <a:ea typeface="+mn-ea"/>
              <a:cs typeface="+mn-cs"/>
            </a:rPr>
            <a:t>H30</a:t>
          </a:r>
          <a:r>
            <a:rPr kumimoji="1" lang="ja-JP" altLang="ja-JP" sz="1200">
              <a:solidFill>
                <a:schemeClr val="dk1"/>
              </a:solidFill>
              <a:effectLst/>
              <a:latin typeface="+mn-lt"/>
              <a:ea typeface="+mn-ea"/>
              <a:cs typeface="+mn-cs"/>
            </a:rPr>
            <a:t>年度初比△</a:t>
          </a:r>
          <a:r>
            <a:rPr kumimoji="1" lang="en-US" altLang="ja-JP" sz="1200">
              <a:solidFill>
                <a:schemeClr val="dk1"/>
              </a:solidFill>
              <a:effectLst/>
              <a:latin typeface="+mn-lt"/>
              <a:ea typeface="+mn-ea"/>
              <a:cs typeface="+mn-cs"/>
            </a:rPr>
            <a:t>41</a:t>
          </a:r>
          <a:r>
            <a:rPr kumimoji="1" lang="ja-JP" altLang="ja-JP" sz="1200">
              <a:solidFill>
                <a:schemeClr val="dk1"/>
              </a:solidFill>
              <a:effectLst/>
              <a:latin typeface="+mn-lt"/>
              <a:ea typeface="+mn-ea"/>
              <a:cs typeface="+mn-cs"/>
            </a:rPr>
            <a:t>人の減員を見込んでいる。</a:t>
          </a:r>
          <a:endParaRPr lang="ja-JP" altLang="ja-JP" sz="1200">
            <a:effectLst/>
          </a:endParaRPr>
        </a:p>
        <a:p>
          <a:r>
            <a:rPr kumimoji="1" lang="ja-JP" altLang="ja-JP" sz="1200">
              <a:solidFill>
                <a:schemeClr val="dk1"/>
              </a:solidFill>
              <a:effectLst/>
              <a:latin typeface="+mn-lt"/>
              <a:ea typeface="+mn-ea"/>
              <a:cs typeface="+mn-cs"/>
            </a:rPr>
            <a:t>　今後も、事務事業の執行体制の見直しや民間活力の活用等による効率的な行政運営を進めるとともに、住民サービスの水準に配慮したうえで、職員数の適正化に努める。　</a:t>
          </a:r>
          <a:endParaRPr lang="ja-JP" altLang="ja-JP" sz="1200">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117263</xdr:rowOff>
    </xdr:from>
    <xdr:to>
      <xdr:col>81</xdr:col>
      <xdr:colOff>44450</xdr:colOff>
      <xdr:row>65</xdr:row>
      <xdr:rowOff>133350</xdr:rowOff>
    </xdr:to>
    <xdr:cxnSp macro="">
      <xdr:nvCxnSpPr>
        <xdr:cNvPr id="320" name="直線コネクタ 319"/>
        <xdr:cNvCxnSpPr/>
      </xdr:nvCxnSpPr>
      <xdr:spPr>
        <a:xfrm>
          <a:off x="16179800" y="112615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25206</xdr:rowOff>
    </xdr:from>
    <xdr:ext cx="762000" cy="259045"/>
    <xdr:sp macro="" textlink="">
      <xdr:nvSpPr>
        <xdr:cNvPr id="321" name="定員管理の状況平均値テキスト"/>
        <xdr:cNvSpPr txBox="1"/>
      </xdr:nvSpPr>
      <xdr:spPr>
        <a:xfrm>
          <a:off x="17106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117263</xdr:rowOff>
    </xdr:from>
    <xdr:to>
      <xdr:col>77</xdr:col>
      <xdr:colOff>44450</xdr:colOff>
      <xdr:row>65</xdr:row>
      <xdr:rowOff>141394</xdr:rowOff>
    </xdr:to>
    <xdr:cxnSp macro="">
      <xdr:nvCxnSpPr>
        <xdr:cNvPr id="323" name="直線コネクタ 322"/>
        <xdr:cNvCxnSpPr/>
      </xdr:nvCxnSpPr>
      <xdr:spPr>
        <a:xfrm flipV="1">
          <a:off x="15290800" y="112615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116433</xdr:rowOff>
    </xdr:from>
    <xdr:ext cx="736600" cy="259045"/>
    <xdr:sp macro="" textlink="">
      <xdr:nvSpPr>
        <xdr:cNvPr id="325" name="テキスト ボックス 324"/>
        <xdr:cNvSpPr txBox="1"/>
      </xdr:nvSpPr>
      <xdr:spPr>
        <a:xfrm>
          <a:off x="15798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117263</xdr:rowOff>
    </xdr:from>
    <xdr:to>
      <xdr:col>72</xdr:col>
      <xdr:colOff>203200</xdr:colOff>
      <xdr:row>65</xdr:row>
      <xdr:rowOff>141394</xdr:rowOff>
    </xdr:to>
    <xdr:cxnSp macro="">
      <xdr:nvCxnSpPr>
        <xdr:cNvPr id="326" name="直線コネクタ 325"/>
        <xdr:cNvCxnSpPr/>
      </xdr:nvCxnSpPr>
      <xdr:spPr>
        <a:xfrm>
          <a:off x="14401800" y="112615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7" name="フローチャート: 判断 326"/>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76217</xdr:rowOff>
    </xdr:from>
    <xdr:ext cx="762000" cy="259045"/>
    <xdr:sp macro="" textlink="">
      <xdr:nvSpPr>
        <xdr:cNvPr id="328" name="テキスト ボックス 327"/>
        <xdr:cNvSpPr txBox="1"/>
      </xdr:nvSpPr>
      <xdr:spPr>
        <a:xfrm>
          <a:off x="14909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117263</xdr:rowOff>
    </xdr:from>
    <xdr:to>
      <xdr:col>68</xdr:col>
      <xdr:colOff>152400</xdr:colOff>
      <xdr:row>65</xdr:row>
      <xdr:rowOff>149437</xdr:rowOff>
    </xdr:to>
    <xdr:cxnSp macro="">
      <xdr:nvCxnSpPr>
        <xdr:cNvPr id="329" name="直線コネクタ 328"/>
        <xdr:cNvCxnSpPr/>
      </xdr:nvCxnSpPr>
      <xdr:spPr>
        <a:xfrm flipV="1">
          <a:off x="13512800" y="112615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142452</xdr:rowOff>
    </xdr:from>
    <xdr:to>
      <xdr:col>68</xdr:col>
      <xdr:colOff>203200</xdr:colOff>
      <xdr:row>63</xdr:row>
      <xdr:rowOff>72602</xdr:rowOff>
    </xdr:to>
    <xdr:sp macro="" textlink="">
      <xdr:nvSpPr>
        <xdr:cNvPr id="330" name="フローチャート: 判断 329"/>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31" name="テキスト ボックス 330"/>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32" name="フローチャート: 判断 331"/>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98865</xdr:rowOff>
    </xdr:from>
    <xdr:ext cx="762000" cy="259045"/>
    <xdr:sp macro="" textlink="">
      <xdr:nvSpPr>
        <xdr:cNvPr id="333" name="テキスト ボックス 332"/>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82550</xdr:rowOff>
    </xdr:from>
    <xdr:to>
      <xdr:col>81</xdr:col>
      <xdr:colOff>95250</xdr:colOff>
      <xdr:row>66</xdr:row>
      <xdr:rowOff>12700</xdr:rowOff>
    </xdr:to>
    <xdr:sp macro="" textlink="">
      <xdr:nvSpPr>
        <xdr:cNvPr id="339" name="楕円 338"/>
        <xdr:cNvSpPr/>
      </xdr:nvSpPr>
      <xdr:spPr>
        <a:xfrm>
          <a:off x="16967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54627</xdr:rowOff>
    </xdr:from>
    <xdr:ext cx="762000" cy="259045"/>
    <xdr:sp macro="" textlink="">
      <xdr:nvSpPr>
        <xdr:cNvPr id="340" name="定員管理の状況該当値テキスト"/>
        <xdr:cNvSpPr txBox="1"/>
      </xdr:nvSpPr>
      <xdr:spPr>
        <a:xfrm>
          <a:off x="17106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66463</xdr:rowOff>
    </xdr:from>
    <xdr:to>
      <xdr:col>77</xdr:col>
      <xdr:colOff>95250</xdr:colOff>
      <xdr:row>65</xdr:row>
      <xdr:rowOff>168063</xdr:rowOff>
    </xdr:to>
    <xdr:sp macro="" textlink="">
      <xdr:nvSpPr>
        <xdr:cNvPr id="341" name="楕円 340"/>
        <xdr:cNvSpPr/>
      </xdr:nvSpPr>
      <xdr:spPr>
        <a:xfrm>
          <a:off x="16129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152840</xdr:rowOff>
    </xdr:from>
    <xdr:ext cx="736600" cy="259045"/>
    <xdr:sp macro="" textlink="">
      <xdr:nvSpPr>
        <xdr:cNvPr id="342" name="テキスト ボックス 341"/>
        <xdr:cNvSpPr txBox="1"/>
      </xdr:nvSpPr>
      <xdr:spPr>
        <a:xfrm>
          <a:off x="15798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90594</xdr:rowOff>
    </xdr:from>
    <xdr:to>
      <xdr:col>73</xdr:col>
      <xdr:colOff>44450</xdr:colOff>
      <xdr:row>66</xdr:row>
      <xdr:rowOff>20744</xdr:rowOff>
    </xdr:to>
    <xdr:sp macro="" textlink="">
      <xdr:nvSpPr>
        <xdr:cNvPr id="343" name="楕円 342"/>
        <xdr:cNvSpPr/>
      </xdr:nvSpPr>
      <xdr:spPr>
        <a:xfrm>
          <a:off x="15240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5521</xdr:rowOff>
    </xdr:from>
    <xdr:ext cx="762000" cy="259045"/>
    <xdr:sp macro="" textlink="">
      <xdr:nvSpPr>
        <xdr:cNvPr id="344" name="テキスト ボックス 343"/>
        <xdr:cNvSpPr txBox="1"/>
      </xdr:nvSpPr>
      <xdr:spPr>
        <a:xfrm>
          <a:off x="14909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66463</xdr:rowOff>
    </xdr:from>
    <xdr:to>
      <xdr:col>68</xdr:col>
      <xdr:colOff>203200</xdr:colOff>
      <xdr:row>65</xdr:row>
      <xdr:rowOff>168063</xdr:rowOff>
    </xdr:to>
    <xdr:sp macro="" textlink="">
      <xdr:nvSpPr>
        <xdr:cNvPr id="345" name="楕円 344"/>
        <xdr:cNvSpPr/>
      </xdr:nvSpPr>
      <xdr:spPr>
        <a:xfrm>
          <a:off x="14351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152840</xdr:rowOff>
    </xdr:from>
    <xdr:ext cx="762000" cy="259045"/>
    <xdr:sp macro="" textlink="">
      <xdr:nvSpPr>
        <xdr:cNvPr id="346" name="テキスト ボックス 345"/>
        <xdr:cNvSpPr txBox="1"/>
      </xdr:nvSpPr>
      <xdr:spPr>
        <a:xfrm>
          <a:off x="14020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98637</xdr:rowOff>
    </xdr:from>
    <xdr:to>
      <xdr:col>64</xdr:col>
      <xdr:colOff>152400</xdr:colOff>
      <xdr:row>66</xdr:row>
      <xdr:rowOff>28787</xdr:rowOff>
    </xdr:to>
    <xdr:sp macro="" textlink="">
      <xdr:nvSpPr>
        <xdr:cNvPr id="347" name="楕円 346"/>
        <xdr:cNvSpPr/>
      </xdr:nvSpPr>
      <xdr:spPr>
        <a:xfrm>
          <a:off x="13462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13564</xdr:rowOff>
    </xdr:from>
    <xdr:ext cx="762000" cy="259045"/>
    <xdr:sp macro="" textlink="">
      <xdr:nvSpPr>
        <xdr:cNvPr id="348" name="テキスト ボックス 347"/>
        <xdr:cNvSpPr txBox="1"/>
      </xdr:nvSpPr>
      <xdr:spPr>
        <a:xfrm>
          <a:off x="13131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北陸新幹線開業にあわせた</a:t>
          </a:r>
          <a:r>
            <a:rPr kumimoji="1" lang="ja-JP" altLang="en-US" sz="1200">
              <a:solidFill>
                <a:schemeClr val="dk1"/>
              </a:solidFill>
              <a:effectLst/>
              <a:latin typeface="+mn-lt"/>
              <a:ea typeface="+mn-ea"/>
              <a:cs typeface="+mn-cs"/>
            </a:rPr>
            <a:t>都市</a:t>
          </a:r>
          <a:r>
            <a:rPr kumimoji="1" lang="ja-JP" altLang="ja-JP" sz="1200">
              <a:solidFill>
                <a:schemeClr val="dk1"/>
              </a:solidFill>
              <a:effectLst/>
              <a:latin typeface="+mn-lt"/>
              <a:ea typeface="+mn-ea"/>
              <a:cs typeface="+mn-cs"/>
            </a:rPr>
            <a:t>基盤整備</a:t>
          </a:r>
          <a:r>
            <a:rPr kumimoji="1" lang="ja-JP" altLang="en-US" sz="1200">
              <a:solidFill>
                <a:schemeClr val="dk1"/>
              </a:solidFill>
              <a:effectLst/>
              <a:latin typeface="+mn-lt"/>
              <a:ea typeface="+mn-ea"/>
              <a:cs typeface="+mn-cs"/>
            </a:rPr>
            <a:t>や小中</a:t>
          </a:r>
          <a:r>
            <a:rPr kumimoji="1" lang="ja-JP" altLang="ja-JP" sz="1200">
              <a:solidFill>
                <a:schemeClr val="dk1"/>
              </a:solidFill>
              <a:effectLst/>
              <a:latin typeface="+mn-lt"/>
              <a:ea typeface="+mn-ea"/>
              <a:cs typeface="+mn-cs"/>
            </a:rPr>
            <a:t>学校の耐震化等</a:t>
          </a:r>
          <a:r>
            <a:rPr kumimoji="1" lang="ja-JP" altLang="en-US" sz="1200">
              <a:solidFill>
                <a:schemeClr val="dk1"/>
              </a:solidFill>
              <a:effectLst/>
              <a:latin typeface="+mn-lt"/>
              <a:ea typeface="+mn-ea"/>
              <a:cs typeface="+mn-cs"/>
            </a:rPr>
            <a:t>に伴い発行した</a:t>
          </a:r>
          <a:r>
            <a:rPr kumimoji="1" lang="ja-JP" altLang="ja-JP" sz="1200">
              <a:solidFill>
                <a:schemeClr val="dk1"/>
              </a:solidFill>
              <a:effectLst/>
              <a:latin typeface="+mn-lt"/>
              <a:ea typeface="+mn-ea"/>
              <a:cs typeface="+mn-cs"/>
            </a:rPr>
            <a:t>市債の償還が本格化してきたことにより、</a:t>
          </a:r>
          <a:r>
            <a:rPr kumimoji="1" lang="ja-JP" altLang="en-US" sz="1200">
              <a:solidFill>
                <a:schemeClr val="dk1"/>
              </a:solidFill>
              <a:effectLst/>
              <a:latin typeface="+mn-lt"/>
              <a:ea typeface="+mn-ea"/>
              <a:cs typeface="+mn-cs"/>
            </a:rPr>
            <a:t>実質公債費比率</a:t>
          </a:r>
          <a:r>
            <a:rPr kumimoji="1" lang="ja-JP" altLang="ja-JP" sz="1200">
              <a:solidFill>
                <a:schemeClr val="dk1"/>
              </a:solidFill>
              <a:effectLst/>
              <a:latin typeface="+mn-lt"/>
              <a:ea typeface="+mn-ea"/>
              <a:cs typeface="+mn-cs"/>
            </a:rPr>
            <a:t>は増加</a:t>
          </a:r>
          <a:r>
            <a:rPr kumimoji="1" lang="ja-JP" altLang="en-US" sz="1200">
              <a:solidFill>
                <a:schemeClr val="dk1"/>
              </a:solidFill>
              <a:effectLst/>
              <a:latin typeface="+mn-lt"/>
              <a:ea typeface="+mn-ea"/>
              <a:cs typeface="+mn-cs"/>
            </a:rPr>
            <a:t>傾向にある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今後は、財政健全化緊急プログラムに掲げる投資的経費の抑制による</a:t>
          </a:r>
          <a:r>
            <a:rPr kumimoji="1" lang="ja-JP" altLang="ja-JP" sz="1200">
              <a:solidFill>
                <a:schemeClr val="dk1"/>
              </a:solidFill>
              <a:effectLst/>
              <a:latin typeface="+mn-lt"/>
              <a:ea typeface="+mn-ea"/>
              <a:cs typeface="+mn-cs"/>
            </a:rPr>
            <a:t>市債発行額の抑制</a:t>
          </a:r>
          <a:r>
            <a:rPr kumimoji="1" lang="ja-JP" altLang="en-US" sz="1200">
              <a:solidFill>
                <a:schemeClr val="dk1"/>
              </a:solidFill>
              <a:effectLst/>
              <a:latin typeface="+mn-lt"/>
              <a:ea typeface="+mn-ea"/>
              <a:cs typeface="+mn-cs"/>
            </a:rPr>
            <a:t>や借換債による公債費</a:t>
          </a:r>
          <a:r>
            <a:rPr kumimoji="1" lang="ja-JP" altLang="ja-JP" sz="1200">
              <a:solidFill>
                <a:schemeClr val="dk1"/>
              </a:solidFill>
              <a:effectLst/>
              <a:latin typeface="+mn-lt"/>
              <a:ea typeface="+mn-ea"/>
              <a:cs typeface="+mn-cs"/>
            </a:rPr>
            <a:t>の平準化</a:t>
          </a:r>
          <a:r>
            <a:rPr kumimoji="1" lang="ja-JP" altLang="en-US" sz="1200">
              <a:solidFill>
                <a:schemeClr val="dk1"/>
              </a:solidFill>
              <a:effectLst/>
              <a:latin typeface="+mn-lt"/>
              <a:ea typeface="+mn-ea"/>
              <a:cs typeface="+mn-cs"/>
            </a:rPr>
            <a:t>、財政状況に応じた繰上償還の実施など</a:t>
          </a:r>
          <a:r>
            <a:rPr kumimoji="1" lang="ja-JP" altLang="ja-JP" sz="1200">
              <a:solidFill>
                <a:schemeClr val="dk1"/>
              </a:solidFill>
              <a:effectLst/>
              <a:latin typeface="+mn-lt"/>
              <a:ea typeface="+mn-ea"/>
              <a:cs typeface="+mn-cs"/>
            </a:rPr>
            <a:t>市債</a:t>
          </a:r>
          <a:r>
            <a:rPr kumimoji="1" lang="ja-JP" altLang="en-US" sz="1200">
              <a:solidFill>
                <a:schemeClr val="dk1"/>
              </a:solidFill>
              <a:effectLst/>
              <a:latin typeface="+mn-lt"/>
              <a:ea typeface="+mn-ea"/>
              <a:cs typeface="+mn-cs"/>
            </a:rPr>
            <a:t>管理</a:t>
          </a:r>
          <a:r>
            <a:rPr kumimoji="1" lang="ja-JP" altLang="ja-JP" sz="1200">
              <a:solidFill>
                <a:schemeClr val="dk1"/>
              </a:solidFill>
              <a:effectLst/>
              <a:latin typeface="+mn-lt"/>
              <a:ea typeface="+mn-ea"/>
              <a:cs typeface="+mn-cs"/>
            </a:rPr>
            <a:t>を徹底</a:t>
          </a:r>
          <a:r>
            <a:rPr kumimoji="1" lang="ja-JP" altLang="en-US" sz="1200">
              <a:solidFill>
                <a:schemeClr val="dk1"/>
              </a:solidFill>
              <a:effectLst/>
              <a:latin typeface="+mn-lt"/>
              <a:ea typeface="+mn-ea"/>
              <a:cs typeface="+mn-cs"/>
            </a:rPr>
            <a:t>し、公債費の抑制に努める。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111337</xdr:rowOff>
    </xdr:to>
    <xdr:cxnSp macro="">
      <xdr:nvCxnSpPr>
        <xdr:cNvPr id="382" name="直線コネクタ 381"/>
        <xdr:cNvCxnSpPr/>
      </xdr:nvCxnSpPr>
      <xdr:spPr>
        <a:xfrm>
          <a:off x="16179800" y="74434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97807</xdr:rowOff>
    </xdr:from>
    <xdr:ext cx="762000" cy="259045"/>
    <xdr:sp macro="" textlink="">
      <xdr:nvSpPr>
        <xdr:cNvPr id="383" name="公債費負担の状況平均値テキスト"/>
        <xdr:cNvSpPr txBox="1"/>
      </xdr:nvSpPr>
      <xdr:spPr>
        <a:xfrm>
          <a:off x="17106900" y="644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71120</xdr:rowOff>
    </xdr:to>
    <xdr:cxnSp macro="">
      <xdr:nvCxnSpPr>
        <xdr:cNvPr id="385" name="直線コネクタ 384"/>
        <xdr:cNvCxnSpPr/>
      </xdr:nvCxnSpPr>
      <xdr:spPr>
        <a:xfrm>
          <a:off x="15290800" y="74032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387" name="テキスト ボックス 386"/>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30904</xdr:rowOff>
    </xdr:to>
    <xdr:cxnSp macro="">
      <xdr:nvCxnSpPr>
        <xdr:cNvPr id="388" name="直線コネクタ 387"/>
        <xdr:cNvCxnSpPr/>
      </xdr:nvCxnSpPr>
      <xdr:spPr>
        <a:xfrm>
          <a:off x="14401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9" name="フローチャート: 判断 388"/>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390" name="テキスト ボックス 389"/>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55033</xdr:rowOff>
    </xdr:to>
    <xdr:cxnSp macro="">
      <xdr:nvCxnSpPr>
        <xdr:cNvPr id="391" name="直線コネクタ 390"/>
        <xdr:cNvCxnSpPr/>
      </xdr:nvCxnSpPr>
      <xdr:spPr>
        <a:xfrm flipV="1">
          <a:off x="13512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33020</xdr:rowOff>
    </xdr:from>
    <xdr:to>
      <xdr:col>68</xdr:col>
      <xdr:colOff>203200</xdr:colOff>
      <xdr:row>38</xdr:row>
      <xdr:rowOff>134620</xdr:rowOff>
    </xdr:to>
    <xdr:sp macro="" textlink="">
      <xdr:nvSpPr>
        <xdr:cNvPr id="392" name="フローチャート: 判断 391"/>
        <xdr:cNvSpPr/>
      </xdr:nvSpPr>
      <xdr:spPr>
        <a:xfrm>
          <a:off x="14351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393" name="テキスト ボックス 392"/>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394" name="フローチャート: 判断 393"/>
        <xdr:cNvSpPr/>
      </xdr:nvSpPr>
      <xdr:spPr>
        <a:xfrm>
          <a:off x="13462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395" name="テキスト ボックス 394"/>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1" name="楕円 400"/>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127864</xdr:rowOff>
    </xdr:from>
    <xdr:ext cx="762000" cy="259045"/>
    <xdr:sp macro="" textlink="">
      <xdr:nvSpPr>
        <xdr:cNvPr id="402" name="公債費負担の状況該当値テキスト"/>
        <xdr:cNvSpPr txBox="1"/>
      </xdr:nvSpPr>
      <xdr:spPr>
        <a:xfrm>
          <a:off x="17106900" y="732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3" name="楕円 402"/>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404" name="テキスト ボックス 403"/>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5" name="楕円 404"/>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6" name="テキスト ボックス 405"/>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7" name="楕円 406"/>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8" name="テキスト ボックス 40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09" name="楕円 408"/>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0" name="テキスト ボックス 409"/>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北陸新幹線開業にあわせた都市基盤整備や小中学校の耐震化等に伴</a:t>
          </a:r>
          <a:r>
            <a:rPr kumimoji="1" lang="ja-JP" altLang="en-US" sz="1200">
              <a:solidFill>
                <a:schemeClr val="dk1"/>
              </a:solidFill>
              <a:effectLst/>
              <a:latin typeface="+mn-lt"/>
              <a:ea typeface="+mn-ea"/>
              <a:cs typeface="+mn-cs"/>
            </a:rPr>
            <a:t>う市債</a:t>
          </a:r>
          <a:r>
            <a:rPr kumimoji="1" lang="ja-JP" altLang="ja-JP" sz="1200">
              <a:solidFill>
                <a:schemeClr val="dk1"/>
              </a:solidFill>
              <a:effectLst/>
              <a:latin typeface="+mn-lt"/>
              <a:ea typeface="+mn-ea"/>
              <a:cs typeface="+mn-cs"/>
            </a:rPr>
            <a:t>発行</a:t>
          </a:r>
          <a:r>
            <a:rPr kumimoji="1" lang="ja-JP" altLang="en-US" sz="1200">
              <a:solidFill>
                <a:schemeClr val="dk1"/>
              </a:solidFill>
              <a:effectLst/>
              <a:latin typeface="+mn-lt"/>
              <a:ea typeface="+mn-ea"/>
              <a:cs typeface="+mn-cs"/>
            </a:rPr>
            <a:t>により市債残高が増加し、同様に将来負担比率も増加傾向にある。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今後は、財政健全化緊急プログラムに掲げる投資的経費の抑制により市債発行額の抑制を図るとともに、繰上償還を実施することで市債残高を減少させることで、将来負担の軽減を図る。</a:t>
          </a:r>
        </a:p>
        <a:p>
          <a:endParaRPr lang="ja-JP" altLang="ja-JP" sz="16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40132</xdr:rowOff>
    </xdr:from>
    <xdr:to>
      <xdr:col>81</xdr:col>
      <xdr:colOff>44450</xdr:colOff>
      <xdr:row>22</xdr:row>
      <xdr:rowOff>48980</xdr:rowOff>
    </xdr:to>
    <xdr:cxnSp macro="">
      <xdr:nvCxnSpPr>
        <xdr:cNvPr id="444" name="直線コネクタ 443"/>
        <xdr:cNvCxnSpPr/>
      </xdr:nvCxnSpPr>
      <xdr:spPr>
        <a:xfrm>
          <a:off x="16179800" y="3812032"/>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97765</xdr:rowOff>
    </xdr:from>
    <xdr:ext cx="762000" cy="259045"/>
    <xdr:sp macro="" textlink="">
      <xdr:nvSpPr>
        <xdr:cNvPr id="445" name="将来負担の状況平均値テキスト"/>
        <xdr:cNvSpPr txBox="1"/>
      </xdr:nvSpPr>
      <xdr:spPr>
        <a:xfrm>
          <a:off x="17106900" y="2326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6" name="フローチャート: 判断 445"/>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148040</xdr:rowOff>
    </xdr:from>
    <xdr:to>
      <xdr:col>77</xdr:col>
      <xdr:colOff>44450</xdr:colOff>
      <xdr:row>22</xdr:row>
      <xdr:rowOff>40132</xdr:rowOff>
    </xdr:to>
    <xdr:cxnSp macro="">
      <xdr:nvCxnSpPr>
        <xdr:cNvPr id="447" name="直線コネクタ 446"/>
        <xdr:cNvCxnSpPr/>
      </xdr:nvCxnSpPr>
      <xdr:spPr>
        <a:xfrm>
          <a:off x="15290800" y="3748490"/>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8" name="フローチャート: 判断 447"/>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49" name="テキスト ボックス 448"/>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148040</xdr:rowOff>
    </xdr:from>
    <xdr:to>
      <xdr:col>72</xdr:col>
      <xdr:colOff>203200</xdr:colOff>
      <xdr:row>22</xdr:row>
      <xdr:rowOff>7154</xdr:rowOff>
    </xdr:to>
    <xdr:cxnSp macro="">
      <xdr:nvCxnSpPr>
        <xdr:cNvPr id="450" name="直線コネクタ 449"/>
        <xdr:cNvCxnSpPr/>
      </xdr:nvCxnSpPr>
      <xdr:spPr>
        <a:xfrm flipV="1">
          <a:off x="14401800" y="3748490"/>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29760</xdr:rowOff>
    </xdr:from>
    <xdr:to>
      <xdr:col>73</xdr:col>
      <xdr:colOff>44450</xdr:colOff>
      <xdr:row>14</xdr:row>
      <xdr:rowOff>131360</xdr:rowOff>
    </xdr:to>
    <xdr:sp macro="" textlink="">
      <xdr:nvSpPr>
        <xdr:cNvPr id="451" name="フローチャート: 判断 450"/>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52" name="テキスト ボックス 451"/>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170561</xdr:rowOff>
    </xdr:from>
    <xdr:to>
      <xdr:col>68</xdr:col>
      <xdr:colOff>152400</xdr:colOff>
      <xdr:row>22</xdr:row>
      <xdr:rowOff>7154</xdr:rowOff>
    </xdr:to>
    <xdr:cxnSp macro="">
      <xdr:nvCxnSpPr>
        <xdr:cNvPr id="453" name="直線コネクタ 452"/>
        <xdr:cNvCxnSpPr/>
      </xdr:nvCxnSpPr>
      <xdr:spPr>
        <a:xfrm>
          <a:off x="13512800" y="37710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4" name="フローチャート: 判断 453"/>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5" name="テキスト ボックス 454"/>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56" name="フローチャート: 判断 455"/>
        <xdr:cNvSpPr/>
      </xdr:nvSpPr>
      <xdr:spPr>
        <a:xfrm>
          <a:off x="13462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122106</xdr:rowOff>
    </xdr:from>
    <xdr:ext cx="762000" cy="259045"/>
    <xdr:sp macro="" textlink="">
      <xdr:nvSpPr>
        <xdr:cNvPr id="457" name="テキスト ボックス 456"/>
        <xdr:cNvSpPr txBox="1"/>
      </xdr:nvSpPr>
      <xdr:spPr>
        <a:xfrm>
          <a:off x="13131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169630</xdr:rowOff>
    </xdr:from>
    <xdr:to>
      <xdr:col>81</xdr:col>
      <xdr:colOff>95250</xdr:colOff>
      <xdr:row>22</xdr:row>
      <xdr:rowOff>99780</xdr:rowOff>
    </xdr:to>
    <xdr:sp macro="" textlink="">
      <xdr:nvSpPr>
        <xdr:cNvPr id="463" name="楕円 462"/>
        <xdr:cNvSpPr/>
      </xdr:nvSpPr>
      <xdr:spPr>
        <a:xfrm>
          <a:off x="16967200" y="37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65507</xdr:rowOff>
    </xdr:from>
    <xdr:ext cx="762000" cy="259045"/>
    <xdr:sp macro="" textlink="">
      <xdr:nvSpPr>
        <xdr:cNvPr id="464" name="将来負担の状況該当値テキスト"/>
        <xdr:cNvSpPr txBox="1"/>
      </xdr:nvSpPr>
      <xdr:spPr>
        <a:xfrm>
          <a:off x="17106900" y="366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160782</xdr:rowOff>
    </xdr:from>
    <xdr:to>
      <xdr:col>77</xdr:col>
      <xdr:colOff>95250</xdr:colOff>
      <xdr:row>22</xdr:row>
      <xdr:rowOff>90932</xdr:rowOff>
    </xdr:to>
    <xdr:sp macro="" textlink="">
      <xdr:nvSpPr>
        <xdr:cNvPr id="465" name="楕円 464"/>
        <xdr:cNvSpPr/>
      </xdr:nvSpPr>
      <xdr:spPr>
        <a:xfrm>
          <a:off x="16129000" y="37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75709</xdr:rowOff>
    </xdr:from>
    <xdr:ext cx="736600" cy="259045"/>
    <xdr:sp macro="" textlink="">
      <xdr:nvSpPr>
        <xdr:cNvPr id="466" name="テキスト ボックス 465"/>
        <xdr:cNvSpPr txBox="1"/>
      </xdr:nvSpPr>
      <xdr:spPr>
        <a:xfrm>
          <a:off x="15798800" y="384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97240</xdr:rowOff>
    </xdr:from>
    <xdr:to>
      <xdr:col>73</xdr:col>
      <xdr:colOff>44450</xdr:colOff>
      <xdr:row>22</xdr:row>
      <xdr:rowOff>27390</xdr:rowOff>
    </xdr:to>
    <xdr:sp macro="" textlink="">
      <xdr:nvSpPr>
        <xdr:cNvPr id="467" name="楕円 466"/>
        <xdr:cNvSpPr/>
      </xdr:nvSpPr>
      <xdr:spPr>
        <a:xfrm>
          <a:off x="15240000" y="36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12167</xdr:rowOff>
    </xdr:from>
    <xdr:ext cx="762000" cy="259045"/>
    <xdr:sp macro="" textlink="">
      <xdr:nvSpPr>
        <xdr:cNvPr id="468" name="テキスト ボックス 467"/>
        <xdr:cNvSpPr txBox="1"/>
      </xdr:nvSpPr>
      <xdr:spPr>
        <a:xfrm>
          <a:off x="14909800" y="378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127804</xdr:rowOff>
    </xdr:from>
    <xdr:to>
      <xdr:col>68</xdr:col>
      <xdr:colOff>203200</xdr:colOff>
      <xdr:row>22</xdr:row>
      <xdr:rowOff>57954</xdr:rowOff>
    </xdr:to>
    <xdr:sp macro="" textlink="">
      <xdr:nvSpPr>
        <xdr:cNvPr id="469" name="楕円 468"/>
        <xdr:cNvSpPr/>
      </xdr:nvSpPr>
      <xdr:spPr>
        <a:xfrm>
          <a:off x="14351000" y="37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42731</xdr:rowOff>
    </xdr:from>
    <xdr:ext cx="762000" cy="259045"/>
    <xdr:sp macro="" textlink="">
      <xdr:nvSpPr>
        <xdr:cNvPr id="470" name="テキスト ボックス 469"/>
        <xdr:cNvSpPr txBox="1"/>
      </xdr:nvSpPr>
      <xdr:spPr>
        <a:xfrm>
          <a:off x="14020800" y="38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119761</xdr:rowOff>
    </xdr:from>
    <xdr:to>
      <xdr:col>64</xdr:col>
      <xdr:colOff>152400</xdr:colOff>
      <xdr:row>22</xdr:row>
      <xdr:rowOff>49911</xdr:rowOff>
    </xdr:to>
    <xdr:sp macro="" textlink="">
      <xdr:nvSpPr>
        <xdr:cNvPr id="471" name="楕円 470"/>
        <xdr:cNvSpPr/>
      </xdr:nvSpPr>
      <xdr:spPr>
        <a:xfrm>
          <a:off x="13462000" y="37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34688</xdr:rowOff>
    </xdr:from>
    <xdr:ext cx="762000" cy="259045"/>
    <xdr:sp macro="" textlink="">
      <xdr:nvSpPr>
        <xdr:cNvPr id="472" name="テキスト ボックス 471"/>
        <xdr:cNvSpPr txBox="1"/>
      </xdr:nvSpPr>
      <xdr:spPr>
        <a:xfrm>
          <a:off x="13131800" y="380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173,192
169,952
209.57
72,699,967
72,107,289
419,097
38,437,791
112,851,001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行財政改革推進方針」に基づく、職員数の適正化などにより、人件費の抑制に努めてきたところ</a:t>
          </a:r>
          <a:r>
            <a:rPr kumimoji="1" lang="ja-JP" altLang="en-US" sz="1200">
              <a:solidFill>
                <a:schemeClr val="dk1"/>
              </a:solidFill>
              <a:effectLst/>
              <a:latin typeface="+mn-lt"/>
              <a:ea typeface="+mn-ea"/>
              <a:cs typeface="+mn-cs"/>
            </a:rPr>
            <a:t>であり、</a:t>
          </a:r>
          <a:r>
            <a:rPr kumimoji="1" lang="en-US" altLang="ja-JP" sz="1200">
              <a:solidFill>
                <a:schemeClr val="dk1"/>
              </a:solidFill>
              <a:effectLst/>
              <a:latin typeface="+mn-lt"/>
              <a:ea typeface="+mn-ea"/>
              <a:cs typeface="+mn-cs"/>
            </a:rPr>
            <a:t>H29</a:t>
          </a:r>
          <a:r>
            <a:rPr kumimoji="1" lang="ja-JP" altLang="ja-JP" sz="1200">
              <a:solidFill>
                <a:schemeClr val="dk1"/>
              </a:solidFill>
              <a:effectLst/>
              <a:latin typeface="+mn-lt"/>
              <a:ea typeface="+mn-ea"/>
              <a:cs typeface="+mn-cs"/>
            </a:rPr>
            <a:t>年度からは、管理職員について給料の臨時削減を行っている。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今後は、「</a:t>
          </a:r>
          <a:r>
            <a:rPr kumimoji="1" lang="ja-JP" altLang="ja-JP" sz="1200">
              <a:solidFill>
                <a:schemeClr val="dk1"/>
              </a:solidFill>
              <a:effectLst/>
              <a:latin typeface="+mn-lt"/>
              <a:ea typeface="+mn-ea"/>
              <a:cs typeface="+mn-cs"/>
            </a:rPr>
            <a:t>財政健全化緊急プログラム</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に基づき、医師等を除く全ての職員を対象とした給料の臨時削減や職員数の更なる適正化に取り組むことで、人件費の抑制</a:t>
          </a:r>
          <a:r>
            <a:rPr kumimoji="1" lang="ja-JP" altLang="en-US" sz="1200">
              <a:solidFill>
                <a:schemeClr val="dk1"/>
              </a:solidFill>
              <a:effectLst/>
              <a:latin typeface="+mn-lt"/>
              <a:ea typeface="+mn-ea"/>
              <a:cs typeface="+mn-cs"/>
            </a:rPr>
            <a:t>に努める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29028</xdr:rowOff>
    </xdr:from>
    <xdr:to>
      <xdr:col>24</xdr:col>
      <xdr:colOff>25400</xdr:colOff>
      <xdr:row>34</xdr:row>
      <xdr:rowOff>50800</xdr:rowOff>
    </xdr:to>
    <xdr:cxnSp macro="">
      <xdr:nvCxnSpPr>
        <xdr:cNvPr id="68" name="直線コネクタ 67"/>
        <xdr:cNvCxnSpPr/>
      </xdr:nvCxnSpPr>
      <xdr:spPr>
        <a:xfrm flipV="1">
          <a:off x="3987800" y="5858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159855</xdr:rowOff>
    </xdr:from>
    <xdr:ext cx="762000" cy="259045"/>
    <xdr:sp macro="" textlink="">
      <xdr:nvSpPr>
        <xdr:cNvPr id="69" name="人件費平均値テキスト"/>
        <xdr:cNvSpPr txBox="1"/>
      </xdr:nvSpPr>
      <xdr:spPr>
        <a:xfrm>
          <a:off x="4914900" y="616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18143</xdr:rowOff>
    </xdr:from>
    <xdr:to>
      <xdr:col>19</xdr:col>
      <xdr:colOff>187325</xdr:colOff>
      <xdr:row>34</xdr:row>
      <xdr:rowOff>50800</xdr:rowOff>
    </xdr:to>
    <xdr:cxnSp macro="">
      <xdr:nvCxnSpPr>
        <xdr:cNvPr id="71" name="直線コネクタ 70"/>
        <xdr:cNvCxnSpPr/>
      </xdr:nvCxnSpPr>
      <xdr:spPr>
        <a:xfrm>
          <a:off x="3098800" y="584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73" name="テキスト ボックス 72"/>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18143</xdr:rowOff>
    </xdr:from>
    <xdr:to>
      <xdr:col>15</xdr:col>
      <xdr:colOff>98425</xdr:colOff>
      <xdr:row>35</xdr:row>
      <xdr:rowOff>53522</xdr:rowOff>
    </xdr:to>
    <xdr:cxnSp macro="">
      <xdr:nvCxnSpPr>
        <xdr:cNvPr id="74" name="直線コネクタ 73"/>
        <xdr:cNvCxnSpPr/>
      </xdr:nvCxnSpPr>
      <xdr:spPr>
        <a:xfrm flipV="1">
          <a:off x="2209800" y="58474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15620</xdr:rowOff>
    </xdr:from>
    <xdr:ext cx="762000" cy="259045"/>
    <xdr:sp macro="" textlink="">
      <xdr:nvSpPr>
        <xdr:cNvPr id="76" name="テキスト ボックス 75"/>
        <xdr:cNvSpPr txBox="1"/>
      </xdr:nvSpPr>
      <xdr:spPr>
        <a:xfrm>
          <a:off x="2717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53522</xdr:rowOff>
    </xdr:to>
    <xdr:cxnSp macro="">
      <xdr:nvCxnSpPr>
        <xdr:cNvPr id="77" name="直線コネクタ 76"/>
        <xdr:cNvCxnSpPr/>
      </xdr:nvCxnSpPr>
      <xdr:spPr>
        <a:xfrm>
          <a:off x="1320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79" name="テキスト ボックス 78"/>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149678</xdr:rowOff>
    </xdr:from>
    <xdr:to>
      <xdr:col>24</xdr:col>
      <xdr:colOff>76200</xdr:colOff>
      <xdr:row>34</xdr:row>
      <xdr:rowOff>79828</xdr:rowOff>
    </xdr:to>
    <xdr:sp macro="" textlink="">
      <xdr:nvSpPr>
        <xdr:cNvPr id="87" name="楕円 86"/>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166205</xdr:rowOff>
    </xdr:from>
    <xdr:ext cx="762000" cy="259045"/>
    <xdr:sp macro="" textlink="">
      <xdr:nvSpPr>
        <xdr:cNvPr id="88" name="人件費該当値テキスト"/>
        <xdr:cNvSpPr txBox="1"/>
      </xdr:nvSpPr>
      <xdr:spPr>
        <a:xfrm>
          <a:off x="4914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9" name="楕円 88"/>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90" name="テキスト ボックス 89"/>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138793</xdr:rowOff>
    </xdr:from>
    <xdr:to>
      <xdr:col>15</xdr:col>
      <xdr:colOff>149225</xdr:colOff>
      <xdr:row>34</xdr:row>
      <xdr:rowOff>68943</xdr:rowOff>
    </xdr:to>
    <xdr:sp macro="" textlink="">
      <xdr:nvSpPr>
        <xdr:cNvPr id="91" name="楕円 90"/>
        <xdr:cNvSpPr/>
      </xdr:nvSpPr>
      <xdr:spPr>
        <a:xfrm>
          <a:off x="3048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79120</xdr:rowOff>
    </xdr:from>
    <xdr:ext cx="762000" cy="259045"/>
    <xdr:sp macro="" textlink="">
      <xdr:nvSpPr>
        <xdr:cNvPr id="92" name="テキスト ボックス 91"/>
        <xdr:cNvSpPr txBox="1"/>
      </xdr:nvSpPr>
      <xdr:spPr>
        <a:xfrm>
          <a:off x="2717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2722</xdr:rowOff>
    </xdr:from>
    <xdr:to>
      <xdr:col>11</xdr:col>
      <xdr:colOff>60325</xdr:colOff>
      <xdr:row>35</xdr:row>
      <xdr:rowOff>104322</xdr:rowOff>
    </xdr:to>
    <xdr:sp macro="" textlink="">
      <xdr:nvSpPr>
        <xdr:cNvPr id="93" name="楕円 92"/>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94" name="テキスト ボックス 93"/>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5" name="楕円 94"/>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6" name="テキスト ボックス 95"/>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ysClr val="windowText" lastClr="000000"/>
              </a:solidFill>
              <a:effectLst/>
              <a:latin typeface="+mn-ea"/>
              <a:ea typeface="+mn-ea"/>
              <a:cs typeface="+mn-cs"/>
            </a:rPr>
            <a:t>ごみ収集事業の一部直営から委託への切替えによる委託料や放課後児童健全育成クラブ数の増加等により、物件費が増加傾向にある。</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a:t>
          </a:r>
          <a:r>
            <a:rPr kumimoji="1" lang="ja-JP" altLang="en-US" sz="1200">
              <a:solidFill>
                <a:sysClr val="windowText" lastClr="000000"/>
              </a:solidFill>
              <a:effectLst/>
              <a:latin typeface="+mn-ea"/>
              <a:ea typeface="+mn-ea"/>
              <a:cs typeface="+mn-cs"/>
            </a:rPr>
            <a:t>今後</a:t>
          </a:r>
          <a:r>
            <a:rPr kumimoji="1" lang="ja-JP" altLang="ja-JP" sz="1200">
              <a:solidFill>
                <a:sysClr val="windowText" lastClr="000000"/>
              </a:solidFill>
              <a:effectLst/>
              <a:latin typeface="+mn-ea"/>
              <a:ea typeface="+mn-ea"/>
              <a:cs typeface="+mn-cs"/>
            </a:rPr>
            <a:t>は</a:t>
          </a:r>
          <a:r>
            <a:rPr kumimoji="1" lang="ja-JP" altLang="en-US" sz="1200">
              <a:solidFill>
                <a:sysClr val="windowText" lastClr="000000"/>
              </a:solidFill>
              <a:effectLst/>
              <a:latin typeface="+mn-ea"/>
              <a:ea typeface="+mn-ea"/>
              <a:cs typeface="+mn-cs"/>
            </a:rPr>
            <a:t>、</a:t>
          </a:r>
          <a:r>
            <a:rPr kumimoji="1" lang="ja-JP" altLang="ja-JP" sz="1200">
              <a:solidFill>
                <a:schemeClr val="dk1"/>
              </a:solidFill>
              <a:effectLst/>
              <a:latin typeface="+mn-lt"/>
              <a:ea typeface="+mn-ea"/>
              <a:cs typeface="+mn-cs"/>
            </a:rPr>
            <a:t>「公共施設再編計画」に基づき、公共施設の再編を推進するとともに、</a:t>
          </a:r>
          <a:r>
            <a:rPr kumimoji="1" lang="ja-JP" altLang="ja-JP" sz="1200">
              <a:solidFill>
                <a:sysClr val="windowText" lastClr="000000"/>
              </a:solidFill>
              <a:effectLst/>
              <a:latin typeface="+mn-ea"/>
              <a:ea typeface="+mn-ea"/>
              <a:cs typeface="+mn-cs"/>
            </a:rPr>
            <a:t>「財政健全化緊急プログラム」に</a:t>
          </a:r>
          <a:r>
            <a:rPr kumimoji="1" lang="ja-JP" altLang="en-US" sz="1200">
              <a:solidFill>
                <a:sysClr val="windowText" lastClr="000000"/>
              </a:solidFill>
              <a:effectLst/>
              <a:latin typeface="+mn-ea"/>
              <a:ea typeface="+mn-ea"/>
              <a:cs typeface="+mn-cs"/>
            </a:rPr>
            <a:t>掲げる公共</a:t>
          </a:r>
          <a:r>
            <a:rPr kumimoji="1" lang="en-US"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的</a:t>
          </a:r>
          <a:r>
            <a:rPr kumimoji="1" lang="en-US"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施設管理コストの縮減</a:t>
          </a:r>
          <a:r>
            <a:rPr kumimoji="1" lang="ja-JP" altLang="ja-JP" sz="1200">
              <a:solidFill>
                <a:sysClr val="windowText" lastClr="000000"/>
              </a:solidFill>
              <a:effectLst/>
              <a:latin typeface="+mn-ea"/>
              <a:ea typeface="+mn-ea"/>
              <a:cs typeface="+mn-cs"/>
            </a:rPr>
            <a:t>や</a:t>
          </a:r>
          <a:r>
            <a:rPr kumimoji="1" lang="ja-JP" altLang="en-US" sz="1200">
              <a:solidFill>
                <a:sysClr val="windowText" lastClr="000000"/>
              </a:solidFill>
              <a:effectLst/>
              <a:latin typeface="+mn-ea"/>
              <a:ea typeface="+mn-ea"/>
              <a:cs typeface="+mn-cs"/>
            </a:rPr>
            <a:t>事務事業の見直しにより物件費の縮減を図るとともに、</a:t>
          </a:r>
          <a:r>
            <a:rPr lang="ja-JP" altLang="en-US" sz="1200">
              <a:solidFill>
                <a:sysClr val="windowText" lastClr="000000"/>
              </a:solidFill>
              <a:effectLst/>
              <a:latin typeface="+mn-ea"/>
              <a:ea typeface="+mn-ea"/>
            </a:rPr>
            <a:t>受益者負担の原則に基づく使用料の適正化等にも努める。</a:t>
          </a:r>
          <a:endParaRPr lang="ja-JP" altLang="ja-JP" sz="1200">
            <a:solidFill>
              <a:sysClr val="windowText" lastClr="000000"/>
            </a:solidFill>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167821</xdr:rowOff>
    </xdr:to>
    <xdr:cxnSp macro="">
      <xdr:nvCxnSpPr>
        <xdr:cNvPr id="131" name="直線コネクタ 130"/>
        <xdr:cNvCxnSpPr/>
      </xdr:nvCxnSpPr>
      <xdr:spPr>
        <a:xfrm>
          <a:off x="15671800" y="29845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69850</xdr:rowOff>
    </xdr:to>
    <xdr:cxnSp macro="">
      <xdr:nvCxnSpPr>
        <xdr:cNvPr id="134" name="直線コネクタ 133"/>
        <xdr:cNvCxnSpPr/>
      </xdr:nvCxnSpPr>
      <xdr:spPr>
        <a:xfrm>
          <a:off x="14782800" y="2919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102507</xdr:rowOff>
    </xdr:to>
    <xdr:cxnSp macro="">
      <xdr:nvCxnSpPr>
        <xdr:cNvPr id="137" name="直線コネクタ 136"/>
        <xdr:cNvCxnSpPr/>
      </xdr:nvCxnSpPr>
      <xdr:spPr>
        <a:xfrm flipV="1">
          <a:off x="13893800" y="2919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121756</xdr:rowOff>
    </xdr:from>
    <xdr:ext cx="762000" cy="259045"/>
    <xdr:sp macro="" textlink="">
      <xdr:nvSpPr>
        <xdr:cNvPr id="139" name="テキスト ボックス 138"/>
        <xdr:cNvSpPr txBox="1"/>
      </xdr:nvSpPr>
      <xdr:spPr>
        <a:xfrm>
          <a:off x="14401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151493</xdr:rowOff>
    </xdr:to>
    <xdr:cxnSp macro="">
      <xdr:nvCxnSpPr>
        <xdr:cNvPr id="140" name="直線コネクタ 139"/>
        <xdr:cNvCxnSpPr/>
      </xdr:nvCxnSpPr>
      <xdr:spPr>
        <a:xfrm flipV="1">
          <a:off x="13004800" y="3017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41" name="フローチャート: 判断 140"/>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2" name="テキスト ボックス 141"/>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43" name="フローチャート: 判断 142"/>
        <xdr:cNvSpPr/>
      </xdr:nvSpPr>
      <xdr:spPr>
        <a:xfrm>
          <a:off x="12954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44" name="テキスト ボックス 143"/>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50" name="楕円 149"/>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133548</xdr:rowOff>
    </xdr:from>
    <xdr:ext cx="762000" cy="259045"/>
    <xdr:sp macro="" textlink="">
      <xdr:nvSpPr>
        <xdr:cNvPr id="151" name="物件費該当値テキスト"/>
        <xdr:cNvSpPr txBox="1"/>
      </xdr:nvSpPr>
      <xdr:spPr>
        <a:xfrm>
          <a:off x="16598900" y="287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2" name="楕円 151"/>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53" name="テキスト ボックス 152"/>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4" name="楕円 153"/>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5" name="テキスト ボックス 154"/>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6" name="楕円 155"/>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57" name="テキスト ボックス 156"/>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100693</xdr:rowOff>
    </xdr:from>
    <xdr:to>
      <xdr:col>65</xdr:col>
      <xdr:colOff>53975</xdr:colOff>
      <xdr:row>18</xdr:row>
      <xdr:rowOff>30843</xdr:rowOff>
    </xdr:to>
    <xdr:sp macro="" textlink="">
      <xdr:nvSpPr>
        <xdr:cNvPr id="158" name="楕円 157"/>
        <xdr:cNvSpPr/>
      </xdr:nvSpPr>
      <xdr:spPr>
        <a:xfrm>
          <a:off x="12954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41020</xdr:rowOff>
    </xdr:from>
    <xdr:ext cx="762000" cy="259045"/>
    <xdr:sp macro="" textlink="">
      <xdr:nvSpPr>
        <xdr:cNvPr id="159" name="テキスト ボックス 158"/>
        <xdr:cNvSpPr txBox="1"/>
      </xdr:nvSpPr>
      <xdr:spPr>
        <a:xfrm>
          <a:off x="12623800" y="278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H29</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は、</a:t>
          </a:r>
          <a:r>
            <a:rPr kumimoji="1" lang="ja-JP" altLang="en-US" sz="1200">
              <a:solidFill>
                <a:schemeClr val="dk1"/>
              </a:solidFill>
              <a:effectLst/>
              <a:latin typeface="+mn-lt"/>
              <a:ea typeface="+mn-ea"/>
              <a:cs typeface="+mn-cs"/>
            </a:rPr>
            <a:t>生活保護事業費の減額に伴い減少した。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今後は、</a:t>
          </a:r>
          <a:r>
            <a:rPr kumimoji="1" lang="ja-JP" altLang="ja-JP" sz="1200">
              <a:solidFill>
                <a:schemeClr val="dk1"/>
              </a:solidFill>
              <a:effectLst/>
              <a:latin typeface="+mn-lt"/>
              <a:ea typeface="+mn-ea"/>
              <a:cs typeface="+mn-cs"/>
            </a:rPr>
            <a:t>子ども子育て支援制度の実施に伴う施設型給付費、介護・訓練等給付費、こども・妊産婦医療費助成事業費などが逓増していくと見込んで</a:t>
          </a:r>
          <a:r>
            <a:rPr kumimoji="1" lang="ja-JP" altLang="en-US" sz="1200">
              <a:solidFill>
                <a:schemeClr val="dk1"/>
              </a:solidFill>
              <a:effectLst/>
              <a:latin typeface="+mn-lt"/>
              <a:ea typeface="+mn-ea"/>
              <a:cs typeface="+mn-cs"/>
            </a:rPr>
            <a:t>おり、　市単独事業については、類似団体との比較等により、事業の点検・評価を進め、適正な事務事業見直しに努める。</a:t>
          </a:r>
        </a:p>
        <a:p>
          <a:endParaRPr kumimoji="1" lang="en-US" altLang="ja-JP" sz="1200">
            <a:solidFill>
              <a:schemeClr val="dk1"/>
            </a:solidFill>
            <a:effectLst/>
            <a:latin typeface="+mn-lt"/>
            <a:ea typeface="+mn-ea"/>
            <a:cs typeface="+mn-cs"/>
          </a:endParaRPr>
        </a:p>
        <a:p>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57</xdr:row>
      <xdr:rowOff>161290</xdr:rowOff>
    </xdr:to>
    <xdr:cxnSp macro="">
      <xdr:nvCxnSpPr>
        <xdr:cNvPr id="190" name="直線コネクタ 189"/>
        <xdr:cNvCxnSpPr/>
      </xdr:nvCxnSpPr>
      <xdr:spPr>
        <a:xfrm flipV="1">
          <a:off x="3987800" y="963676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82567</xdr:rowOff>
    </xdr:from>
    <xdr:ext cx="762000" cy="259045"/>
    <xdr:sp macro="" textlink="">
      <xdr:nvSpPr>
        <xdr:cNvPr id="191" name="扶助費平均値テキスト"/>
        <xdr:cNvSpPr txBox="1"/>
      </xdr:nvSpPr>
      <xdr:spPr>
        <a:xfrm>
          <a:off x="4914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xdr:rowOff>
    </xdr:from>
    <xdr:to>
      <xdr:col>19</xdr:col>
      <xdr:colOff>187325</xdr:colOff>
      <xdr:row>57</xdr:row>
      <xdr:rowOff>161290</xdr:rowOff>
    </xdr:to>
    <xdr:cxnSp macro="">
      <xdr:nvCxnSpPr>
        <xdr:cNvPr id="193" name="直線コネクタ 192"/>
        <xdr:cNvCxnSpPr/>
      </xdr:nvCxnSpPr>
      <xdr:spPr>
        <a:xfrm>
          <a:off x="3098800" y="9773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5" name="テキスト ボックス 19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57</xdr:row>
      <xdr:rowOff>1270</xdr:rowOff>
    </xdr:to>
    <xdr:cxnSp macro="">
      <xdr:nvCxnSpPr>
        <xdr:cNvPr id="196" name="直線コネクタ 195"/>
        <xdr:cNvCxnSpPr/>
      </xdr:nvCxnSpPr>
      <xdr:spPr>
        <a:xfrm>
          <a:off x="2209800" y="94996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55</xdr:row>
      <xdr:rowOff>69850</xdr:rowOff>
    </xdr:to>
    <xdr:cxnSp macro="">
      <xdr:nvCxnSpPr>
        <xdr:cNvPr id="199" name="直線コネクタ 198"/>
        <xdr:cNvCxnSpPr/>
      </xdr:nvCxnSpPr>
      <xdr:spPr>
        <a:xfrm>
          <a:off x="1320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200" name="フローチャート: 判断 199"/>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1" name="テキスト ボックス 200"/>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3" name="テキスト ボックス 202"/>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9" name="楕円 208"/>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10"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110490</xdr:rowOff>
    </xdr:from>
    <xdr:to>
      <xdr:col>20</xdr:col>
      <xdr:colOff>38100</xdr:colOff>
      <xdr:row>58</xdr:row>
      <xdr:rowOff>40640</xdr:rowOff>
    </xdr:to>
    <xdr:sp macro="" textlink="">
      <xdr:nvSpPr>
        <xdr:cNvPr id="211" name="楕円 210"/>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212" name="テキスト ボックス 211"/>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13" name="楕円 212"/>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36847</xdr:rowOff>
    </xdr:from>
    <xdr:ext cx="762000" cy="259045"/>
    <xdr:sp macro="" textlink="">
      <xdr:nvSpPr>
        <xdr:cNvPr id="214" name="テキスト ボックス 213"/>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7" name="楕円 216"/>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8" name="テキスト ボックス 217"/>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H29</a:t>
          </a:r>
          <a:r>
            <a:rPr kumimoji="1" lang="ja-JP" altLang="en-US" sz="1200">
              <a:solidFill>
                <a:schemeClr val="dk1"/>
              </a:solidFill>
              <a:effectLst/>
              <a:latin typeface="+mn-lt"/>
              <a:ea typeface="+mn-ea"/>
              <a:cs typeface="+mn-cs"/>
            </a:rPr>
            <a:t>年度は大雪に伴う除雪対策事業費の増加等により、大きく上昇した</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169863</xdr:rowOff>
    </xdr:from>
    <xdr:to>
      <xdr:col>82</xdr:col>
      <xdr:colOff>107950</xdr:colOff>
      <xdr:row>60</xdr:row>
      <xdr:rowOff>12700</xdr:rowOff>
    </xdr:to>
    <xdr:cxnSp macro="">
      <xdr:nvCxnSpPr>
        <xdr:cNvPr id="255" name="直線コネクタ 254"/>
        <xdr:cNvCxnSpPr/>
      </xdr:nvCxnSpPr>
      <xdr:spPr>
        <a:xfrm>
          <a:off x="15671800" y="9771063"/>
          <a:ext cx="838200" cy="52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78440</xdr:rowOff>
    </xdr:from>
    <xdr:ext cx="762000" cy="259045"/>
    <xdr:sp macro="" textlink="">
      <xdr:nvSpPr>
        <xdr:cNvPr id="256" name="その他平均値テキスト"/>
        <xdr:cNvSpPr txBox="1"/>
      </xdr:nvSpPr>
      <xdr:spPr>
        <a:xfrm>
          <a:off x="16598900" y="9679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41275</xdr:rowOff>
    </xdr:from>
    <xdr:to>
      <xdr:col>78</xdr:col>
      <xdr:colOff>69850</xdr:colOff>
      <xdr:row>56</xdr:row>
      <xdr:rowOff>169863</xdr:rowOff>
    </xdr:to>
    <xdr:cxnSp macro="">
      <xdr:nvCxnSpPr>
        <xdr:cNvPr id="258" name="直線コネクタ 257"/>
        <xdr:cNvCxnSpPr/>
      </xdr:nvCxnSpPr>
      <xdr:spPr>
        <a:xfrm>
          <a:off x="14782800" y="9642475"/>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91140</xdr:rowOff>
    </xdr:from>
    <xdr:ext cx="736600" cy="259045"/>
    <xdr:sp macro="" textlink="">
      <xdr:nvSpPr>
        <xdr:cNvPr id="260" name="テキスト ボックス 259"/>
        <xdr:cNvSpPr txBox="1"/>
      </xdr:nvSpPr>
      <xdr:spPr>
        <a:xfrm>
          <a:off x="15290800" y="986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141288</xdr:rowOff>
    </xdr:from>
    <xdr:to>
      <xdr:col>73</xdr:col>
      <xdr:colOff>180975</xdr:colOff>
      <xdr:row>56</xdr:row>
      <xdr:rowOff>41275</xdr:rowOff>
    </xdr:to>
    <xdr:cxnSp macro="">
      <xdr:nvCxnSpPr>
        <xdr:cNvPr id="261" name="直線コネクタ 260"/>
        <xdr:cNvCxnSpPr/>
      </xdr:nvCxnSpPr>
      <xdr:spPr>
        <a:xfrm>
          <a:off x="13893800" y="95710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2" name="フローチャート: 判断 261"/>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63" name="テキスト ボックス 262"/>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141288</xdr:rowOff>
    </xdr:from>
    <xdr:to>
      <xdr:col>69</xdr:col>
      <xdr:colOff>92075</xdr:colOff>
      <xdr:row>57</xdr:row>
      <xdr:rowOff>12700</xdr:rowOff>
    </xdr:to>
    <xdr:cxnSp macro="">
      <xdr:nvCxnSpPr>
        <xdr:cNvPr id="264" name="直線コネクタ 263"/>
        <xdr:cNvCxnSpPr/>
      </xdr:nvCxnSpPr>
      <xdr:spPr>
        <a:xfrm flipV="1">
          <a:off x="13004800" y="9571038"/>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5" name="フローチャート: 判断 264"/>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19702</xdr:rowOff>
    </xdr:from>
    <xdr:ext cx="762000" cy="259045"/>
    <xdr:sp macro="" textlink="">
      <xdr:nvSpPr>
        <xdr:cNvPr id="266" name="テキスト ボックス 265"/>
        <xdr:cNvSpPr txBox="1"/>
      </xdr:nvSpPr>
      <xdr:spPr>
        <a:xfrm>
          <a:off x="13512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67" name="フローチャート: 判断 266"/>
        <xdr:cNvSpPr/>
      </xdr:nvSpPr>
      <xdr:spPr>
        <a:xfrm>
          <a:off x="12954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145115</xdr:rowOff>
    </xdr:from>
    <xdr:ext cx="762000" cy="259045"/>
    <xdr:sp macro="" textlink="">
      <xdr:nvSpPr>
        <xdr:cNvPr id="268" name="テキスト ボックス 267"/>
        <xdr:cNvSpPr txBox="1"/>
      </xdr:nvSpPr>
      <xdr:spPr>
        <a:xfrm>
          <a:off x="12623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4" name="楕円 273"/>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5"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119063</xdr:rowOff>
    </xdr:from>
    <xdr:to>
      <xdr:col>78</xdr:col>
      <xdr:colOff>120650</xdr:colOff>
      <xdr:row>57</xdr:row>
      <xdr:rowOff>49213</xdr:rowOff>
    </xdr:to>
    <xdr:sp macro="" textlink="">
      <xdr:nvSpPr>
        <xdr:cNvPr id="276" name="楕円 275"/>
        <xdr:cNvSpPr/>
      </xdr:nvSpPr>
      <xdr:spPr>
        <a:xfrm>
          <a:off x="15621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59390</xdr:rowOff>
    </xdr:from>
    <xdr:ext cx="736600" cy="259045"/>
    <xdr:sp macro="" textlink="">
      <xdr:nvSpPr>
        <xdr:cNvPr id="277" name="テキスト ボックス 276"/>
        <xdr:cNvSpPr txBox="1"/>
      </xdr:nvSpPr>
      <xdr:spPr>
        <a:xfrm>
          <a:off x="15290800" y="948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161925</xdr:rowOff>
    </xdr:from>
    <xdr:to>
      <xdr:col>74</xdr:col>
      <xdr:colOff>31750</xdr:colOff>
      <xdr:row>56</xdr:row>
      <xdr:rowOff>92075</xdr:rowOff>
    </xdr:to>
    <xdr:sp macro="" textlink="">
      <xdr:nvSpPr>
        <xdr:cNvPr id="278" name="楕円 277"/>
        <xdr:cNvSpPr/>
      </xdr:nvSpPr>
      <xdr:spPr>
        <a:xfrm>
          <a:off x="14732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102252</xdr:rowOff>
    </xdr:from>
    <xdr:ext cx="762000" cy="259045"/>
    <xdr:sp macro="" textlink="">
      <xdr:nvSpPr>
        <xdr:cNvPr id="279" name="テキスト ボックス 278"/>
        <xdr:cNvSpPr txBox="1"/>
      </xdr:nvSpPr>
      <xdr:spPr>
        <a:xfrm>
          <a:off x="14401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90488</xdr:rowOff>
    </xdr:from>
    <xdr:to>
      <xdr:col>69</xdr:col>
      <xdr:colOff>142875</xdr:colOff>
      <xdr:row>56</xdr:row>
      <xdr:rowOff>20638</xdr:rowOff>
    </xdr:to>
    <xdr:sp macro="" textlink="">
      <xdr:nvSpPr>
        <xdr:cNvPr id="280" name="楕円 279"/>
        <xdr:cNvSpPr/>
      </xdr:nvSpPr>
      <xdr:spPr>
        <a:xfrm>
          <a:off x="13843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30815</xdr:rowOff>
    </xdr:from>
    <xdr:ext cx="762000" cy="259045"/>
    <xdr:sp macro="" textlink="">
      <xdr:nvSpPr>
        <xdr:cNvPr id="281" name="テキスト ボックス 280"/>
        <xdr:cNvSpPr txBox="1"/>
      </xdr:nvSpPr>
      <xdr:spPr>
        <a:xfrm>
          <a:off x="13512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82" name="楕円 281"/>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83" name="テキスト ボックス 282"/>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H29</a:t>
          </a:r>
          <a:r>
            <a:rPr kumimoji="1" lang="ja-JP" altLang="en-US" sz="1200">
              <a:solidFill>
                <a:schemeClr val="dk1"/>
              </a:solidFill>
              <a:effectLst/>
              <a:latin typeface="+mn-lt"/>
              <a:ea typeface="+mn-ea"/>
              <a:cs typeface="+mn-cs"/>
            </a:rPr>
            <a:t>年度の上昇した主な要因としては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ごみ処理施設整備の償還に伴う一部事務組合への補助費等が増加したことによるものである。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今後は、「</a:t>
          </a:r>
          <a:r>
            <a:rPr kumimoji="1" lang="ja-JP" altLang="ja-JP" sz="1200">
              <a:solidFill>
                <a:schemeClr val="dk1"/>
              </a:solidFill>
              <a:effectLst/>
              <a:latin typeface="+mn-lt"/>
              <a:ea typeface="+mn-ea"/>
              <a:cs typeface="+mn-cs"/>
            </a:rPr>
            <a:t>財政健全化緊急プログラム</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に基づき、</a:t>
          </a:r>
          <a:r>
            <a:rPr kumimoji="1" lang="ja-JP" altLang="en-US" sz="1200">
              <a:solidFill>
                <a:schemeClr val="dk1"/>
              </a:solidFill>
              <a:effectLst/>
              <a:latin typeface="+mn-lt"/>
              <a:ea typeface="+mn-ea"/>
              <a:cs typeface="+mn-cs"/>
            </a:rPr>
            <a:t>補助金等の</a:t>
          </a:r>
          <a:r>
            <a:rPr kumimoji="1" lang="ja-JP" altLang="ja-JP" sz="1200">
              <a:solidFill>
                <a:schemeClr val="dk1"/>
              </a:solidFill>
              <a:effectLst/>
              <a:latin typeface="+mn-lt"/>
              <a:ea typeface="+mn-ea"/>
              <a:cs typeface="+mn-cs"/>
            </a:rPr>
            <a:t>事務事業の見直し等に取り組むことで</a:t>
          </a:r>
          <a:r>
            <a:rPr kumimoji="1" lang="ja-JP" altLang="en-US" sz="1200">
              <a:solidFill>
                <a:schemeClr val="dk1"/>
              </a:solidFill>
              <a:effectLst/>
              <a:latin typeface="+mn-lt"/>
              <a:ea typeface="+mn-ea"/>
              <a:cs typeface="+mn-cs"/>
            </a:rPr>
            <a:t>、補助費等の</a:t>
          </a:r>
          <a:r>
            <a:rPr kumimoji="1" lang="ja-JP" altLang="ja-JP" sz="1200">
              <a:solidFill>
                <a:schemeClr val="dk1"/>
              </a:solidFill>
              <a:effectLst/>
              <a:latin typeface="+mn-lt"/>
              <a:ea typeface="+mn-ea"/>
              <a:cs typeface="+mn-cs"/>
            </a:rPr>
            <a:t>抑制に努める。</a:t>
          </a:r>
          <a:endParaRPr lang="ja-JP" altLang="ja-JP" sz="1200">
            <a:effectLst/>
          </a:endParaRPr>
        </a:p>
        <a:p>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34</xdr:row>
      <xdr:rowOff>94343</xdr:rowOff>
    </xdr:to>
    <xdr:cxnSp macro="">
      <xdr:nvCxnSpPr>
        <xdr:cNvPr id="318" name="直線コネクタ 317"/>
        <xdr:cNvCxnSpPr/>
      </xdr:nvCxnSpPr>
      <xdr:spPr>
        <a:xfrm>
          <a:off x="15671800" y="57277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72770</xdr:rowOff>
    </xdr:from>
    <xdr:ext cx="762000" cy="259045"/>
    <xdr:sp macro="" textlink="">
      <xdr:nvSpPr>
        <xdr:cNvPr id="319" name="補助費等平均値テキスト"/>
        <xdr:cNvSpPr txBox="1"/>
      </xdr:nvSpPr>
      <xdr:spPr>
        <a:xfrm>
          <a:off x="16598900" y="6073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26307</xdr:rowOff>
    </xdr:from>
    <xdr:to>
      <xdr:col>78</xdr:col>
      <xdr:colOff>69850</xdr:colOff>
      <xdr:row>33</xdr:row>
      <xdr:rowOff>69850</xdr:rowOff>
    </xdr:to>
    <xdr:cxnSp macro="">
      <xdr:nvCxnSpPr>
        <xdr:cNvPr id="321" name="直線コネクタ 320"/>
        <xdr:cNvCxnSpPr/>
      </xdr:nvCxnSpPr>
      <xdr:spPr>
        <a:xfrm>
          <a:off x="14782800" y="568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23" name="テキスト ボックス 322"/>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26307</xdr:rowOff>
    </xdr:from>
    <xdr:to>
      <xdr:col>73</xdr:col>
      <xdr:colOff>180975</xdr:colOff>
      <xdr:row>33</xdr:row>
      <xdr:rowOff>48078</xdr:rowOff>
    </xdr:to>
    <xdr:cxnSp macro="">
      <xdr:nvCxnSpPr>
        <xdr:cNvPr id="324" name="直線コネクタ 323"/>
        <xdr:cNvCxnSpPr/>
      </xdr:nvCxnSpPr>
      <xdr:spPr>
        <a:xfrm flipV="1">
          <a:off x="13893800" y="568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5" name="フローチャート: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48078</xdr:rowOff>
    </xdr:from>
    <xdr:to>
      <xdr:col>69</xdr:col>
      <xdr:colOff>92075</xdr:colOff>
      <xdr:row>33</xdr:row>
      <xdr:rowOff>124278</xdr:rowOff>
    </xdr:to>
    <xdr:cxnSp macro="">
      <xdr:nvCxnSpPr>
        <xdr:cNvPr id="327" name="直線コネクタ 326"/>
        <xdr:cNvCxnSpPr/>
      </xdr:nvCxnSpPr>
      <xdr:spPr>
        <a:xfrm flipV="1">
          <a:off x="13004800" y="570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43543</xdr:rowOff>
    </xdr:from>
    <xdr:to>
      <xdr:col>82</xdr:col>
      <xdr:colOff>158750</xdr:colOff>
      <xdr:row>34</xdr:row>
      <xdr:rowOff>145143</xdr:rowOff>
    </xdr:to>
    <xdr:sp macro="" textlink="">
      <xdr:nvSpPr>
        <xdr:cNvPr id="337" name="楕円 336"/>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60070</xdr:rowOff>
    </xdr:from>
    <xdr:ext cx="762000" cy="259045"/>
    <xdr:sp macro="" textlink="">
      <xdr:nvSpPr>
        <xdr:cNvPr id="338" name="補助費等該当値テキスト"/>
        <xdr:cNvSpPr txBox="1"/>
      </xdr:nvSpPr>
      <xdr:spPr>
        <a:xfrm>
          <a:off x="16598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19050</xdr:rowOff>
    </xdr:from>
    <xdr:to>
      <xdr:col>78</xdr:col>
      <xdr:colOff>120650</xdr:colOff>
      <xdr:row>33</xdr:row>
      <xdr:rowOff>120650</xdr:rowOff>
    </xdr:to>
    <xdr:sp macro="" textlink="">
      <xdr:nvSpPr>
        <xdr:cNvPr id="339" name="楕円 338"/>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130827</xdr:rowOff>
    </xdr:from>
    <xdr:ext cx="736600" cy="259045"/>
    <xdr:sp macro="" textlink="">
      <xdr:nvSpPr>
        <xdr:cNvPr id="340" name="テキスト ボックス 339"/>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146957</xdr:rowOff>
    </xdr:from>
    <xdr:to>
      <xdr:col>74</xdr:col>
      <xdr:colOff>31750</xdr:colOff>
      <xdr:row>33</xdr:row>
      <xdr:rowOff>77107</xdr:rowOff>
    </xdr:to>
    <xdr:sp macro="" textlink="">
      <xdr:nvSpPr>
        <xdr:cNvPr id="341" name="楕円 340"/>
        <xdr:cNvSpPr/>
      </xdr:nvSpPr>
      <xdr:spPr>
        <a:xfrm>
          <a:off x="14732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87284</xdr:rowOff>
    </xdr:from>
    <xdr:ext cx="762000" cy="259045"/>
    <xdr:sp macro="" textlink="">
      <xdr:nvSpPr>
        <xdr:cNvPr id="342" name="テキスト ボックス 341"/>
        <xdr:cNvSpPr txBox="1"/>
      </xdr:nvSpPr>
      <xdr:spPr>
        <a:xfrm>
          <a:off x="14401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168728</xdr:rowOff>
    </xdr:from>
    <xdr:to>
      <xdr:col>69</xdr:col>
      <xdr:colOff>142875</xdr:colOff>
      <xdr:row>33</xdr:row>
      <xdr:rowOff>98878</xdr:rowOff>
    </xdr:to>
    <xdr:sp macro="" textlink="">
      <xdr:nvSpPr>
        <xdr:cNvPr id="343" name="楕円 342"/>
        <xdr:cNvSpPr/>
      </xdr:nvSpPr>
      <xdr:spPr>
        <a:xfrm>
          <a:off x="13843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109055</xdr:rowOff>
    </xdr:from>
    <xdr:ext cx="762000" cy="259045"/>
    <xdr:sp macro="" textlink="">
      <xdr:nvSpPr>
        <xdr:cNvPr id="344" name="テキスト ボックス 343"/>
        <xdr:cNvSpPr txBox="1"/>
      </xdr:nvSpPr>
      <xdr:spPr>
        <a:xfrm>
          <a:off x="13512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73478</xdr:rowOff>
    </xdr:from>
    <xdr:to>
      <xdr:col>65</xdr:col>
      <xdr:colOff>53975</xdr:colOff>
      <xdr:row>34</xdr:row>
      <xdr:rowOff>3628</xdr:rowOff>
    </xdr:to>
    <xdr:sp macro="" textlink="">
      <xdr:nvSpPr>
        <xdr:cNvPr id="345" name="楕円 344"/>
        <xdr:cNvSpPr/>
      </xdr:nvSpPr>
      <xdr:spPr>
        <a:xfrm>
          <a:off x="12954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13805</xdr:rowOff>
    </xdr:from>
    <xdr:ext cx="762000" cy="259045"/>
    <xdr:sp macro="" textlink="">
      <xdr:nvSpPr>
        <xdr:cNvPr id="346" name="テキスト ボックス 345"/>
        <xdr:cNvSpPr txBox="1"/>
      </xdr:nvSpPr>
      <xdr:spPr>
        <a:xfrm>
          <a:off x="12623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北陸新幹線開業にあわせた都市基盤整備や小中学校の耐震化等に伴い発行した市債の償還が本格化してきたことにより、実質公債費比率は増加傾向にある。</a:t>
          </a:r>
        </a:p>
        <a:p>
          <a:r>
            <a:rPr kumimoji="1" lang="ja-JP" altLang="en-US" sz="1200">
              <a:solidFill>
                <a:schemeClr val="dk1"/>
              </a:solidFill>
              <a:effectLst/>
              <a:latin typeface="+mn-lt"/>
              <a:ea typeface="+mn-ea"/>
              <a:cs typeface="+mn-cs"/>
            </a:rPr>
            <a:t>　今後は、「財政健全化緊急プログラム」に掲げる投資的経費の抑制による市債発行額の抑制や借換債による公債費の平準化、財政状況に応じた繰上償還の実施など市債管理を徹底し、公債費の抑制に努める。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4" name="直線コネクタ 373"/>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7"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8" name="直線コネクタ 377"/>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54611</xdr:rowOff>
    </xdr:from>
    <xdr:to>
      <xdr:col>24</xdr:col>
      <xdr:colOff>25400</xdr:colOff>
      <xdr:row>81</xdr:row>
      <xdr:rowOff>100330</xdr:rowOff>
    </xdr:to>
    <xdr:cxnSp macro="">
      <xdr:nvCxnSpPr>
        <xdr:cNvPr id="379" name="直線コネクタ 378"/>
        <xdr:cNvCxnSpPr/>
      </xdr:nvCxnSpPr>
      <xdr:spPr>
        <a:xfrm>
          <a:off x="3987800" y="13942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119397</xdr:rowOff>
    </xdr:from>
    <xdr:ext cx="762000" cy="259045"/>
    <xdr:sp macro="" textlink="">
      <xdr:nvSpPr>
        <xdr:cNvPr id="380" name="公債費平均値テキスト"/>
        <xdr:cNvSpPr txBox="1"/>
      </xdr:nvSpPr>
      <xdr:spPr>
        <a:xfrm>
          <a:off x="4914900" y="1314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フローチャート: 判断 380"/>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127000</xdr:rowOff>
    </xdr:from>
    <xdr:to>
      <xdr:col>19</xdr:col>
      <xdr:colOff>187325</xdr:colOff>
      <xdr:row>81</xdr:row>
      <xdr:rowOff>54611</xdr:rowOff>
    </xdr:to>
    <xdr:cxnSp macro="">
      <xdr:nvCxnSpPr>
        <xdr:cNvPr id="382" name="直線コネクタ 381"/>
        <xdr:cNvCxnSpPr/>
      </xdr:nvCxnSpPr>
      <xdr:spPr>
        <a:xfrm>
          <a:off x="3098800" y="138430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3" name="フローチャート: 判断 382"/>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84" name="テキスト ボックス 383"/>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127000</xdr:rowOff>
    </xdr:from>
    <xdr:to>
      <xdr:col>15</xdr:col>
      <xdr:colOff>98425</xdr:colOff>
      <xdr:row>80</xdr:row>
      <xdr:rowOff>157480</xdr:rowOff>
    </xdr:to>
    <xdr:cxnSp macro="">
      <xdr:nvCxnSpPr>
        <xdr:cNvPr id="385" name="直線コネクタ 384"/>
        <xdr:cNvCxnSpPr/>
      </xdr:nvCxnSpPr>
      <xdr:spPr>
        <a:xfrm flipV="1">
          <a:off x="2209800" y="1384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104139</xdr:rowOff>
    </xdr:from>
    <xdr:to>
      <xdr:col>11</xdr:col>
      <xdr:colOff>9525</xdr:colOff>
      <xdr:row>80</xdr:row>
      <xdr:rowOff>157480</xdr:rowOff>
    </xdr:to>
    <xdr:cxnSp macro="">
      <xdr:nvCxnSpPr>
        <xdr:cNvPr id="388" name="直線コネクタ 387"/>
        <xdr:cNvCxnSpPr/>
      </xdr:nvCxnSpPr>
      <xdr:spPr>
        <a:xfrm>
          <a:off x="1320800" y="13820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90" name="テキスト ボックス 389"/>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2" name="テキスト ボックス 39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49530</xdr:rowOff>
    </xdr:from>
    <xdr:to>
      <xdr:col>24</xdr:col>
      <xdr:colOff>76200</xdr:colOff>
      <xdr:row>81</xdr:row>
      <xdr:rowOff>151130</xdr:rowOff>
    </xdr:to>
    <xdr:sp macro="" textlink="">
      <xdr:nvSpPr>
        <xdr:cNvPr id="398" name="楕円 397"/>
        <xdr:cNvSpPr/>
      </xdr:nvSpPr>
      <xdr:spPr>
        <a:xfrm>
          <a:off x="47752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129557</xdr:rowOff>
    </xdr:from>
    <xdr:ext cx="762000" cy="259045"/>
    <xdr:sp macro="" textlink="">
      <xdr:nvSpPr>
        <xdr:cNvPr id="399" name="公債費該当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3811</xdr:rowOff>
    </xdr:from>
    <xdr:to>
      <xdr:col>20</xdr:col>
      <xdr:colOff>38100</xdr:colOff>
      <xdr:row>81</xdr:row>
      <xdr:rowOff>105411</xdr:rowOff>
    </xdr:to>
    <xdr:sp macro="" textlink="">
      <xdr:nvSpPr>
        <xdr:cNvPr id="400" name="楕円 399"/>
        <xdr:cNvSpPr/>
      </xdr:nvSpPr>
      <xdr:spPr>
        <a:xfrm>
          <a:off x="3937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90188</xdr:rowOff>
    </xdr:from>
    <xdr:ext cx="736600" cy="259045"/>
    <xdr:sp macro="" textlink="">
      <xdr:nvSpPr>
        <xdr:cNvPr id="401" name="テキスト ボックス 400"/>
        <xdr:cNvSpPr txBox="1"/>
      </xdr:nvSpPr>
      <xdr:spPr>
        <a:xfrm>
          <a:off x="3606800" y="1397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402" name="楕円 401"/>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403" name="テキスト ボックス 402"/>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106680</xdr:rowOff>
    </xdr:from>
    <xdr:to>
      <xdr:col>11</xdr:col>
      <xdr:colOff>60325</xdr:colOff>
      <xdr:row>81</xdr:row>
      <xdr:rowOff>36830</xdr:rowOff>
    </xdr:to>
    <xdr:sp macro="" textlink="">
      <xdr:nvSpPr>
        <xdr:cNvPr id="404" name="楕円 403"/>
        <xdr:cNvSpPr/>
      </xdr:nvSpPr>
      <xdr:spPr>
        <a:xfrm>
          <a:off x="2159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21607</xdr:rowOff>
    </xdr:from>
    <xdr:ext cx="762000" cy="259045"/>
    <xdr:sp macro="" textlink="">
      <xdr:nvSpPr>
        <xdr:cNvPr id="405" name="テキスト ボックス 404"/>
        <xdr:cNvSpPr txBox="1"/>
      </xdr:nvSpPr>
      <xdr:spPr>
        <a:xfrm>
          <a:off x="1828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53339</xdr:rowOff>
    </xdr:from>
    <xdr:to>
      <xdr:col>6</xdr:col>
      <xdr:colOff>171450</xdr:colOff>
      <xdr:row>80</xdr:row>
      <xdr:rowOff>154939</xdr:rowOff>
    </xdr:to>
    <xdr:sp macro="" textlink="">
      <xdr:nvSpPr>
        <xdr:cNvPr id="406" name="楕円 405"/>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139716</xdr:rowOff>
    </xdr:from>
    <xdr:ext cx="762000" cy="259045"/>
    <xdr:sp macro="" textlink="">
      <xdr:nvSpPr>
        <xdr:cNvPr id="407" name="テキスト ボックス 406"/>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全体的に類似団体と比べて上位にあるものの、これまでの大型投資に伴う物件費の増や</a:t>
          </a:r>
          <a:r>
            <a:rPr kumimoji="1" lang="ja-JP" altLang="en-US" sz="1200">
              <a:solidFill>
                <a:schemeClr val="dk1"/>
              </a:solidFill>
              <a:effectLst/>
              <a:latin typeface="+mn-lt"/>
              <a:ea typeface="+mn-ea"/>
              <a:cs typeface="+mn-cs"/>
            </a:rPr>
            <a:t>公債費、さらには</a:t>
          </a:r>
          <a:r>
            <a:rPr kumimoji="1" lang="ja-JP" altLang="ja-JP" sz="1200">
              <a:solidFill>
                <a:schemeClr val="dk1"/>
              </a:solidFill>
              <a:effectLst/>
              <a:latin typeface="+mn-lt"/>
              <a:ea typeface="+mn-ea"/>
              <a:cs typeface="+mn-cs"/>
            </a:rPr>
            <a:t>ごみ処理施設整備の償還に伴う一部事務組合への補助費等の</a:t>
          </a:r>
          <a:r>
            <a:rPr kumimoji="1" lang="ja-JP" altLang="en-US" sz="1200">
              <a:solidFill>
                <a:schemeClr val="dk1"/>
              </a:solidFill>
              <a:effectLst/>
              <a:latin typeface="+mn-lt"/>
              <a:ea typeface="+mn-ea"/>
              <a:cs typeface="+mn-cs"/>
            </a:rPr>
            <a:t>増加や介護保険事業会計など</a:t>
          </a:r>
          <a:r>
            <a:rPr kumimoji="1" lang="ja-JP" altLang="ja-JP" sz="1200">
              <a:solidFill>
                <a:schemeClr val="dk1"/>
              </a:solidFill>
              <a:effectLst/>
              <a:latin typeface="+mn-lt"/>
              <a:ea typeface="+mn-ea"/>
              <a:cs typeface="+mn-cs"/>
            </a:rPr>
            <a:t>福祉事業会計への繰出金の</a:t>
          </a:r>
          <a:r>
            <a:rPr kumimoji="1" lang="ja-JP" altLang="en-US" sz="1200">
              <a:solidFill>
                <a:schemeClr val="dk1"/>
              </a:solidFill>
              <a:effectLst/>
              <a:latin typeface="+mn-lt"/>
              <a:ea typeface="+mn-ea"/>
              <a:cs typeface="+mn-cs"/>
            </a:rPr>
            <a:t>増加により、</a:t>
          </a:r>
          <a:r>
            <a:rPr kumimoji="1" lang="ja-JP" altLang="ja-JP" sz="1200">
              <a:solidFill>
                <a:schemeClr val="dk1"/>
              </a:solidFill>
              <a:effectLst/>
              <a:latin typeface="+mn-lt"/>
              <a:ea typeface="+mn-ea"/>
              <a:cs typeface="+mn-cs"/>
            </a:rPr>
            <a:t>財政の硬直化の傾向</a:t>
          </a:r>
          <a:r>
            <a:rPr kumimoji="1" lang="ja-JP" altLang="en-US" sz="1200">
              <a:solidFill>
                <a:schemeClr val="dk1"/>
              </a:solidFill>
              <a:effectLst/>
              <a:latin typeface="+mn-lt"/>
              <a:ea typeface="+mn-ea"/>
              <a:cs typeface="+mn-cs"/>
            </a:rPr>
            <a:t>にある。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a:t>
          </a:r>
          <a:r>
            <a:rPr kumimoji="1" lang="ja-JP" altLang="ja-JP" sz="1200">
              <a:solidFill>
                <a:schemeClr val="dk1"/>
              </a:solidFill>
              <a:effectLst/>
              <a:latin typeface="+mn-lt"/>
              <a:ea typeface="+mn-ea"/>
              <a:cs typeface="+mn-cs"/>
            </a:rPr>
            <a:t>は、財政健全化緊急プログラムに</a:t>
          </a:r>
          <a:r>
            <a:rPr kumimoji="1" lang="ja-JP" altLang="en-US" sz="1200">
              <a:solidFill>
                <a:schemeClr val="dk1"/>
              </a:solidFill>
              <a:effectLst/>
              <a:latin typeface="+mn-lt"/>
              <a:ea typeface="+mn-ea"/>
              <a:cs typeface="+mn-cs"/>
            </a:rPr>
            <a:t>掲げる「事務事業見直し」や「公共</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的</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施設管理コストの縮減」</a:t>
          </a:r>
          <a:r>
            <a:rPr kumimoji="1" lang="ja-JP" altLang="ja-JP" sz="1200">
              <a:solidFill>
                <a:schemeClr val="dk1"/>
              </a:solidFill>
              <a:effectLst/>
              <a:latin typeface="+mn-lt"/>
              <a:ea typeface="+mn-ea"/>
              <a:cs typeface="+mn-cs"/>
            </a:rPr>
            <a:t>に取り組</a:t>
          </a:r>
          <a:r>
            <a:rPr kumimoji="1" lang="ja-JP" altLang="en-US" sz="1200">
              <a:solidFill>
                <a:schemeClr val="dk1"/>
              </a:solidFill>
              <a:effectLst/>
              <a:latin typeface="+mn-lt"/>
              <a:ea typeface="+mn-ea"/>
              <a:cs typeface="+mn-cs"/>
            </a:rPr>
            <a:t>み、</a:t>
          </a:r>
          <a:r>
            <a:rPr kumimoji="1" lang="ja-JP" altLang="ja-JP" sz="1200">
              <a:solidFill>
                <a:schemeClr val="dk1"/>
              </a:solidFill>
              <a:effectLst/>
              <a:latin typeface="+mn-lt"/>
              <a:ea typeface="+mn-ea"/>
              <a:cs typeface="+mn-cs"/>
            </a:rPr>
            <a:t>これまで以上に経常的経費の圧縮に努める。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167005</xdr:rowOff>
    </xdr:from>
    <xdr:to>
      <xdr:col>82</xdr:col>
      <xdr:colOff>107950</xdr:colOff>
      <xdr:row>81</xdr:row>
      <xdr:rowOff>98425</xdr:rowOff>
    </xdr:to>
    <xdr:cxnSp macro="">
      <xdr:nvCxnSpPr>
        <xdr:cNvPr id="431" name="直線コネクタ 430"/>
        <xdr:cNvCxnSpPr/>
      </xdr:nvCxnSpPr>
      <xdr:spPr>
        <a:xfrm flipV="1">
          <a:off x="16510000" y="13025755"/>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70502</xdr:rowOff>
    </xdr:from>
    <xdr:ext cx="762000" cy="259045"/>
    <xdr:sp macro="" textlink="">
      <xdr:nvSpPr>
        <xdr:cNvPr id="432"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98425</xdr:rowOff>
    </xdr:from>
    <xdr:to>
      <xdr:col>82</xdr:col>
      <xdr:colOff>196850</xdr:colOff>
      <xdr:row>81</xdr:row>
      <xdr:rowOff>98425</xdr:rowOff>
    </xdr:to>
    <xdr:cxnSp macro="">
      <xdr:nvCxnSpPr>
        <xdr:cNvPr id="433" name="直線コネクタ 432"/>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81932</xdr:rowOff>
    </xdr:from>
    <xdr:ext cx="762000" cy="259045"/>
    <xdr:sp macro="" textlink="">
      <xdr:nvSpPr>
        <xdr:cNvPr id="434" name="公債費以外最大値テキスト"/>
        <xdr:cNvSpPr txBox="1"/>
      </xdr:nvSpPr>
      <xdr:spPr>
        <a:xfrm>
          <a:off x="16598900" y="1276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167005</xdr:rowOff>
    </xdr:from>
    <xdr:to>
      <xdr:col>82</xdr:col>
      <xdr:colOff>196850</xdr:colOff>
      <xdr:row>75</xdr:row>
      <xdr:rowOff>167005</xdr:rowOff>
    </xdr:to>
    <xdr:cxnSp macro="">
      <xdr:nvCxnSpPr>
        <xdr:cNvPr id="435" name="直線コネクタ 434"/>
        <xdr:cNvCxnSpPr/>
      </xdr:nvCxnSpPr>
      <xdr:spPr>
        <a:xfrm>
          <a:off x="16421100" y="1302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109855</xdr:rowOff>
    </xdr:from>
    <xdr:to>
      <xdr:col>82</xdr:col>
      <xdr:colOff>107950</xdr:colOff>
      <xdr:row>77</xdr:row>
      <xdr:rowOff>29845</xdr:rowOff>
    </xdr:to>
    <xdr:cxnSp macro="">
      <xdr:nvCxnSpPr>
        <xdr:cNvPr id="436" name="直線コネクタ 435"/>
        <xdr:cNvCxnSpPr/>
      </xdr:nvCxnSpPr>
      <xdr:spPr>
        <a:xfrm>
          <a:off x="15671800" y="12968605"/>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13988</xdr:rowOff>
    </xdr:from>
    <xdr:ext cx="762000" cy="259045"/>
    <xdr:sp macro="" textlink="">
      <xdr:nvSpPr>
        <xdr:cNvPr id="437" name="公債費以外平均値テキスト"/>
        <xdr:cNvSpPr txBox="1"/>
      </xdr:nvSpPr>
      <xdr:spPr>
        <a:xfrm>
          <a:off x="16598900" y="13387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38" name="フローチャート: 判断 437"/>
        <xdr:cNvSpPr/>
      </xdr:nvSpPr>
      <xdr:spPr>
        <a:xfrm>
          <a:off x="164592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75</xdr:row>
      <xdr:rowOff>109855</xdr:rowOff>
    </xdr:to>
    <xdr:cxnSp macro="">
      <xdr:nvCxnSpPr>
        <xdr:cNvPr id="439" name="直線コネクタ 438"/>
        <xdr:cNvCxnSpPr/>
      </xdr:nvCxnSpPr>
      <xdr:spPr>
        <a:xfrm>
          <a:off x="14782800" y="1281430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30480</xdr:rowOff>
    </xdr:from>
    <xdr:to>
      <xdr:col>78</xdr:col>
      <xdr:colOff>120650</xdr:colOff>
      <xdr:row>78</xdr:row>
      <xdr:rowOff>132080</xdr:rowOff>
    </xdr:to>
    <xdr:sp macro="" textlink="">
      <xdr:nvSpPr>
        <xdr:cNvPr id="440" name="フローチャート: 判断 439"/>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1" name="テキスト ボックス 440"/>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12700</xdr:rowOff>
    </xdr:to>
    <xdr:cxnSp macro="">
      <xdr:nvCxnSpPr>
        <xdr:cNvPr id="442" name="直線コネクタ 441"/>
        <xdr:cNvCxnSpPr/>
      </xdr:nvCxnSpPr>
      <xdr:spPr>
        <a:xfrm flipV="1">
          <a:off x="13893800" y="12814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70486</xdr:rowOff>
    </xdr:from>
    <xdr:to>
      <xdr:col>74</xdr:col>
      <xdr:colOff>31750</xdr:colOff>
      <xdr:row>78</xdr:row>
      <xdr:rowOff>636</xdr:rowOff>
    </xdr:to>
    <xdr:sp macro="" textlink="">
      <xdr:nvSpPr>
        <xdr:cNvPr id="443" name="フローチャート: 判断 442"/>
        <xdr:cNvSpPr/>
      </xdr:nvSpPr>
      <xdr:spPr>
        <a:xfrm>
          <a:off x="14732000" y="132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156863</xdr:rowOff>
    </xdr:from>
    <xdr:ext cx="762000" cy="259045"/>
    <xdr:sp macro="" textlink="">
      <xdr:nvSpPr>
        <xdr:cNvPr id="444" name="テキスト ボックス 443"/>
        <xdr:cNvSpPr txBox="1"/>
      </xdr:nvSpPr>
      <xdr:spPr>
        <a:xfrm>
          <a:off x="14401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xdr:rowOff>
    </xdr:from>
    <xdr:to>
      <xdr:col>69</xdr:col>
      <xdr:colOff>92075</xdr:colOff>
      <xdr:row>75</xdr:row>
      <xdr:rowOff>132715</xdr:rowOff>
    </xdr:to>
    <xdr:cxnSp macro="">
      <xdr:nvCxnSpPr>
        <xdr:cNvPr id="445" name="直線コネクタ 444"/>
        <xdr:cNvCxnSpPr/>
      </xdr:nvCxnSpPr>
      <xdr:spPr>
        <a:xfrm flipV="1">
          <a:off x="13004800" y="1287145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19050</xdr:rowOff>
    </xdr:from>
    <xdr:to>
      <xdr:col>69</xdr:col>
      <xdr:colOff>142875</xdr:colOff>
      <xdr:row>79</xdr:row>
      <xdr:rowOff>120650</xdr:rowOff>
    </xdr:to>
    <xdr:sp macro="" textlink="">
      <xdr:nvSpPr>
        <xdr:cNvPr id="446" name="フローチャート: 判断 445"/>
        <xdr:cNvSpPr/>
      </xdr:nvSpPr>
      <xdr:spPr>
        <a:xfrm>
          <a:off x="13843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47" name="テキスト ボックス 446"/>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110489</xdr:rowOff>
    </xdr:from>
    <xdr:to>
      <xdr:col>65</xdr:col>
      <xdr:colOff>53975</xdr:colOff>
      <xdr:row>79</xdr:row>
      <xdr:rowOff>40639</xdr:rowOff>
    </xdr:to>
    <xdr:sp macro="" textlink="">
      <xdr:nvSpPr>
        <xdr:cNvPr id="448" name="フローチャート: 判断 447"/>
        <xdr:cNvSpPr/>
      </xdr:nvSpPr>
      <xdr:spPr>
        <a:xfrm>
          <a:off x="12954000" y="1348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25416</xdr:rowOff>
    </xdr:from>
    <xdr:ext cx="762000" cy="259045"/>
    <xdr:sp macro="" textlink="">
      <xdr:nvSpPr>
        <xdr:cNvPr id="449" name="テキスト ボックス 448"/>
        <xdr:cNvSpPr txBox="1"/>
      </xdr:nvSpPr>
      <xdr:spPr>
        <a:xfrm>
          <a:off x="12623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150495</xdr:rowOff>
    </xdr:from>
    <xdr:to>
      <xdr:col>82</xdr:col>
      <xdr:colOff>158750</xdr:colOff>
      <xdr:row>77</xdr:row>
      <xdr:rowOff>80645</xdr:rowOff>
    </xdr:to>
    <xdr:sp macro="" textlink="">
      <xdr:nvSpPr>
        <xdr:cNvPr id="455" name="楕円 454"/>
        <xdr:cNvSpPr/>
      </xdr:nvSpPr>
      <xdr:spPr>
        <a:xfrm>
          <a:off x="164592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167022</xdr:rowOff>
    </xdr:from>
    <xdr:ext cx="762000" cy="259045"/>
    <xdr:sp macro="" textlink="">
      <xdr:nvSpPr>
        <xdr:cNvPr id="456" name="公債費以外該当値テキスト"/>
        <xdr:cNvSpPr txBox="1"/>
      </xdr:nvSpPr>
      <xdr:spPr>
        <a:xfrm>
          <a:off x="16598900" y="1302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59055</xdr:rowOff>
    </xdr:from>
    <xdr:to>
      <xdr:col>78</xdr:col>
      <xdr:colOff>120650</xdr:colOff>
      <xdr:row>75</xdr:row>
      <xdr:rowOff>160655</xdr:rowOff>
    </xdr:to>
    <xdr:sp macro="" textlink="">
      <xdr:nvSpPr>
        <xdr:cNvPr id="457" name="楕円 456"/>
        <xdr:cNvSpPr/>
      </xdr:nvSpPr>
      <xdr:spPr>
        <a:xfrm>
          <a:off x="15621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170832</xdr:rowOff>
    </xdr:from>
    <xdr:ext cx="736600" cy="259045"/>
    <xdr:sp macro="" textlink="">
      <xdr:nvSpPr>
        <xdr:cNvPr id="458" name="テキスト ボックス 457"/>
        <xdr:cNvSpPr txBox="1"/>
      </xdr:nvSpPr>
      <xdr:spPr>
        <a:xfrm>
          <a:off x="15290800" y="126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59" name="楕円 458"/>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60" name="テキスト ボックス 459"/>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133350</xdr:rowOff>
    </xdr:from>
    <xdr:to>
      <xdr:col>69</xdr:col>
      <xdr:colOff>142875</xdr:colOff>
      <xdr:row>75</xdr:row>
      <xdr:rowOff>63500</xdr:rowOff>
    </xdr:to>
    <xdr:sp macro="" textlink="">
      <xdr:nvSpPr>
        <xdr:cNvPr id="461" name="楕円 460"/>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73677</xdr:rowOff>
    </xdr:from>
    <xdr:ext cx="762000" cy="259045"/>
    <xdr:sp macro="" textlink="">
      <xdr:nvSpPr>
        <xdr:cNvPr id="462" name="テキスト ボックス 461"/>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81915</xdr:rowOff>
    </xdr:from>
    <xdr:to>
      <xdr:col>65</xdr:col>
      <xdr:colOff>53975</xdr:colOff>
      <xdr:row>76</xdr:row>
      <xdr:rowOff>12064</xdr:rowOff>
    </xdr:to>
    <xdr:sp macro="" textlink="">
      <xdr:nvSpPr>
        <xdr:cNvPr id="463" name="楕円 462"/>
        <xdr:cNvSpPr/>
      </xdr:nvSpPr>
      <xdr:spPr>
        <a:xfrm>
          <a:off x="12954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22242</xdr:rowOff>
    </xdr:from>
    <xdr:ext cx="762000" cy="259045"/>
    <xdr:sp macro="" textlink="">
      <xdr:nvSpPr>
        <xdr:cNvPr id="464" name="テキスト ボックス 463"/>
        <xdr:cNvSpPr txBox="1"/>
      </xdr:nvSpPr>
      <xdr:spPr>
        <a:xfrm>
          <a:off x="12623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103622</xdr:rowOff>
    </xdr:from>
    <xdr:to>
      <xdr:col>29</xdr:col>
      <xdr:colOff>127000</xdr:colOff>
      <xdr:row>17</xdr:row>
      <xdr:rowOff>141707</xdr:rowOff>
    </xdr:to>
    <xdr:cxnSp macro="">
      <xdr:nvCxnSpPr>
        <xdr:cNvPr id="48" name="直線コネクタ 47"/>
        <xdr:cNvCxnSpPr/>
      </xdr:nvCxnSpPr>
      <xdr:spPr bwMode="auto">
        <a:xfrm>
          <a:off x="5003800" y="3065897"/>
          <a:ext cx="647700" cy="3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160469</xdr:rowOff>
    </xdr:from>
    <xdr:ext cx="762000" cy="259045"/>
    <xdr:sp macro="" textlink="">
      <xdr:nvSpPr>
        <xdr:cNvPr id="49" name="人口1人当たり決算額の推移平均値テキスト130"/>
        <xdr:cNvSpPr txBox="1"/>
      </xdr:nvSpPr>
      <xdr:spPr>
        <a:xfrm>
          <a:off x="5740400" y="2608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65308</xdr:rowOff>
    </xdr:from>
    <xdr:to>
      <xdr:col>26</xdr:col>
      <xdr:colOff>50800</xdr:colOff>
      <xdr:row>17</xdr:row>
      <xdr:rowOff>103622</xdr:rowOff>
    </xdr:to>
    <xdr:cxnSp macro="">
      <xdr:nvCxnSpPr>
        <xdr:cNvPr id="51" name="直線コネクタ 50"/>
        <xdr:cNvCxnSpPr/>
      </xdr:nvCxnSpPr>
      <xdr:spPr bwMode="auto">
        <a:xfrm>
          <a:off x="4305300" y="3027583"/>
          <a:ext cx="698500" cy="3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122536</xdr:rowOff>
    </xdr:from>
    <xdr:ext cx="736600" cy="259045"/>
    <xdr:sp macro="" textlink="">
      <xdr:nvSpPr>
        <xdr:cNvPr id="53" name="テキスト ボックス 52"/>
        <xdr:cNvSpPr txBox="1"/>
      </xdr:nvSpPr>
      <xdr:spPr>
        <a:xfrm>
          <a:off x="4622800" y="257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14148</xdr:rowOff>
    </xdr:from>
    <xdr:to>
      <xdr:col>22</xdr:col>
      <xdr:colOff>114300</xdr:colOff>
      <xdr:row>17</xdr:row>
      <xdr:rowOff>65308</xdr:rowOff>
    </xdr:to>
    <xdr:cxnSp macro="">
      <xdr:nvCxnSpPr>
        <xdr:cNvPr id="54" name="直線コネクタ 53"/>
        <xdr:cNvCxnSpPr/>
      </xdr:nvCxnSpPr>
      <xdr:spPr bwMode="auto">
        <a:xfrm>
          <a:off x="3606800" y="2976423"/>
          <a:ext cx="698500" cy="5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104706</xdr:rowOff>
    </xdr:from>
    <xdr:ext cx="762000" cy="259045"/>
    <xdr:sp macro="" textlink="">
      <xdr:nvSpPr>
        <xdr:cNvPr id="56" name="テキスト ボックス 55"/>
        <xdr:cNvSpPr txBox="1"/>
      </xdr:nvSpPr>
      <xdr:spPr>
        <a:xfrm>
          <a:off x="39243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14148</xdr:rowOff>
    </xdr:from>
    <xdr:to>
      <xdr:col>18</xdr:col>
      <xdr:colOff>177800</xdr:colOff>
      <xdr:row>17</xdr:row>
      <xdr:rowOff>67777</xdr:rowOff>
    </xdr:to>
    <xdr:cxnSp macro="">
      <xdr:nvCxnSpPr>
        <xdr:cNvPr id="57" name="直線コネクタ 56"/>
        <xdr:cNvCxnSpPr/>
      </xdr:nvCxnSpPr>
      <xdr:spPr bwMode="auto">
        <a:xfrm flipV="1">
          <a:off x="2908300" y="2976423"/>
          <a:ext cx="698500" cy="53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90907</xdr:rowOff>
    </xdr:from>
    <xdr:to>
      <xdr:col>29</xdr:col>
      <xdr:colOff>177800</xdr:colOff>
      <xdr:row>18</xdr:row>
      <xdr:rowOff>21057</xdr:rowOff>
    </xdr:to>
    <xdr:sp macro="" textlink="">
      <xdr:nvSpPr>
        <xdr:cNvPr id="67" name="楕円 66"/>
        <xdr:cNvSpPr/>
      </xdr:nvSpPr>
      <xdr:spPr bwMode="auto">
        <a:xfrm>
          <a:off x="5600700" y="305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62984</xdr:rowOff>
    </xdr:from>
    <xdr:ext cx="762000" cy="259045"/>
    <xdr:sp macro="" textlink="">
      <xdr:nvSpPr>
        <xdr:cNvPr id="68" name="人口1人当たり決算額の推移該当値テキスト130"/>
        <xdr:cNvSpPr txBox="1"/>
      </xdr:nvSpPr>
      <xdr:spPr>
        <a:xfrm>
          <a:off x="5740400" y="302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52822</xdr:rowOff>
    </xdr:from>
    <xdr:to>
      <xdr:col>26</xdr:col>
      <xdr:colOff>101600</xdr:colOff>
      <xdr:row>17</xdr:row>
      <xdr:rowOff>154422</xdr:rowOff>
    </xdr:to>
    <xdr:sp macro="" textlink="">
      <xdr:nvSpPr>
        <xdr:cNvPr id="69" name="楕円 68"/>
        <xdr:cNvSpPr/>
      </xdr:nvSpPr>
      <xdr:spPr bwMode="auto">
        <a:xfrm>
          <a:off x="4953000" y="3015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139199</xdr:rowOff>
    </xdr:from>
    <xdr:ext cx="736600" cy="259045"/>
    <xdr:sp macro="" textlink="">
      <xdr:nvSpPr>
        <xdr:cNvPr id="70" name="テキスト ボックス 69"/>
        <xdr:cNvSpPr txBox="1"/>
      </xdr:nvSpPr>
      <xdr:spPr>
        <a:xfrm>
          <a:off x="4622800" y="3101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14508</xdr:rowOff>
    </xdr:from>
    <xdr:to>
      <xdr:col>22</xdr:col>
      <xdr:colOff>165100</xdr:colOff>
      <xdr:row>17</xdr:row>
      <xdr:rowOff>116108</xdr:rowOff>
    </xdr:to>
    <xdr:sp macro="" textlink="">
      <xdr:nvSpPr>
        <xdr:cNvPr id="71" name="楕円 70"/>
        <xdr:cNvSpPr/>
      </xdr:nvSpPr>
      <xdr:spPr bwMode="auto">
        <a:xfrm>
          <a:off x="4254500" y="297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100885</xdr:rowOff>
    </xdr:from>
    <xdr:ext cx="762000" cy="259045"/>
    <xdr:sp macro="" textlink="">
      <xdr:nvSpPr>
        <xdr:cNvPr id="72" name="テキスト ボックス 71"/>
        <xdr:cNvSpPr txBox="1"/>
      </xdr:nvSpPr>
      <xdr:spPr>
        <a:xfrm>
          <a:off x="3924300" y="306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134798</xdr:rowOff>
    </xdr:from>
    <xdr:to>
      <xdr:col>19</xdr:col>
      <xdr:colOff>38100</xdr:colOff>
      <xdr:row>17</xdr:row>
      <xdr:rowOff>64948</xdr:rowOff>
    </xdr:to>
    <xdr:sp macro="" textlink="">
      <xdr:nvSpPr>
        <xdr:cNvPr id="73" name="楕円 72"/>
        <xdr:cNvSpPr/>
      </xdr:nvSpPr>
      <xdr:spPr bwMode="auto">
        <a:xfrm>
          <a:off x="3556000" y="292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75125</xdr:rowOff>
    </xdr:from>
    <xdr:ext cx="762000" cy="259045"/>
    <xdr:sp macro="" textlink="">
      <xdr:nvSpPr>
        <xdr:cNvPr id="74" name="テキスト ボックス 73"/>
        <xdr:cNvSpPr txBox="1"/>
      </xdr:nvSpPr>
      <xdr:spPr>
        <a:xfrm>
          <a:off x="3225800" y="269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16977</xdr:rowOff>
    </xdr:from>
    <xdr:to>
      <xdr:col>15</xdr:col>
      <xdr:colOff>101600</xdr:colOff>
      <xdr:row>17</xdr:row>
      <xdr:rowOff>118577</xdr:rowOff>
    </xdr:to>
    <xdr:sp macro="" textlink="">
      <xdr:nvSpPr>
        <xdr:cNvPr id="75" name="楕円 74"/>
        <xdr:cNvSpPr/>
      </xdr:nvSpPr>
      <xdr:spPr bwMode="auto">
        <a:xfrm>
          <a:off x="2857500" y="2979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103354</xdr:rowOff>
    </xdr:from>
    <xdr:ext cx="762000" cy="259045"/>
    <xdr:sp macro="" textlink="">
      <xdr:nvSpPr>
        <xdr:cNvPr id="76" name="テキスト ボックス 75"/>
        <xdr:cNvSpPr txBox="1"/>
      </xdr:nvSpPr>
      <xdr:spPr>
        <a:xfrm>
          <a:off x="2527300" y="306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43300</xdr:rowOff>
    </xdr:from>
    <xdr:to>
      <xdr:col>29</xdr:col>
      <xdr:colOff>127000</xdr:colOff>
      <xdr:row>34</xdr:row>
      <xdr:rowOff>90065</xdr:rowOff>
    </xdr:to>
    <xdr:cxnSp macro="">
      <xdr:nvCxnSpPr>
        <xdr:cNvPr id="111" name="直線コネクタ 110"/>
        <xdr:cNvCxnSpPr/>
      </xdr:nvCxnSpPr>
      <xdr:spPr bwMode="auto">
        <a:xfrm flipV="1">
          <a:off x="5003800" y="6310750"/>
          <a:ext cx="647700" cy="4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259046</xdr:rowOff>
    </xdr:from>
    <xdr:ext cx="762000" cy="259045"/>
    <xdr:sp macro="" textlink="">
      <xdr:nvSpPr>
        <xdr:cNvPr id="112" name="人口1人当たり決算額の推移平均値テキスト445"/>
        <xdr:cNvSpPr txBox="1"/>
      </xdr:nvSpPr>
      <xdr:spPr>
        <a:xfrm>
          <a:off x="5740400" y="6869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44606</xdr:rowOff>
    </xdr:from>
    <xdr:to>
      <xdr:col>26</xdr:col>
      <xdr:colOff>50800</xdr:colOff>
      <xdr:row>34</xdr:row>
      <xdr:rowOff>90065</xdr:rowOff>
    </xdr:to>
    <xdr:cxnSp macro="">
      <xdr:nvCxnSpPr>
        <xdr:cNvPr id="114" name="直線コネクタ 113"/>
        <xdr:cNvCxnSpPr/>
      </xdr:nvCxnSpPr>
      <xdr:spPr bwMode="auto">
        <a:xfrm>
          <a:off x="4305300" y="6312056"/>
          <a:ext cx="698500" cy="4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20453</xdr:rowOff>
    </xdr:from>
    <xdr:ext cx="736600" cy="259045"/>
    <xdr:sp macro="" textlink="">
      <xdr:nvSpPr>
        <xdr:cNvPr id="116" name="テキスト ボックス 115"/>
        <xdr:cNvSpPr txBox="1"/>
      </xdr:nvSpPr>
      <xdr:spPr>
        <a:xfrm>
          <a:off x="4622800" y="697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44606</xdr:rowOff>
    </xdr:from>
    <xdr:to>
      <xdr:col>22</xdr:col>
      <xdr:colOff>114300</xdr:colOff>
      <xdr:row>34</xdr:row>
      <xdr:rowOff>157110</xdr:rowOff>
    </xdr:to>
    <xdr:cxnSp macro="">
      <xdr:nvCxnSpPr>
        <xdr:cNvPr id="117" name="直線コネクタ 116"/>
        <xdr:cNvCxnSpPr/>
      </xdr:nvCxnSpPr>
      <xdr:spPr bwMode="auto">
        <a:xfrm flipV="1">
          <a:off x="3606800" y="6312056"/>
          <a:ext cx="698500" cy="11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8" name="フローチャート: 判断 117"/>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8141</xdr:rowOff>
    </xdr:from>
    <xdr:ext cx="762000" cy="259045"/>
    <xdr:sp macro="" textlink="">
      <xdr:nvSpPr>
        <xdr:cNvPr id="119" name="テキスト ボックス 118"/>
        <xdr:cNvSpPr txBox="1"/>
      </xdr:nvSpPr>
      <xdr:spPr>
        <a:xfrm>
          <a:off x="3924300" y="69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157110</xdr:rowOff>
    </xdr:from>
    <xdr:to>
      <xdr:col>18</xdr:col>
      <xdr:colOff>177800</xdr:colOff>
      <xdr:row>34</xdr:row>
      <xdr:rowOff>177619</xdr:rowOff>
    </xdr:to>
    <xdr:cxnSp macro="">
      <xdr:nvCxnSpPr>
        <xdr:cNvPr id="120" name="直線コネクタ 119"/>
        <xdr:cNvCxnSpPr/>
      </xdr:nvCxnSpPr>
      <xdr:spPr bwMode="auto">
        <a:xfrm flipV="1">
          <a:off x="2908300" y="6424560"/>
          <a:ext cx="698500" cy="2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1" name="フローチャート: 判断 120"/>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110065</xdr:rowOff>
    </xdr:from>
    <xdr:ext cx="762000" cy="259045"/>
    <xdr:sp macro="" textlink="">
      <xdr:nvSpPr>
        <xdr:cNvPr id="122" name="テキスト ボックス 121"/>
        <xdr:cNvSpPr txBox="1"/>
      </xdr:nvSpPr>
      <xdr:spPr>
        <a:xfrm>
          <a:off x="32258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3" name="フローチャート: 判断 122"/>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63136</xdr:rowOff>
    </xdr:from>
    <xdr:ext cx="762000" cy="259045"/>
    <xdr:sp macro="" textlink="">
      <xdr:nvSpPr>
        <xdr:cNvPr id="124" name="テキスト ボックス 123"/>
        <xdr:cNvSpPr txBox="1"/>
      </xdr:nvSpPr>
      <xdr:spPr>
        <a:xfrm>
          <a:off x="25273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335400</xdr:rowOff>
    </xdr:from>
    <xdr:to>
      <xdr:col>29</xdr:col>
      <xdr:colOff>177800</xdr:colOff>
      <xdr:row>34</xdr:row>
      <xdr:rowOff>94100</xdr:rowOff>
    </xdr:to>
    <xdr:sp macro="" textlink="">
      <xdr:nvSpPr>
        <xdr:cNvPr id="130" name="楕円 129"/>
        <xdr:cNvSpPr/>
      </xdr:nvSpPr>
      <xdr:spPr bwMode="auto">
        <a:xfrm>
          <a:off x="5600700" y="625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180477</xdr:rowOff>
    </xdr:from>
    <xdr:ext cx="762000" cy="259045"/>
    <xdr:sp macro="" textlink="">
      <xdr:nvSpPr>
        <xdr:cNvPr id="131" name="人口1人当たり決算額の推移該当値テキスト445"/>
        <xdr:cNvSpPr txBox="1"/>
      </xdr:nvSpPr>
      <xdr:spPr>
        <a:xfrm>
          <a:off x="5740400" y="610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39265</xdr:rowOff>
    </xdr:from>
    <xdr:to>
      <xdr:col>26</xdr:col>
      <xdr:colOff>101600</xdr:colOff>
      <xdr:row>34</xdr:row>
      <xdr:rowOff>140865</xdr:rowOff>
    </xdr:to>
    <xdr:sp macro="" textlink="">
      <xdr:nvSpPr>
        <xdr:cNvPr id="132" name="楕円 131"/>
        <xdr:cNvSpPr/>
      </xdr:nvSpPr>
      <xdr:spPr bwMode="auto">
        <a:xfrm>
          <a:off x="4953000" y="630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151042</xdr:rowOff>
    </xdr:from>
    <xdr:ext cx="736600" cy="259045"/>
    <xdr:sp macro="" textlink="">
      <xdr:nvSpPr>
        <xdr:cNvPr id="133" name="テキスト ボックス 132"/>
        <xdr:cNvSpPr txBox="1"/>
      </xdr:nvSpPr>
      <xdr:spPr>
        <a:xfrm>
          <a:off x="4622800" y="6075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336706</xdr:rowOff>
    </xdr:from>
    <xdr:to>
      <xdr:col>22</xdr:col>
      <xdr:colOff>165100</xdr:colOff>
      <xdr:row>34</xdr:row>
      <xdr:rowOff>95406</xdr:rowOff>
    </xdr:to>
    <xdr:sp macro="" textlink="">
      <xdr:nvSpPr>
        <xdr:cNvPr id="134" name="楕円 133"/>
        <xdr:cNvSpPr/>
      </xdr:nvSpPr>
      <xdr:spPr bwMode="auto">
        <a:xfrm>
          <a:off x="4254500" y="6261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105583</xdr:rowOff>
    </xdr:from>
    <xdr:ext cx="762000" cy="259045"/>
    <xdr:sp macro="" textlink="">
      <xdr:nvSpPr>
        <xdr:cNvPr id="135" name="テキスト ボックス 134"/>
        <xdr:cNvSpPr txBox="1"/>
      </xdr:nvSpPr>
      <xdr:spPr>
        <a:xfrm>
          <a:off x="3924300" y="603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106310</xdr:rowOff>
    </xdr:from>
    <xdr:to>
      <xdr:col>19</xdr:col>
      <xdr:colOff>38100</xdr:colOff>
      <xdr:row>34</xdr:row>
      <xdr:rowOff>207910</xdr:rowOff>
    </xdr:to>
    <xdr:sp macro="" textlink="">
      <xdr:nvSpPr>
        <xdr:cNvPr id="136" name="楕円 135"/>
        <xdr:cNvSpPr/>
      </xdr:nvSpPr>
      <xdr:spPr bwMode="auto">
        <a:xfrm>
          <a:off x="3556000" y="637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218087</xdr:rowOff>
    </xdr:from>
    <xdr:ext cx="762000" cy="259045"/>
    <xdr:sp macro="" textlink="">
      <xdr:nvSpPr>
        <xdr:cNvPr id="137" name="テキスト ボックス 136"/>
        <xdr:cNvSpPr txBox="1"/>
      </xdr:nvSpPr>
      <xdr:spPr>
        <a:xfrm>
          <a:off x="3225800" y="614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126819</xdr:rowOff>
    </xdr:from>
    <xdr:to>
      <xdr:col>15</xdr:col>
      <xdr:colOff>101600</xdr:colOff>
      <xdr:row>34</xdr:row>
      <xdr:rowOff>228419</xdr:rowOff>
    </xdr:to>
    <xdr:sp macro="" textlink="">
      <xdr:nvSpPr>
        <xdr:cNvPr id="138" name="楕円 137"/>
        <xdr:cNvSpPr/>
      </xdr:nvSpPr>
      <xdr:spPr bwMode="auto">
        <a:xfrm>
          <a:off x="2857500" y="639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238596</xdr:rowOff>
    </xdr:from>
    <xdr:ext cx="762000" cy="259045"/>
    <xdr:sp macro="" textlink="">
      <xdr:nvSpPr>
        <xdr:cNvPr id="139" name="テキスト ボックス 138"/>
        <xdr:cNvSpPr txBox="1"/>
      </xdr:nvSpPr>
      <xdr:spPr>
        <a:xfrm>
          <a:off x="2527300" y="616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173,192
169,952
209.57
72,699,967
72,107,289
419,097
38,437,791
112,851,001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23838</xdr:rowOff>
    </xdr:from>
    <xdr:to>
      <xdr:col>24</xdr:col>
      <xdr:colOff>63500</xdr:colOff>
      <xdr:row>35</xdr:row>
      <xdr:rowOff>35687</xdr:rowOff>
    </xdr:to>
    <xdr:cxnSp macro="">
      <xdr:nvCxnSpPr>
        <xdr:cNvPr id="61" name="直線コネクタ 60"/>
        <xdr:cNvCxnSpPr/>
      </xdr:nvCxnSpPr>
      <xdr:spPr>
        <a:xfrm flipV="1">
          <a:off x="3797300" y="6024588"/>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134599</xdr:rowOff>
    </xdr:from>
    <xdr:ext cx="534377" cy="259045"/>
    <xdr:sp macro="" textlink="">
      <xdr:nvSpPr>
        <xdr:cNvPr id="62" name="人件費平均値テキスト"/>
        <xdr:cNvSpPr txBox="1"/>
      </xdr:nvSpPr>
      <xdr:spPr>
        <a:xfrm>
          <a:off x="4686300" y="579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167322</xdr:rowOff>
    </xdr:from>
    <xdr:to>
      <xdr:col>19</xdr:col>
      <xdr:colOff>177800</xdr:colOff>
      <xdr:row>35</xdr:row>
      <xdr:rowOff>35687</xdr:rowOff>
    </xdr:to>
    <xdr:cxnSp macro="">
      <xdr:nvCxnSpPr>
        <xdr:cNvPr id="64" name="直線コネクタ 63"/>
        <xdr:cNvCxnSpPr/>
      </xdr:nvCxnSpPr>
      <xdr:spPr>
        <a:xfrm>
          <a:off x="2908300" y="5996622"/>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68991</xdr:rowOff>
    </xdr:from>
    <xdr:ext cx="534377" cy="259045"/>
    <xdr:sp macro="" textlink="">
      <xdr:nvSpPr>
        <xdr:cNvPr id="66" name="テキスト ボックス 65"/>
        <xdr:cNvSpPr txBox="1"/>
      </xdr:nvSpPr>
      <xdr:spPr>
        <a:xfrm>
          <a:off x="3530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167322</xdr:rowOff>
    </xdr:from>
    <xdr:to>
      <xdr:col>15</xdr:col>
      <xdr:colOff>50800</xdr:colOff>
      <xdr:row>35</xdr:row>
      <xdr:rowOff>1511</xdr:rowOff>
    </xdr:to>
    <xdr:cxnSp macro="">
      <xdr:nvCxnSpPr>
        <xdr:cNvPr id="67" name="直線コネクタ 66"/>
        <xdr:cNvCxnSpPr/>
      </xdr:nvCxnSpPr>
      <xdr:spPr>
        <a:xfrm flipV="1">
          <a:off x="2019300" y="599662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67784</xdr:rowOff>
    </xdr:from>
    <xdr:ext cx="534377" cy="259045"/>
    <xdr:sp macro="" textlink="">
      <xdr:nvSpPr>
        <xdr:cNvPr id="69" name="テキスト ボックス 68"/>
        <xdr:cNvSpPr txBox="1"/>
      </xdr:nvSpPr>
      <xdr:spPr>
        <a:xfrm>
          <a:off x="2641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1511</xdr:rowOff>
    </xdr:from>
    <xdr:to>
      <xdr:col>10</xdr:col>
      <xdr:colOff>114300</xdr:colOff>
      <xdr:row>35</xdr:row>
      <xdr:rowOff>45136</xdr:rowOff>
    </xdr:to>
    <xdr:cxnSp macro="">
      <xdr:nvCxnSpPr>
        <xdr:cNvPr id="70" name="直線コネクタ 69"/>
        <xdr:cNvCxnSpPr/>
      </xdr:nvCxnSpPr>
      <xdr:spPr>
        <a:xfrm flipV="1">
          <a:off x="1130300" y="6002261"/>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144488</xdr:rowOff>
    </xdr:from>
    <xdr:to>
      <xdr:col>24</xdr:col>
      <xdr:colOff>114300</xdr:colOff>
      <xdr:row>35</xdr:row>
      <xdr:rowOff>74638</xdr:rowOff>
    </xdr:to>
    <xdr:sp macro="" textlink="">
      <xdr:nvSpPr>
        <xdr:cNvPr id="80" name="楕円 79"/>
        <xdr:cNvSpPr/>
      </xdr:nvSpPr>
      <xdr:spPr>
        <a:xfrm>
          <a:off x="4584700" y="59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122915</xdr:rowOff>
    </xdr:from>
    <xdr:ext cx="534377" cy="259045"/>
    <xdr:sp macro="" textlink="">
      <xdr:nvSpPr>
        <xdr:cNvPr id="81" name="人件費該当値テキスト"/>
        <xdr:cNvSpPr txBox="1"/>
      </xdr:nvSpPr>
      <xdr:spPr>
        <a:xfrm>
          <a:off x="4686300" y="59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156337</xdr:rowOff>
    </xdr:from>
    <xdr:to>
      <xdr:col>20</xdr:col>
      <xdr:colOff>38100</xdr:colOff>
      <xdr:row>35</xdr:row>
      <xdr:rowOff>86487</xdr:rowOff>
    </xdr:to>
    <xdr:sp macro="" textlink="">
      <xdr:nvSpPr>
        <xdr:cNvPr id="82" name="楕円 81"/>
        <xdr:cNvSpPr/>
      </xdr:nvSpPr>
      <xdr:spPr>
        <a:xfrm>
          <a:off x="3746500" y="59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77614</xdr:rowOff>
    </xdr:from>
    <xdr:ext cx="534377" cy="259045"/>
    <xdr:sp macro="" textlink="">
      <xdr:nvSpPr>
        <xdr:cNvPr id="83" name="テキスト ボックス 82"/>
        <xdr:cNvSpPr txBox="1"/>
      </xdr:nvSpPr>
      <xdr:spPr>
        <a:xfrm>
          <a:off x="3530111" y="607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116522</xdr:rowOff>
    </xdr:from>
    <xdr:to>
      <xdr:col>15</xdr:col>
      <xdr:colOff>101600</xdr:colOff>
      <xdr:row>35</xdr:row>
      <xdr:rowOff>46672</xdr:rowOff>
    </xdr:to>
    <xdr:sp macro="" textlink="">
      <xdr:nvSpPr>
        <xdr:cNvPr id="84" name="楕円 83"/>
        <xdr:cNvSpPr/>
      </xdr:nvSpPr>
      <xdr:spPr>
        <a:xfrm>
          <a:off x="2857500" y="59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63199</xdr:rowOff>
    </xdr:from>
    <xdr:ext cx="534377" cy="259045"/>
    <xdr:sp macro="" textlink="">
      <xdr:nvSpPr>
        <xdr:cNvPr id="85" name="テキスト ボックス 84"/>
        <xdr:cNvSpPr txBox="1"/>
      </xdr:nvSpPr>
      <xdr:spPr>
        <a:xfrm>
          <a:off x="2641111" y="57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122161</xdr:rowOff>
    </xdr:from>
    <xdr:to>
      <xdr:col>10</xdr:col>
      <xdr:colOff>165100</xdr:colOff>
      <xdr:row>35</xdr:row>
      <xdr:rowOff>52311</xdr:rowOff>
    </xdr:to>
    <xdr:sp macro="" textlink="">
      <xdr:nvSpPr>
        <xdr:cNvPr id="86" name="楕円 85"/>
        <xdr:cNvSpPr/>
      </xdr:nvSpPr>
      <xdr:spPr>
        <a:xfrm>
          <a:off x="1968500" y="59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68838</xdr:rowOff>
    </xdr:from>
    <xdr:ext cx="534377" cy="259045"/>
    <xdr:sp macro="" textlink="">
      <xdr:nvSpPr>
        <xdr:cNvPr id="87" name="テキスト ボックス 86"/>
        <xdr:cNvSpPr txBox="1"/>
      </xdr:nvSpPr>
      <xdr:spPr>
        <a:xfrm>
          <a:off x="1752111" y="572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165786</xdr:rowOff>
    </xdr:from>
    <xdr:to>
      <xdr:col>6</xdr:col>
      <xdr:colOff>38100</xdr:colOff>
      <xdr:row>35</xdr:row>
      <xdr:rowOff>95936</xdr:rowOff>
    </xdr:to>
    <xdr:sp macro="" textlink="">
      <xdr:nvSpPr>
        <xdr:cNvPr id="88" name="楕円 87"/>
        <xdr:cNvSpPr/>
      </xdr:nvSpPr>
      <xdr:spPr>
        <a:xfrm>
          <a:off x="1079500" y="59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112463</xdr:rowOff>
    </xdr:from>
    <xdr:ext cx="534377" cy="259045"/>
    <xdr:sp macro="" textlink="">
      <xdr:nvSpPr>
        <xdr:cNvPr id="89" name="テキスト ボックス 88"/>
        <xdr:cNvSpPr txBox="1"/>
      </xdr:nvSpPr>
      <xdr:spPr>
        <a:xfrm>
          <a:off x="863111" y="577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137605</xdr:rowOff>
    </xdr:from>
    <xdr:to>
      <xdr:col>24</xdr:col>
      <xdr:colOff>63500</xdr:colOff>
      <xdr:row>54</xdr:row>
      <xdr:rowOff>143929</xdr:rowOff>
    </xdr:to>
    <xdr:cxnSp macro="">
      <xdr:nvCxnSpPr>
        <xdr:cNvPr id="119" name="直線コネクタ 118"/>
        <xdr:cNvCxnSpPr/>
      </xdr:nvCxnSpPr>
      <xdr:spPr>
        <a:xfrm flipV="1">
          <a:off x="3797300" y="9395905"/>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51426</xdr:rowOff>
    </xdr:from>
    <xdr:ext cx="534377" cy="259045"/>
    <xdr:sp macro="" textlink="">
      <xdr:nvSpPr>
        <xdr:cNvPr id="120" name="物件費平均値テキスト"/>
        <xdr:cNvSpPr txBox="1"/>
      </xdr:nvSpPr>
      <xdr:spPr>
        <a:xfrm>
          <a:off x="4686300" y="9138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143929</xdr:rowOff>
    </xdr:from>
    <xdr:to>
      <xdr:col>19</xdr:col>
      <xdr:colOff>177800</xdr:colOff>
      <xdr:row>54</xdr:row>
      <xdr:rowOff>163322</xdr:rowOff>
    </xdr:to>
    <xdr:cxnSp macro="">
      <xdr:nvCxnSpPr>
        <xdr:cNvPr id="122" name="直線コネクタ 121"/>
        <xdr:cNvCxnSpPr/>
      </xdr:nvCxnSpPr>
      <xdr:spPr>
        <a:xfrm flipV="1">
          <a:off x="2908300" y="9402229"/>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151858</xdr:rowOff>
    </xdr:from>
    <xdr:ext cx="534377" cy="259045"/>
    <xdr:sp macro="" textlink="">
      <xdr:nvSpPr>
        <xdr:cNvPr id="124" name="テキスト ボックス 123"/>
        <xdr:cNvSpPr txBox="1"/>
      </xdr:nvSpPr>
      <xdr:spPr>
        <a:xfrm>
          <a:off x="3530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137795</xdr:rowOff>
    </xdr:from>
    <xdr:to>
      <xdr:col>15</xdr:col>
      <xdr:colOff>50800</xdr:colOff>
      <xdr:row>54</xdr:row>
      <xdr:rowOff>163322</xdr:rowOff>
    </xdr:to>
    <xdr:cxnSp macro="">
      <xdr:nvCxnSpPr>
        <xdr:cNvPr id="125" name="直線コネクタ 124"/>
        <xdr:cNvCxnSpPr/>
      </xdr:nvCxnSpPr>
      <xdr:spPr>
        <a:xfrm>
          <a:off x="2019300" y="939609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3115</xdr:rowOff>
    </xdr:from>
    <xdr:ext cx="534377" cy="259045"/>
    <xdr:sp macro="" textlink="">
      <xdr:nvSpPr>
        <xdr:cNvPr id="127" name="テキスト ボックス 126"/>
        <xdr:cNvSpPr txBox="1"/>
      </xdr:nvSpPr>
      <xdr:spPr>
        <a:xfrm>
          <a:off x="2641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137795</xdr:rowOff>
    </xdr:from>
    <xdr:to>
      <xdr:col>10</xdr:col>
      <xdr:colOff>114300</xdr:colOff>
      <xdr:row>55</xdr:row>
      <xdr:rowOff>55308</xdr:rowOff>
    </xdr:to>
    <xdr:cxnSp macro="">
      <xdr:nvCxnSpPr>
        <xdr:cNvPr id="128" name="直線コネクタ 127"/>
        <xdr:cNvCxnSpPr/>
      </xdr:nvCxnSpPr>
      <xdr:spPr>
        <a:xfrm flipV="1">
          <a:off x="1130300" y="9396095"/>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10279</xdr:rowOff>
    </xdr:from>
    <xdr:ext cx="534377" cy="259045"/>
    <xdr:sp macro="" textlink="">
      <xdr:nvSpPr>
        <xdr:cNvPr id="130" name="テキスト ボックス 129"/>
        <xdr:cNvSpPr txBox="1"/>
      </xdr:nvSpPr>
      <xdr:spPr>
        <a:xfrm>
          <a:off x="1752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136656</xdr:rowOff>
    </xdr:from>
    <xdr:ext cx="534377" cy="259045"/>
    <xdr:sp macro="" textlink="">
      <xdr:nvSpPr>
        <xdr:cNvPr id="132" name="テキスト ボックス 131"/>
        <xdr:cNvSpPr txBox="1"/>
      </xdr:nvSpPr>
      <xdr:spPr>
        <a:xfrm>
          <a:off x="863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86805</xdr:rowOff>
    </xdr:from>
    <xdr:to>
      <xdr:col>24</xdr:col>
      <xdr:colOff>114300</xdr:colOff>
      <xdr:row>55</xdr:row>
      <xdr:rowOff>16955</xdr:rowOff>
    </xdr:to>
    <xdr:sp macro="" textlink="">
      <xdr:nvSpPr>
        <xdr:cNvPr id="138" name="楕円 137"/>
        <xdr:cNvSpPr/>
      </xdr:nvSpPr>
      <xdr:spPr>
        <a:xfrm>
          <a:off x="4584700" y="93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65232</xdr:rowOff>
    </xdr:from>
    <xdr:ext cx="534377" cy="259045"/>
    <xdr:sp macro="" textlink="">
      <xdr:nvSpPr>
        <xdr:cNvPr id="139" name="物件費該当値テキスト"/>
        <xdr:cNvSpPr txBox="1"/>
      </xdr:nvSpPr>
      <xdr:spPr>
        <a:xfrm>
          <a:off x="4686300" y="93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93129</xdr:rowOff>
    </xdr:from>
    <xdr:to>
      <xdr:col>20</xdr:col>
      <xdr:colOff>38100</xdr:colOff>
      <xdr:row>55</xdr:row>
      <xdr:rowOff>23279</xdr:rowOff>
    </xdr:to>
    <xdr:sp macro="" textlink="">
      <xdr:nvSpPr>
        <xdr:cNvPr id="140" name="楕円 139"/>
        <xdr:cNvSpPr/>
      </xdr:nvSpPr>
      <xdr:spPr>
        <a:xfrm>
          <a:off x="3746500" y="93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14406</xdr:rowOff>
    </xdr:from>
    <xdr:ext cx="534377" cy="259045"/>
    <xdr:sp macro="" textlink="">
      <xdr:nvSpPr>
        <xdr:cNvPr id="141" name="テキスト ボックス 140"/>
        <xdr:cNvSpPr txBox="1"/>
      </xdr:nvSpPr>
      <xdr:spPr>
        <a:xfrm>
          <a:off x="3530111" y="94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112522</xdr:rowOff>
    </xdr:from>
    <xdr:to>
      <xdr:col>15</xdr:col>
      <xdr:colOff>101600</xdr:colOff>
      <xdr:row>55</xdr:row>
      <xdr:rowOff>42672</xdr:rowOff>
    </xdr:to>
    <xdr:sp macro="" textlink="">
      <xdr:nvSpPr>
        <xdr:cNvPr id="142" name="楕円 141"/>
        <xdr:cNvSpPr/>
      </xdr:nvSpPr>
      <xdr:spPr>
        <a:xfrm>
          <a:off x="2857500" y="93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33799</xdr:rowOff>
    </xdr:from>
    <xdr:ext cx="534377" cy="259045"/>
    <xdr:sp macro="" textlink="">
      <xdr:nvSpPr>
        <xdr:cNvPr id="143" name="テキスト ボックス 142"/>
        <xdr:cNvSpPr txBox="1"/>
      </xdr:nvSpPr>
      <xdr:spPr>
        <a:xfrm>
          <a:off x="2641111" y="946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86995</xdr:rowOff>
    </xdr:from>
    <xdr:to>
      <xdr:col>10</xdr:col>
      <xdr:colOff>165100</xdr:colOff>
      <xdr:row>55</xdr:row>
      <xdr:rowOff>17145</xdr:rowOff>
    </xdr:to>
    <xdr:sp macro="" textlink="">
      <xdr:nvSpPr>
        <xdr:cNvPr id="144" name="楕円 143"/>
        <xdr:cNvSpPr/>
      </xdr:nvSpPr>
      <xdr:spPr>
        <a:xfrm>
          <a:off x="1968500" y="93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8272</xdr:rowOff>
    </xdr:from>
    <xdr:ext cx="534377" cy="259045"/>
    <xdr:sp macro="" textlink="">
      <xdr:nvSpPr>
        <xdr:cNvPr id="145" name="テキスト ボックス 144"/>
        <xdr:cNvSpPr txBox="1"/>
      </xdr:nvSpPr>
      <xdr:spPr>
        <a:xfrm>
          <a:off x="1752111" y="94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4508</xdr:rowOff>
    </xdr:from>
    <xdr:to>
      <xdr:col>6</xdr:col>
      <xdr:colOff>38100</xdr:colOff>
      <xdr:row>55</xdr:row>
      <xdr:rowOff>106108</xdr:rowOff>
    </xdr:to>
    <xdr:sp macro="" textlink="">
      <xdr:nvSpPr>
        <xdr:cNvPr id="146" name="楕円 145"/>
        <xdr:cNvSpPr/>
      </xdr:nvSpPr>
      <xdr:spPr>
        <a:xfrm>
          <a:off x="1079500" y="94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97235</xdr:rowOff>
    </xdr:from>
    <xdr:ext cx="534377" cy="259045"/>
    <xdr:sp macro="" textlink="">
      <xdr:nvSpPr>
        <xdr:cNvPr id="147" name="テキスト ボックス 146"/>
        <xdr:cNvSpPr txBox="1"/>
      </xdr:nvSpPr>
      <xdr:spPr>
        <a:xfrm>
          <a:off x="863111" y="95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64262</xdr:rowOff>
    </xdr:from>
    <xdr:to>
      <xdr:col>24</xdr:col>
      <xdr:colOff>63500</xdr:colOff>
      <xdr:row>75</xdr:row>
      <xdr:rowOff>67854</xdr:rowOff>
    </xdr:to>
    <xdr:cxnSp macro="">
      <xdr:nvCxnSpPr>
        <xdr:cNvPr id="178" name="直線コネクタ 177"/>
        <xdr:cNvCxnSpPr/>
      </xdr:nvCxnSpPr>
      <xdr:spPr>
        <a:xfrm flipV="1">
          <a:off x="3797300" y="12237212"/>
          <a:ext cx="838200" cy="68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5115</xdr:rowOff>
    </xdr:from>
    <xdr:ext cx="469744" cy="259045"/>
    <xdr:sp macro="" textlink="">
      <xdr:nvSpPr>
        <xdr:cNvPr id="179" name="維持補修費平均値テキスト"/>
        <xdr:cNvSpPr txBox="1"/>
      </xdr:nvSpPr>
      <xdr:spPr>
        <a:xfrm>
          <a:off x="4686300" y="1286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67854</xdr:rowOff>
    </xdr:from>
    <xdr:to>
      <xdr:col>19</xdr:col>
      <xdr:colOff>177800</xdr:colOff>
      <xdr:row>75</xdr:row>
      <xdr:rowOff>99368</xdr:rowOff>
    </xdr:to>
    <xdr:cxnSp macro="">
      <xdr:nvCxnSpPr>
        <xdr:cNvPr id="181" name="直線コネクタ 180"/>
        <xdr:cNvCxnSpPr/>
      </xdr:nvCxnSpPr>
      <xdr:spPr>
        <a:xfrm flipV="1">
          <a:off x="2908300" y="12926604"/>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135907</xdr:rowOff>
    </xdr:from>
    <xdr:ext cx="469744" cy="259045"/>
    <xdr:sp macro="" textlink="">
      <xdr:nvSpPr>
        <xdr:cNvPr id="183" name="テキスト ボックス 182"/>
        <xdr:cNvSpPr txBox="1"/>
      </xdr:nvSpPr>
      <xdr:spPr>
        <a:xfrm>
          <a:off x="3562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34217</xdr:rowOff>
    </xdr:from>
    <xdr:to>
      <xdr:col>15</xdr:col>
      <xdr:colOff>50800</xdr:colOff>
      <xdr:row>75</xdr:row>
      <xdr:rowOff>99368</xdr:rowOff>
    </xdr:to>
    <xdr:cxnSp macro="">
      <xdr:nvCxnSpPr>
        <xdr:cNvPr id="184" name="直線コネクタ 183"/>
        <xdr:cNvCxnSpPr/>
      </xdr:nvCxnSpPr>
      <xdr:spPr>
        <a:xfrm>
          <a:off x="2019300" y="1289296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35650</xdr:rowOff>
    </xdr:from>
    <xdr:ext cx="469744" cy="259045"/>
    <xdr:sp macro="" textlink="">
      <xdr:nvSpPr>
        <xdr:cNvPr id="186" name="テキスト ボックス 185"/>
        <xdr:cNvSpPr txBox="1"/>
      </xdr:nvSpPr>
      <xdr:spPr>
        <a:xfrm>
          <a:off x="2673428"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34217</xdr:rowOff>
    </xdr:from>
    <xdr:to>
      <xdr:col>10</xdr:col>
      <xdr:colOff>114300</xdr:colOff>
      <xdr:row>76</xdr:row>
      <xdr:rowOff>135455</xdr:rowOff>
    </xdr:to>
    <xdr:cxnSp macro="">
      <xdr:nvCxnSpPr>
        <xdr:cNvPr id="187" name="直線コネクタ 186"/>
        <xdr:cNvCxnSpPr/>
      </xdr:nvCxnSpPr>
      <xdr:spPr>
        <a:xfrm flipV="1">
          <a:off x="1130300" y="12892967"/>
          <a:ext cx="889000" cy="2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8" name="フローチャート: 判断 187"/>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89371</xdr:rowOff>
    </xdr:from>
    <xdr:ext cx="469744" cy="259045"/>
    <xdr:sp macro="" textlink="">
      <xdr:nvSpPr>
        <xdr:cNvPr id="189" name="テキスト ボックス 188"/>
        <xdr:cNvSpPr txBox="1"/>
      </xdr:nvSpPr>
      <xdr:spPr>
        <a:xfrm>
          <a:off x="1784428"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90" name="フローチャート: 判断 189"/>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123424</xdr:rowOff>
    </xdr:from>
    <xdr:ext cx="469744" cy="259045"/>
    <xdr:sp macro="" textlink="">
      <xdr:nvSpPr>
        <xdr:cNvPr id="191" name="テキスト ボックス 190"/>
        <xdr:cNvSpPr txBox="1"/>
      </xdr:nvSpPr>
      <xdr:spPr>
        <a:xfrm>
          <a:off x="895428" y="12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13462</xdr:rowOff>
    </xdr:from>
    <xdr:to>
      <xdr:col>24</xdr:col>
      <xdr:colOff>114300</xdr:colOff>
      <xdr:row>71</xdr:row>
      <xdr:rowOff>115062</xdr:rowOff>
    </xdr:to>
    <xdr:sp macro="" textlink="">
      <xdr:nvSpPr>
        <xdr:cNvPr id="197" name="楕円 196"/>
        <xdr:cNvSpPr/>
      </xdr:nvSpPr>
      <xdr:spPr>
        <a:xfrm>
          <a:off x="4584700" y="1218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36339</xdr:rowOff>
    </xdr:from>
    <xdr:ext cx="469744" cy="259045"/>
    <xdr:sp macro="" textlink="">
      <xdr:nvSpPr>
        <xdr:cNvPr id="198" name="維持補修費該当値テキスト"/>
        <xdr:cNvSpPr txBox="1"/>
      </xdr:nvSpPr>
      <xdr:spPr>
        <a:xfrm>
          <a:off x="4686300" y="1203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17054</xdr:rowOff>
    </xdr:from>
    <xdr:to>
      <xdr:col>20</xdr:col>
      <xdr:colOff>38100</xdr:colOff>
      <xdr:row>75</xdr:row>
      <xdr:rowOff>118654</xdr:rowOff>
    </xdr:to>
    <xdr:sp macro="" textlink="">
      <xdr:nvSpPr>
        <xdr:cNvPr id="199" name="楕円 198"/>
        <xdr:cNvSpPr/>
      </xdr:nvSpPr>
      <xdr:spPr>
        <a:xfrm>
          <a:off x="3746500" y="128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135181</xdr:rowOff>
    </xdr:from>
    <xdr:ext cx="469744" cy="259045"/>
    <xdr:sp macro="" textlink="">
      <xdr:nvSpPr>
        <xdr:cNvPr id="200" name="テキスト ボックス 199"/>
        <xdr:cNvSpPr txBox="1"/>
      </xdr:nvSpPr>
      <xdr:spPr>
        <a:xfrm>
          <a:off x="3562428" y="1265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48568</xdr:rowOff>
    </xdr:from>
    <xdr:to>
      <xdr:col>15</xdr:col>
      <xdr:colOff>101600</xdr:colOff>
      <xdr:row>75</xdr:row>
      <xdr:rowOff>150168</xdr:rowOff>
    </xdr:to>
    <xdr:sp macro="" textlink="">
      <xdr:nvSpPr>
        <xdr:cNvPr id="201" name="楕円 200"/>
        <xdr:cNvSpPr/>
      </xdr:nvSpPr>
      <xdr:spPr>
        <a:xfrm>
          <a:off x="2857500" y="129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166695</xdr:rowOff>
    </xdr:from>
    <xdr:ext cx="469744" cy="259045"/>
    <xdr:sp macro="" textlink="">
      <xdr:nvSpPr>
        <xdr:cNvPr id="202" name="テキスト ボックス 201"/>
        <xdr:cNvSpPr txBox="1"/>
      </xdr:nvSpPr>
      <xdr:spPr>
        <a:xfrm>
          <a:off x="2673428" y="1268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154867</xdr:rowOff>
    </xdr:from>
    <xdr:to>
      <xdr:col>10</xdr:col>
      <xdr:colOff>165100</xdr:colOff>
      <xdr:row>75</xdr:row>
      <xdr:rowOff>85017</xdr:rowOff>
    </xdr:to>
    <xdr:sp macro="" textlink="">
      <xdr:nvSpPr>
        <xdr:cNvPr id="203" name="楕円 202"/>
        <xdr:cNvSpPr/>
      </xdr:nvSpPr>
      <xdr:spPr>
        <a:xfrm>
          <a:off x="1968500" y="128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101544</xdr:rowOff>
    </xdr:from>
    <xdr:ext cx="469744" cy="259045"/>
    <xdr:sp macro="" textlink="">
      <xdr:nvSpPr>
        <xdr:cNvPr id="204" name="テキスト ボックス 203"/>
        <xdr:cNvSpPr txBox="1"/>
      </xdr:nvSpPr>
      <xdr:spPr>
        <a:xfrm>
          <a:off x="1784428" y="1261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84655</xdr:rowOff>
    </xdr:from>
    <xdr:to>
      <xdr:col>6</xdr:col>
      <xdr:colOff>38100</xdr:colOff>
      <xdr:row>77</xdr:row>
      <xdr:rowOff>14805</xdr:rowOff>
    </xdr:to>
    <xdr:sp macro="" textlink="">
      <xdr:nvSpPr>
        <xdr:cNvPr id="205" name="楕円 204"/>
        <xdr:cNvSpPr/>
      </xdr:nvSpPr>
      <xdr:spPr>
        <a:xfrm>
          <a:off x="1079500" y="131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5932</xdr:rowOff>
    </xdr:from>
    <xdr:ext cx="469744" cy="259045"/>
    <xdr:sp macro="" textlink="">
      <xdr:nvSpPr>
        <xdr:cNvPr id="206" name="テキスト ボックス 205"/>
        <xdr:cNvSpPr txBox="1"/>
      </xdr:nvSpPr>
      <xdr:spPr>
        <a:xfrm>
          <a:off x="895428" y="132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40030</xdr:rowOff>
    </xdr:from>
    <xdr:to>
      <xdr:col>24</xdr:col>
      <xdr:colOff>63500</xdr:colOff>
      <xdr:row>95</xdr:row>
      <xdr:rowOff>42317</xdr:rowOff>
    </xdr:to>
    <xdr:cxnSp macro="">
      <xdr:nvCxnSpPr>
        <xdr:cNvPr id="236" name="直線コネクタ 235"/>
        <xdr:cNvCxnSpPr/>
      </xdr:nvCxnSpPr>
      <xdr:spPr>
        <a:xfrm>
          <a:off x="3797300" y="1632778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77030</xdr:rowOff>
    </xdr:from>
    <xdr:ext cx="534377" cy="259045"/>
    <xdr:sp macro="" textlink="">
      <xdr:nvSpPr>
        <xdr:cNvPr id="237" name="扶助費平均値テキスト"/>
        <xdr:cNvSpPr txBox="1"/>
      </xdr:nvSpPr>
      <xdr:spPr>
        <a:xfrm>
          <a:off x="4686300" y="16021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40030</xdr:rowOff>
    </xdr:from>
    <xdr:to>
      <xdr:col>19</xdr:col>
      <xdr:colOff>177800</xdr:colOff>
      <xdr:row>96</xdr:row>
      <xdr:rowOff>63615</xdr:rowOff>
    </xdr:to>
    <xdr:cxnSp macro="">
      <xdr:nvCxnSpPr>
        <xdr:cNvPr id="239" name="直線コネクタ 238"/>
        <xdr:cNvCxnSpPr/>
      </xdr:nvCxnSpPr>
      <xdr:spPr>
        <a:xfrm flipV="1">
          <a:off x="2908300" y="16327780"/>
          <a:ext cx="889000" cy="19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80535</xdr:rowOff>
    </xdr:from>
    <xdr:ext cx="534377" cy="259045"/>
    <xdr:sp macro="" textlink="">
      <xdr:nvSpPr>
        <xdr:cNvPr id="241" name="テキスト ボックス 240"/>
        <xdr:cNvSpPr txBox="1"/>
      </xdr:nvSpPr>
      <xdr:spPr>
        <a:xfrm>
          <a:off x="3530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63615</xdr:rowOff>
    </xdr:from>
    <xdr:to>
      <xdr:col>15</xdr:col>
      <xdr:colOff>50800</xdr:colOff>
      <xdr:row>97</xdr:row>
      <xdr:rowOff>77521</xdr:rowOff>
    </xdr:to>
    <xdr:cxnSp macro="">
      <xdr:nvCxnSpPr>
        <xdr:cNvPr id="242" name="直線コネクタ 241"/>
        <xdr:cNvCxnSpPr/>
      </xdr:nvCxnSpPr>
      <xdr:spPr>
        <a:xfrm flipV="1">
          <a:off x="2019300" y="16522815"/>
          <a:ext cx="889000" cy="18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43" name="フローチャート: 判断 242"/>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136211</xdr:rowOff>
    </xdr:from>
    <xdr:ext cx="534377" cy="259045"/>
    <xdr:sp macro="" textlink="">
      <xdr:nvSpPr>
        <xdr:cNvPr id="244" name="テキスト ボックス 243"/>
        <xdr:cNvSpPr txBox="1"/>
      </xdr:nvSpPr>
      <xdr:spPr>
        <a:xfrm>
          <a:off x="2641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77521</xdr:rowOff>
    </xdr:from>
    <xdr:to>
      <xdr:col>10</xdr:col>
      <xdr:colOff>114300</xdr:colOff>
      <xdr:row>98</xdr:row>
      <xdr:rowOff>90360</xdr:rowOff>
    </xdr:to>
    <xdr:cxnSp macro="">
      <xdr:nvCxnSpPr>
        <xdr:cNvPr id="245" name="直線コネクタ 244"/>
        <xdr:cNvCxnSpPr/>
      </xdr:nvCxnSpPr>
      <xdr:spPr>
        <a:xfrm flipV="1">
          <a:off x="1130300" y="16708171"/>
          <a:ext cx="889000" cy="18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79049</xdr:rowOff>
    </xdr:from>
    <xdr:ext cx="534377" cy="259045"/>
    <xdr:sp macro="" textlink="">
      <xdr:nvSpPr>
        <xdr:cNvPr id="247" name="テキスト ボックス 246"/>
        <xdr:cNvSpPr txBox="1"/>
      </xdr:nvSpPr>
      <xdr:spPr>
        <a:xfrm>
          <a:off x="1752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108196</xdr:rowOff>
    </xdr:from>
    <xdr:ext cx="534377" cy="259045"/>
    <xdr:sp macro="" textlink="">
      <xdr:nvSpPr>
        <xdr:cNvPr id="249" name="テキスト ボックス 248"/>
        <xdr:cNvSpPr txBox="1"/>
      </xdr:nvSpPr>
      <xdr:spPr>
        <a:xfrm>
          <a:off x="863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162967</xdr:rowOff>
    </xdr:from>
    <xdr:to>
      <xdr:col>24</xdr:col>
      <xdr:colOff>114300</xdr:colOff>
      <xdr:row>95</xdr:row>
      <xdr:rowOff>93117</xdr:rowOff>
    </xdr:to>
    <xdr:sp macro="" textlink="">
      <xdr:nvSpPr>
        <xdr:cNvPr id="255" name="楕円 254"/>
        <xdr:cNvSpPr/>
      </xdr:nvSpPr>
      <xdr:spPr>
        <a:xfrm>
          <a:off x="4584700" y="162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141394</xdr:rowOff>
    </xdr:from>
    <xdr:ext cx="534377" cy="259045"/>
    <xdr:sp macro="" textlink="">
      <xdr:nvSpPr>
        <xdr:cNvPr id="256" name="扶助費該当値テキスト"/>
        <xdr:cNvSpPr txBox="1"/>
      </xdr:nvSpPr>
      <xdr:spPr>
        <a:xfrm>
          <a:off x="4686300" y="162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160680</xdr:rowOff>
    </xdr:from>
    <xdr:to>
      <xdr:col>20</xdr:col>
      <xdr:colOff>38100</xdr:colOff>
      <xdr:row>95</xdr:row>
      <xdr:rowOff>90830</xdr:rowOff>
    </xdr:to>
    <xdr:sp macro="" textlink="">
      <xdr:nvSpPr>
        <xdr:cNvPr id="257" name="楕円 256"/>
        <xdr:cNvSpPr/>
      </xdr:nvSpPr>
      <xdr:spPr>
        <a:xfrm>
          <a:off x="3746500" y="162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81957</xdr:rowOff>
    </xdr:from>
    <xdr:ext cx="534377" cy="259045"/>
    <xdr:sp macro="" textlink="">
      <xdr:nvSpPr>
        <xdr:cNvPr id="258" name="テキスト ボックス 257"/>
        <xdr:cNvSpPr txBox="1"/>
      </xdr:nvSpPr>
      <xdr:spPr>
        <a:xfrm>
          <a:off x="3530111" y="163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12815</xdr:rowOff>
    </xdr:from>
    <xdr:to>
      <xdr:col>15</xdr:col>
      <xdr:colOff>101600</xdr:colOff>
      <xdr:row>96</xdr:row>
      <xdr:rowOff>114415</xdr:rowOff>
    </xdr:to>
    <xdr:sp macro="" textlink="">
      <xdr:nvSpPr>
        <xdr:cNvPr id="259" name="楕円 258"/>
        <xdr:cNvSpPr/>
      </xdr:nvSpPr>
      <xdr:spPr>
        <a:xfrm>
          <a:off x="2857500" y="164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130942</xdr:rowOff>
    </xdr:from>
    <xdr:ext cx="534377" cy="259045"/>
    <xdr:sp macro="" textlink="">
      <xdr:nvSpPr>
        <xdr:cNvPr id="260" name="テキスト ボックス 259"/>
        <xdr:cNvSpPr txBox="1"/>
      </xdr:nvSpPr>
      <xdr:spPr>
        <a:xfrm>
          <a:off x="2641111" y="162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26721</xdr:rowOff>
    </xdr:from>
    <xdr:to>
      <xdr:col>10</xdr:col>
      <xdr:colOff>165100</xdr:colOff>
      <xdr:row>97</xdr:row>
      <xdr:rowOff>128321</xdr:rowOff>
    </xdr:to>
    <xdr:sp macro="" textlink="">
      <xdr:nvSpPr>
        <xdr:cNvPr id="261" name="楕円 260"/>
        <xdr:cNvSpPr/>
      </xdr:nvSpPr>
      <xdr:spPr>
        <a:xfrm>
          <a:off x="1968500" y="166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119448</xdr:rowOff>
    </xdr:from>
    <xdr:ext cx="534377" cy="259045"/>
    <xdr:sp macro="" textlink="">
      <xdr:nvSpPr>
        <xdr:cNvPr id="262" name="テキスト ボックス 261"/>
        <xdr:cNvSpPr txBox="1"/>
      </xdr:nvSpPr>
      <xdr:spPr>
        <a:xfrm>
          <a:off x="1752111" y="167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39560</xdr:rowOff>
    </xdr:from>
    <xdr:to>
      <xdr:col>6</xdr:col>
      <xdr:colOff>38100</xdr:colOff>
      <xdr:row>98</xdr:row>
      <xdr:rowOff>141160</xdr:rowOff>
    </xdr:to>
    <xdr:sp macro="" textlink="">
      <xdr:nvSpPr>
        <xdr:cNvPr id="263" name="楕円 262"/>
        <xdr:cNvSpPr/>
      </xdr:nvSpPr>
      <xdr:spPr>
        <a:xfrm>
          <a:off x="1079500" y="168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132287</xdr:rowOff>
    </xdr:from>
    <xdr:ext cx="534377" cy="259045"/>
    <xdr:sp macro="" textlink="">
      <xdr:nvSpPr>
        <xdr:cNvPr id="264" name="テキスト ボックス 263"/>
        <xdr:cNvSpPr txBox="1"/>
      </xdr:nvSpPr>
      <xdr:spPr>
        <a:xfrm>
          <a:off x="863111" y="169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104300</xdr:rowOff>
    </xdr:from>
    <xdr:to>
      <xdr:col>55</xdr:col>
      <xdr:colOff>0</xdr:colOff>
      <xdr:row>34</xdr:row>
      <xdr:rowOff>109329</xdr:rowOff>
    </xdr:to>
    <xdr:cxnSp macro="">
      <xdr:nvCxnSpPr>
        <xdr:cNvPr id="296" name="直線コネクタ 295"/>
        <xdr:cNvCxnSpPr/>
      </xdr:nvCxnSpPr>
      <xdr:spPr>
        <a:xfrm flipV="1">
          <a:off x="9639300" y="593360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34931</xdr:rowOff>
    </xdr:from>
    <xdr:ext cx="534377" cy="259045"/>
    <xdr:sp macro="" textlink="">
      <xdr:nvSpPr>
        <xdr:cNvPr id="297" name="補助費等平均値テキスト"/>
        <xdr:cNvSpPr txBox="1"/>
      </xdr:nvSpPr>
      <xdr:spPr>
        <a:xfrm>
          <a:off x="10528300" y="603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109329</xdr:rowOff>
    </xdr:from>
    <xdr:to>
      <xdr:col>50</xdr:col>
      <xdr:colOff>114300</xdr:colOff>
      <xdr:row>34</xdr:row>
      <xdr:rowOff>112627</xdr:rowOff>
    </xdr:to>
    <xdr:cxnSp macro="">
      <xdr:nvCxnSpPr>
        <xdr:cNvPr id="299" name="直線コネクタ 298"/>
        <xdr:cNvCxnSpPr/>
      </xdr:nvCxnSpPr>
      <xdr:spPr>
        <a:xfrm flipV="1">
          <a:off x="8750300" y="5938629"/>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123105</xdr:rowOff>
    </xdr:from>
    <xdr:ext cx="534377" cy="259045"/>
    <xdr:sp macro="" textlink="">
      <xdr:nvSpPr>
        <xdr:cNvPr id="301" name="テキスト ボックス 300"/>
        <xdr:cNvSpPr txBox="1"/>
      </xdr:nvSpPr>
      <xdr:spPr>
        <a:xfrm>
          <a:off x="9372111" y="61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112627</xdr:rowOff>
    </xdr:from>
    <xdr:to>
      <xdr:col>45</xdr:col>
      <xdr:colOff>177800</xdr:colOff>
      <xdr:row>35</xdr:row>
      <xdr:rowOff>16256</xdr:rowOff>
    </xdr:to>
    <xdr:cxnSp macro="">
      <xdr:nvCxnSpPr>
        <xdr:cNvPr id="302" name="直線コネクタ 301"/>
        <xdr:cNvCxnSpPr/>
      </xdr:nvCxnSpPr>
      <xdr:spPr>
        <a:xfrm flipV="1">
          <a:off x="7861300" y="5941927"/>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303" name="フローチャート: 判断 302"/>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69384</xdr:rowOff>
    </xdr:from>
    <xdr:ext cx="534377" cy="259045"/>
    <xdr:sp macro="" textlink="">
      <xdr:nvSpPr>
        <xdr:cNvPr id="304" name="テキスト ボックス 303"/>
        <xdr:cNvSpPr txBox="1"/>
      </xdr:nvSpPr>
      <xdr:spPr>
        <a:xfrm>
          <a:off x="8483111" y="60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16256</xdr:rowOff>
    </xdr:from>
    <xdr:to>
      <xdr:col>41</xdr:col>
      <xdr:colOff>50800</xdr:colOff>
      <xdr:row>35</xdr:row>
      <xdr:rowOff>19064</xdr:rowOff>
    </xdr:to>
    <xdr:cxnSp macro="">
      <xdr:nvCxnSpPr>
        <xdr:cNvPr id="305" name="直線コネクタ 304"/>
        <xdr:cNvCxnSpPr/>
      </xdr:nvCxnSpPr>
      <xdr:spPr>
        <a:xfrm flipV="1">
          <a:off x="6972300" y="6017006"/>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6" name="フローチャート: 判断 305"/>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95902</xdr:rowOff>
    </xdr:from>
    <xdr:ext cx="534377" cy="259045"/>
    <xdr:sp macro="" textlink="">
      <xdr:nvSpPr>
        <xdr:cNvPr id="307" name="テキスト ボックス 306"/>
        <xdr:cNvSpPr txBox="1"/>
      </xdr:nvSpPr>
      <xdr:spPr>
        <a:xfrm>
          <a:off x="7594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8" name="フローチャート: 判断 307"/>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77443</xdr:rowOff>
    </xdr:from>
    <xdr:ext cx="534377" cy="259045"/>
    <xdr:sp macro="" textlink="">
      <xdr:nvSpPr>
        <xdr:cNvPr id="309" name="テキスト ボックス 308"/>
        <xdr:cNvSpPr txBox="1"/>
      </xdr:nvSpPr>
      <xdr:spPr>
        <a:xfrm>
          <a:off x="6705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53500</xdr:rowOff>
    </xdr:from>
    <xdr:to>
      <xdr:col>55</xdr:col>
      <xdr:colOff>50800</xdr:colOff>
      <xdr:row>34</xdr:row>
      <xdr:rowOff>155100</xdr:rowOff>
    </xdr:to>
    <xdr:sp macro="" textlink="">
      <xdr:nvSpPr>
        <xdr:cNvPr id="315" name="楕円 314"/>
        <xdr:cNvSpPr/>
      </xdr:nvSpPr>
      <xdr:spPr>
        <a:xfrm>
          <a:off x="10426700" y="58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76377</xdr:rowOff>
    </xdr:from>
    <xdr:ext cx="534377" cy="259045"/>
    <xdr:sp macro="" textlink="">
      <xdr:nvSpPr>
        <xdr:cNvPr id="316" name="補助費等該当値テキスト"/>
        <xdr:cNvSpPr txBox="1"/>
      </xdr:nvSpPr>
      <xdr:spPr>
        <a:xfrm>
          <a:off x="10528300" y="57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58529</xdr:rowOff>
    </xdr:from>
    <xdr:to>
      <xdr:col>50</xdr:col>
      <xdr:colOff>165100</xdr:colOff>
      <xdr:row>34</xdr:row>
      <xdr:rowOff>160129</xdr:rowOff>
    </xdr:to>
    <xdr:sp macro="" textlink="">
      <xdr:nvSpPr>
        <xdr:cNvPr id="317" name="楕円 316"/>
        <xdr:cNvSpPr/>
      </xdr:nvSpPr>
      <xdr:spPr>
        <a:xfrm>
          <a:off x="9588500" y="58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5206</xdr:rowOff>
    </xdr:from>
    <xdr:ext cx="534377" cy="259045"/>
    <xdr:sp macro="" textlink="">
      <xdr:nvSpPr>
        <xdr:cNvPr id="318" name="テキスト ボックス 317"/>
        <xdr:cNvSpPr txBox="1"/>
      </xdr:nvSpPr>
      <xdr:spPr>
        <a:xfrm>
          <a:off x="9372111" y="566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61827</xdr:rowOff>
    </xdr:from>
    <xdr:to>
      <xdr:col>46</xdr:col>
      <xdr:colOff>38100</xdr:colOff>
      <xdr:row>34</xdr:row>
      <xdr:rowOff>163427</xdr:rowOff>
    </xdr:to>
    <xdr:sp macro="" textlink="">
      <xdr:nvSpPr>
        <xdr:cNvPr id="319" name="楕円 318"/>
        <xdr:cNvSpPr/>
      </xdr:nvSpPr>
      <xdr:spPr>
        <a:xfrm>
          <a:off x="8699500" y="58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8504</xdr:rowOff>
    </xdr:from>
    <xdr:ext cx="534377" cy="259045"/>
    <xdr:sp macro="" textlink="">
      <xdr:nvSpPr>
        <xdr:cNvPr id="320" name="テキスト ボックス 319"/>
        <xdr:cNvSpPr txBox="1"/>
      </xdr:nvSpPr>
      <xdr:spPr>
        <a:xfrm>
          <a:off x="8483111" y="56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136906</xdr:rowOff>
    </xdr:from>
    <xdr:to>
      <xdr:col>41</xdr:col>
      <xdr:colOff>101600</xdr:colOff>
      <xdr:row>35</xdr:row>
      <xdr:rowOff>67056</xdr:rowOff>
    </xdr:to>
    <xdr:sp macro="" textlink="">
      <xdr:nvSpPr>
        <xdr:cNvPr id="321" name="楕円 320"/>
        <xdr:cNvSpPr/>
      </xdr:nvSpPr>
      <xdr:spPr>
        <a:xfrm>
          <a:off x="7810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83583</xdr:rowOff>
    </xdr:from>
    <xdr:ext cx="534377" cy="259045"/>
    <xdr:sp macro="" textlink="">
      <xdr:nvSpPr>
        <xdr:cNvPr id="322" name="テキスト ボックス 321"/>
        <xdr:cNvSpPr txBox="1"/>
      </xdr:nvSpPr>
      <xdr:spPr>
        <a:xfrm>
          <a:off x="7594111" y="57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139714</xdr:rowOff>
    </xdr:from>
    <xdr:to>
      <xdr:col>36</xdr:col>
      <xdr:colOff>165100</xdr:colOff>
      <xdr:row>35</xdr:row>
      <xdr:rowOff>69864</xdr:rowOff>
    </xdr:to>
    <xdr:sp macro="" textlink="">
      <xdr:nvSpPr>
        <xdr:cNvPr id="323" name="楕円 322"/>
        <xdr:cNvSpPr/>
      </xdr:nvSpPr>
      <xdr:spPr>
        <a:xfrm>
          <a:off x="6921500" y="59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60991</xdr:rowOff>
    </xdr:from>
    <xdr:ext cx="534377" cy="259045"/>
    <xdr:sp macro="" textlink="">
      <xdr:nvSpPr>
        <xdr:cNvPr id="324" name="テキスト ボックス 323"/>
        <xdr:cNvSpPr txBox="1"/>
      </xdr:nvSpPr>
      <xdr:spPr>
        <a:xfrm>
          <a:off x="6705111" y="606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109448</xdr:rowOff>
    </xdr:from>
    <xdr:to>
      <xdr:col>54</xdr:col>
      <xdr:colOff>189865</xdr:colOff>
      <xdr:row>59</xdr:row>
      <xdr:rowOff>65532</xdr:rowOff>
    </xdr:to>
    <xdr:cxnSp macro="">
      <xdr:nvCxnSpPr>
        <xdr:cNvPr id="349" name="直線コネクタ 348"/>
        <xdr:cNvCxnSpPr/>
      </xdr:nvCxnSpPr>
      <xdr:spPr>
        <a:xfrm flipV="1">
          <a:off x="10475595" y="9024848"/>
          <a:ext cx="1270" cy="1156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69359</xdr:rowOff>
    </xdr:from>
    <xdr:ext cx="534377" cy="259045"/>
    <xdr:sp macro="" textlink="">
      <xdr:nvSpPr>
        <xdr:cNvPr id="350" name="普通建設事業費最小値テキスト"/>
        <xdr:cNvSpPr txBox="1"/>
      </xdr:nvSpPr>
      <xdr:spPr>
        <a:xfrm>
          <a:off x="10528300" y="101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65532</xdr:rowOff>
    </xdr:from>
    <xdr:to>
      <xdr:col>55</xdr:col>
      <xdr:colOff>88900</xdr:colOff>
      <xdr:row>59</xdr:row>
      <xdr:rowOff>65532</xdr:rowOff>
    </xdr:to>
    <xdr:cxnSp macro="">
      <xdr:nvCxnSpPr>
        <xdr:cNvPr id="351" name="直線コネクタ 350"/>
        <xdr:cNvCxnSpPr/>
      </xdr:nvCxnSpPr>
      <xdr:spPr>
        <a:xfrm>
          <a:off x="10388600" y="1018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56125</xdr:rowOff>
    </xdr:from>
    <xdr:ext cx="599010" cy="259045"/>
    <xdr:sp macro="" textlink="">
      <xdr:nvSpPr>
        <xdr:cNvPr id="352" name="普通建設事業費最大値テキスト"/>
        <xdr:cNvSpPr txBox="1"/>
      </xdr:nvSpPr>
      <xdr:spPr>
        <a:xfrm>
          <a:off x="10528300" y="880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109448</xdr:rowOff>
    </xdr:from>
    <xdr:to>
      <xdr:col>55</xdr:col>
      <xdr:colOff>88900</xdr:colOff>
      <xdr:row>52</xdr:row>
      <xdr:rowOff>109448</xdr:rowOff>
    </xdr:to>
    <xdr:cxnSp macro="">
      <xdr:nvCxnSpPr>
        <xdr:cNvPr id="353" name="直線コネクタ 352"/>
        <xdr:cNvCxnSpPr/>
      </xdr:nvCxnSpPr>
      <xdr:spPr>
        <a:xfrm>
          <a:off x="10388600" y="902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57455</xdr:rowOff>
    </xdr:from>
    <xdr:to>
      <xdr:col>55</xdr:col>
      <xdr:colOff>0</xdr:colOff>
      <xdr:row>56</xdr:row>
      <xdr:rowOff>170028</xdr:rowOff>
    </xdr:to>
    <xdr:cxnSp macro="">
      <xdr:nvCxnSpPr>
        <xdr:cNvPr id="354" name="直線コネクタ 353"/>
        <xdr:cNvCxnSpPr/>
      </xdr:nvCxnSpPr>
      <xdr:spPr>
        <a:xfrm>
          <a:off x="9639300" y="9658655"/>
          <a:ext cx="838200" cy="1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37165</xdr:rowOff>
    </xdr:from>
    <xdr:ext cx="534377" cy="259045"/>
    <xdr:sp macro="" textlink="">
      <xdr:nvSpPr>
        <xdr:cNvPr id="355" name="普通建設事業費平均値テキスト"/>
        <xdr:cNvSpPr txBox="1"/>
      </xdr:nvSpPr>
      <xdr:spPr>
        <a:xfrm>
          <a:off x="10528300" y="98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58738</xdr:rowOff>
    </xdr:from>
    <xdr:to>
      <xdr:col>55</xdr:col>
      <xdr:colOff>50800</xdr:colOff>
      <xdr:row>57</xdr:row>
      <xdr:rowOff>160338</xdr:rowOff>
    </xdr:to>
    <xdr:sp macro="" textlink="">
      <xdr:nvSpPr>
        <xdr:cNvPr id="356" name="フローチャート: 判断 355"/>
        <xdr:cNvSpPr/>
      </xdr:nvSpPr>
      <xdr:spPr>
        <a:xfrm>
          <a:off x="10426700" y="983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57455</xdr:rowOff>
    </xdr:from>
    <xdr:to>
      <xdr:col>50</xdr:col>
      <xdr:colOff>114300</xdr:colOff>
      <xdr:row>57</xdr:row>
      <xdr:rowOff>92342</xdr:rowOff>
    </xdr:to>
    <xdr:cxnSp macro="">
      <xdr:nvCxnSpPr>
        <xdr:cNvPr id="357" name="直線コネクタ 356"/>
        <xdr:cNvCxnSpPr/>
      </xdr:nvCxnSpPr>
      <xdr:spPr>
        <a:xfrm flipV="1">
          <a:off x="8750300" y="9658655"/>
          <a:ext cx="889000" cy="20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49288</xdr:rowOff>
    </xdr:from>
    <xdr:to>
      <xdr:col>50</xdr:col>
      <xdr:colOff>165100</xdr:colOff>
      <xdr:row>57</xdr:row>
      <xdr:rowOff>150888</xdr:rowOff>
    </xdr:to>
    <xdr:sp macro="" textlink="">
      <xdr:nvSpPr>
        <xdr:cNvPr id="358" name="フローチャート: 判断 357"/>
        <xdr:cNvSpPr/>
      </xdr:nvSpPr>
      <xdr:spPr>
        <a:xfrm>
          <a:off x="9588500" y="98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142015</xdr:rowOff>
    </xdr:from>
    <xdr:ext cx="534377" cy="259045"/>
    <xdr:sp macro="" textlink="">
      <xdr:nvSpPr>
        <xdr:cNvPr id="359" name="テキスト ボックス 358"/>
        <xdr:cNvSpPr txBox="1"/>
      </xdr:nvSpPr>
      <xdr:spPr>
        <a:xfrm>
          <a:off x="9372111" y="991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113297</xdr:rowOff>
    </xdr:from>
    <xdr:to>
      <xdr:col>45</xdr:col>
      <xdr:colOff>177800</xdr:colOff>
      <xdr:row>57</xdr:row>
      <xdr:rowOff>92342</xdr:rowOff>
    </xdr:to>
    <xdr:cxnSp macro="">
      <xdr:nvCxnSpPr>
        <xdr:cNvPr id="360" name="直線コネクタ 359"/>
        <xdr:cNvCxnSpPr/>
      </xdr:nvCxnSpPr>
      <xdr:spPr>
        <a:xfrm>
          <a:off x="7861300" y="8685797"/>
          <a:ext cx="889000" cy="117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50851</xdr:rowOff>
    </xdr:from>
    <xdr:to>
      <xdr:col>46</xdr:col>
      <xdr:colOff>38100</xdr:colOff>
      <xdr:row>57</xdr:row>
      <xdr:rowOff>152451</xdr:rowOff>
    </xdr:to>
    <xdr:sp macro="" textlink="">
      <xdr:nvSpPr>
        <xdr:cNvPr id="361" name="フローチャート: 判断 360"/>
        <xdr:cNvSpPr/>
      </xdr:nvSpPr>
      <xdr:spPr>
        <a:xfrm>
          <a:off x="8699500" y="982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143578</xdr:rowOff>
    </xdr:from>
    <xdr:ext cx="534377" cy="259045"/>
    <xdr:sp macro="" textlink="">
      <xdr:nvSpPr>
        <xdr:cNvPr id="362" name="テキスト ボックス 361"/>
        <xdr:cNvSpPr txBox="1"/>
      </xdr:nvSpPr>
      <xdr:spPr>
        <a:xfrm>
          <a:off x="8483111" y="991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113297</xdr:rowOff>
    </xdr:from>
    <xdr:to>
      <xdr:col>41</xdr:col>
      <xdr:colOff>50800</xdr:colOff>
      <xdr:row>51</xdr:row>
      <xdr:rowOff>148781</xdr:rowOff>
    </xdr:to>
    <xdr:cxnSp macro="">
      <xdr:nvCxnSpPr>
        <xdr:cNvPr id="363" name="直線コネクタ 362"/>
        <xdr:cNvCxnSpPr/>
      </xdr:nvCxnSpPr>
      <xdr:spPr>
        <a:xfrm flipV="1">
          <a:off x="6972300" y="8685797"/>
          <a:ext cx="889000" cy="2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144564</xdr:rowOff>
    </xdr:from>
    <xdr:to>
      <xdr:col>41</xdr:col>
      <xdr:colOff>101600</xdr:colOff>
      <xdr:row>58</xdr:row>
      <xdr:rowOff>74714</xdr:rowOff>
    </xdr:to>
    <xdr:sp macro="" textlink="">
      <xdr:nvSpPr>
        <xdr:cNvPr id="364" name="フローチャート: 判断 363"/>
        <xdr:cNvSpPr/>
      </xdr:nvSpPr>
      <xdr:spPr>
        <a:xfrm>
          <a:off x="7810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65841</xdr:rowOff>
    </xdr:from>
    <xdr:ext cx="534377" cy="259045"/>
    <xdr:sp macro="" textlink="">
      <xdr:nvSpPr>
        <xdr:cNvPr id="365" name="テキスト ボックス 364"/>
        <xdr:cNvSpPr txBox="1"/>
      </xdr:nvSpPr>
      <xdr:spPr>
        <a:xfrm>
          <a:off x="7594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169659</xdr:rowOff>
    </xdr:from>
    <xdr:to>
      <xdr:col>36</xdr:col>
      <xdr:colOff>165100</xdr:colOff>
      <xdr:row>58</xdr:row>
      <xdr:rowOff>99809</xdr:rowOff>
    </xdr:to>
    <xdr:sp macro="" textlink="">
      <xdr:nvSpPr>
        <xdr:cNvPr id="366" name="フローチャート: 判断 365"/>
        <xdr:cNvSpPr/>
      </xdr:nvSpPr>
      <xdr:spPr>
        <a:xfrm>
          <a:off x="6921500" y="994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90936</xdr:rowOff>
    </xdr:from>
    <xdr:ext cx="534377" cy="259045"/>
    <xdr:sp macro="" textlink="">
      <xdr:nvSpPr>
        <xdr:cNvPr id="367" name="テキスト ボックス 366"/>
        <xdr:cNvSpPr txBox="1"/>
      </xdr:nvSpPr>
      <xdr:spPr>
        <a:xfrm>
          <a:off x="6705111" y="100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119228</xdr:rowOff>
    </xdr:from>
    <xdr:to>
      <xdr:col>55</xdr:col>
      <xdr:colOff>50800</xdr:colOff>
      <xdr:row>57</xdr:row>
      <xdr:rowOff>49378</xdr:rowOff>
    </xdr:to>
    <xdr:sp macro="" textlink="">
      <xdr:nvSpPr>
        <xdr:cNvPr id="373" name="楕円 372"/>
        <xdr:cNvSpPr/>
      </xdr:nvSpPr>
      <xdr:spPr>
        <a:xfrm>
          <a:off x="10426700" y="972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142105</xdr:rowOff>
    </xdr:from>
    <xdr:ext cx="534377" cy="259045"/>
    <xdr:sp macro="" textlink="">
      <xdr:nvSpPr>
        <xdr:cNvPr id="374" name="普通建設事業費該当値テキスト"/>
        <xdr:cNvSpPr txBox="1"/>
      </xdr:nvSpPr>
      <xdr:spPr>
        <a:xfrm>
          <a:off x="10528300" y="95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6655</xdr:rowOff>
    </xdr:from>
    <xdr:to>
      <xdr:col>50</xdr:col>
      <xdr:colOff>165100</xdr:colOff>
      <xdr:row>56</xdr:row>
      <xdr:rowOff>108255</xdr:rowOff>
    </xdr:to>
    <xdr:sp macro="" textlink="">
      <xdr:nvSpPr>
        <xdr:cNvPr id="375" name="楕円 374"/>
        <xdr:cNvSpPr/>
      </xdr:nvSpPr>
      <xdr:spPr>
        <a:xfrm>
          <a:off x="9588500" y="96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124782</xdr:rowOff>
    </xdr:from>
    <xdr:ext cx="534377" cy="259045"/>
    <xdr:sp macro="" textlink="">
      <xdr:nvSpPr>
        <xdr:cNvPr id="376" name="テキスト ボックス 375"/>
        <xdr:cNvSpPr txBox="1"/>
      </xdr:nvSpPr>
      <xdr:spPr>
        <a:xfrm>
          <a:off x="9372111" y="938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41542</xdr:rowOff>
    </xdr:from>
    <xdr:to>
      <xdr:col>46</xdr:col>
      <xdr:colOff>38100</xdr:colOff>
      <xdr:row>57</xdr:row>
      <xdr:rowOff>143142</xdr:rowOff>
    </xdr:to>
    <xdr:sp macro="" textlink="">
      <xdr:nvSpPr>
        <xdr:cNvPr id="377" name="楕円 376"/>
        <xdr:cNvSpPr/>
      </xdr:nvSpPr>
      <xdr:spPr>
        <a:xfrm>
          <a:off x="8699500" y="98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159669</xdr:rowOff>
    </xdr:from>
    <xdr:ext cx="534377" cy="259045"/>
    <xdr:sp macro="" textlink="">
      <xdr:nvSpPr>
        <xdr:cNvPr id="378" name="テキスト ボックス 377"/>
        <xdr:cNvSpPr txBox="1"/>
      </xdr:nvSpPr>
      <xdr:spPr>
        <a:xfrm>
          <a:off x="8483111" y="95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62497</xdr:rowOff>
    </xdr:from>
    <xdr:to>
      <xdr:col>41</xdr:col>
      <xdr:colOff>101600</xdr:colOff>
      <xdr:row>50</xdr:row>
      <xdr:rowOff>164097</xdr:rowOff>
    </xdr:to>
    <xdr:sp macro="" textlink="">
      <xdr:nvSpPr>
        <xdr:cNvPr id="379" name="楕円 378"/>
        <xdr:cNvSpPr/>
      </xdr:nvSpPr>
      <xdr:spPr>
        <a:xfrm>
          <a:off x="7810500" y="86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9174</xdr:rowOff>
    </xdr:from>
    <xdr:ext cx="599010" cy="259045"/>
    <xdr:sp macro="" textlink="">
      <xdr:nvSpPr>
        <xdr:cNvPr id="380" name="テキスト ボックス 379"/>
        <xdr:cNvSpPr txBox="1"/>
      </xdr:nvSpPr>
      <xdr:spPr>
        <a:xfrm>
          <a:off x="7561795" y="841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97981</xdr:rowOff>
    </xdr:from>
    <xdr:to>
      <xdr:col>36</xdr:col>
      <xdr:colOff>165100</xdr:colOff>
      <xdr:row>52</xdr:row>
      <xdr:rowOff>28131</xdr:rowOff>
    </xdr:to>
    <xdr:sp macro="" textlink="">
      <xdr:nvSpPr>
        <xdr:cNvPr id="381" name="楕円 380"/>
        <xdr:cNvSpPr/>
      </xdr:nvSpPr>
      <xdr:spPr>
        <a:xfrm>
          <a:off x="6921500" y="88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44658</xdr:rowOff>
    </xdr:from>
    <xdr:ext cx="599010" cy="259045"/>
    <xdr:sp macro="" textlink="">
      <xdr:nvSpPr>
        <xdr:cNvPr id="382" name="テキスト ボックス 381"/>
        <xdr:cNvSpPr txBox="1"/>
      </xdr:nvSpPr>
      <xdr:spPr>
        <a:xfrm>
          <a:off x="6672795" y="86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46622</xdr:rowOff>
    </xdr:from>
    <xdr:to>
      <xdr:col>54</xdr:col>
      <xdr:colOff>189865</xdr:colOff>
      <xdr:row>78</xdr:row>
      <xdr:rowOff>93466</xdr:rowOff>
    </xdr:to>
    <xdr:cxnSp macro="">
      <xdr:nvCxnSpPr>
        <xdr:cNvPr id="406" name="直線コネクタ 405"/>
        <xdr:cNvCxnSpPr/>
      </xdr:nvCxnSpPr>
      <xdr:spPr>
        <a:xfrm flipV="1">
          <a:off x="10475595" y="13076822"/>
          <a:ext cx="1270" cy="38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97293</xdr:rowOff>
    </xdr:from>
    <xdr:ext cx="469744" cy="259045"/>
    <xdr:sp macro="" textlink="">
      <xdr:nvSpPr>
        <xdr:cNvPr id="407" name="普通建設事業費 （ うち新規整備　）最小値テキスト"/>
        <xdr:cNvSpPr txBox="1"/>
      </xdr:nvSpPr>
      <xdr:spPr>
        <a:xfrm>
          <a:off x="10528300" y="1347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93466</xdr:rowOff>
    </xdr:from>
    <xdr:to>
      <xdr:col>55</xdr:col>
      <xdr:colOff>88900</xdr:colOff>
      <xdr:row>78</xdr:row>
      <xdr:rowOff>93466</xdr:rowOff>
    </xdr:to>
    <xdr:cxnSp macro="">
      <xdr:nvCxnSpPr>
        <xdr:cNvPr id="408" name="直線コネクタ 407"/>
        <xdr:cNvCxnSpPr/>
      </xdr:nvCxnSpPr>
      <xdr:spPr>
        <a:xfrm>
          <a:off x="10388600" y="1346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164749</xdr:rowOff>
    </xdr:from>
    <xdr:ext cx="534377" cy="259045"/>
    <xdr:sp macro="" textlink="">
      <xdr:nvSpPr>
        <xdr:cNvPr id="409" name="普通建設事業費 （ うち新規整備　）最大値テキスト"/>
        <xdr:cNvSpPr txBox="1"/>
      </xdr:nvSpPr>
      <xdr:spPr>
        <a:xfrm>
          <a:off x="10528300" y="128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46622</xdr:rowOff>
    </xdr:from>
    <xdr:to>
      <xdr:col>55</xdr:col>
      <xdr:colOff>88900</xdr:colOff>
      <xdr:row>76</xdr:row>
      <xdr:rowOff>46622</xdr:rowOff>
    </xdr:to>
    <xdr:cxnSp macro="">
      <xdr:nvCxnSpPr>
        <xdr:cNvPr id="410" name="直線コネクタ 409"/>
        <xdr:cNvCxnSpPr/>
      </xdr:nvCxnSpPr>
      <xdr:spPr>
        <a:xfrm>
          <a:off x="10388600" y="1307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119374</xdr:rowOff>
    </xdr:from>
    <xdr:to>
      <xdr:col>55</xdr:col>
      <xdr:colOff>0</xdr:colOff>
      <xdr:row>77</xdr:row>
      <xdr:rowOff>66242</xdr:rowOff>
    </xdr:to>
    <xdr:cxnSp macro="">
      <xdr:nvCxnSpPr>
        <xdr:cNvPr id="411" name="直線コネクタ 410"/>
        <xdr:cNvCxnSpPr/>
      </xdr:nvCxnSpPr>
      <xdr:spPr>
        <a:xfrm>
          <a:off x="9639300" y="13149574"/>
          <a:ext cx="838200" cy="1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40981</xdr:rowOff>
    </xdr:from>
    <xdr:ext cx="534377" cy="259045"/>
    <xdr:sp macro="" textlink="">
      <xdr:nvSpPr>
        <xdr:cNvPr id="412" name="普通建設事業費 （ うち新規整備　）平均値テキスト"/>
        <xdr:cNvSpPr txBox="1"/>
      </xdr:nvSpPr>
      <xdr:spPr>
        <a:xfrm>
          <a:off x="10528300" y="13242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62554</xdr:rowOff>
    </xdr:from>
    <xdr:to>
      <xdr:col>55</xdr:col>
      <xdr:colOff>50800</xdr:colOff>
      <xdr:row>77</xdr:row>
      <xdr:rowOff>164154</xdr:rowOff>
    </xdr:to>
    <xdr:sp macro="" textlink="">
      <xdr:nvSpPr>
        <xdr:cNvPr id="413" name="フローチャート: 判断 412"/>
        <xdr:cNvSpPr/>
      </xdr:nvSpPr>
      <xdr:spPr>
        <a:xfrm>
          <a:off x="104267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119374</xdr:rowOff>
    </xdr:from>
    <xdr:to>
      <xdr:col>50</xdr:col>
      <xdr:colOff>114300</xdr:colOff>
      <xdr:row>77</xdr:row>
      <xdr:rowOff>140081</xdr:rowOff>
    </xdr:to>
    <xdr:cxnSp macro="">
      <xdr:nvCxnSpPr>
        <xdr:cNvPr id="414" name="直線コネクタ 413"/>
        <xdr:cNvCxnSpPr/>
      </xdr:nvCxnSpPr>
      <xdr:spPr>
        <a:xfrm flipV="1">
          <a:off x="8750300" y="13149574"/>
          <a:ext cx="889000" cy="1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18738</xdr:rowOff>
    </xdr:from>
    <xdr:to>
      <xdr:col>50</xdr:col>
      <xdr:colOff>165100</xdr:colOff>
      <xdr:row>77</xdr:row>
      <xdr:rowOff>120338</xdr:rowOff>
    </xdr:to>
    <xdr:sp macro="" textlink="">
      <xdr:nvSpPr>
        <xdr:cNvPr id="415" name="フローチャート: 判断 414"/>
        <xdr:cNvSpPr/>
      </xdr:nvSpPr>
      <xdr:spPr>
        <a:xfrm>
          <a:off x="9588500" y="132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111465</xdr:rowOff>
    </xdr:from>
    <xdr:ext cx="534377" cy="259045"/>
    <xdr:sp macro="" textlink="">
      <xdr:nvSpPr>
        <xdr:cNvPr id="416" name="テキスト ボックス 415"/>
        <xdr:cNvSpPr txBox="1"/>
      </xdr:nvSpPr>
      <xdr:spPr>
        <a:xfrm>
          <a:off x="9372111" y="1331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3016</xdr:rowOff>
    </xdr:from>
    <xdr:to>
      <xdr:col>45</xdr:col>
      <xdr:colOff>177800</xdr:colOff>
      <xdr:row>77</xdr:row>
      <xdr:rowOff>140081</xdr:rowOff>
    </xdr:to>
    <xdr:cxnSp macro="">
      <xdr:nvCxnSpPr>
        <xdr:cNvPr id="417" name="直線コネクタ 416"/>
        <xdr:cNvCxnSpPr/>
      </xdr:nvCxnSpPr>
      <xdr:spPr>
        <a:xfrm>
          <a:off x="7861300" y="12004516"/>
          <a:ext cx="889000" cy="133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122562</xdr:rowOff>
    </xdr:from>
    <xdr:to>
      <xdr:col>46</xdr:col>
      <xdr:colOff>38100</xdr:colOff>
      <xdr:row>77</xdr:row>
      <xdr:rowOff>52712</xdr:rowOff>
    </xdr:to>
    <xdr:sp macro="" textlink="">
      <xdr:nvSpPr>
        <xdr:cNvPr id="418" name="フローチャート: 判断 417"/>
        <xdr:cNvSpPr/>
      </xdr:nvSpPr>
      <xdr:spPr>
        <a:xfrm>
          <a:off x="8699500" y="1315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69239</xdr:rowOff>
    </xdr:from>
    <xdr:ext cx="534377" cy="259045"/>
    <xdr:sp macro="" textlink="">
      <xdr:nvSpPr>
        <xdr:cNvPr id="419" name="テキスト ボックス 418"/>
        <xdr:cNvSpPr txBox="1"/>
      </xdr:nvSpPr>
      <xdr:spPr>
        <a:xfrm>
          <a:off x="8483111" y="129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34722</xdr:rowOff>
    </xdr:from>
    <xdr:to>
      <xdr:col>41</xdr:col>
      <xdr:colOff>101600</xdr:colOff>
      <xdr:row>77</xdr:row>
      <xdr:rowOff>136322</xdr:rowOff>
    </xdr:to>
    <xdr:sp macro="" textlink="">
      <xdr:nvSpPr>
        <xdr:cNvPr id="420" name="フローチャート: 判断 419"/>
        <xdr:cNvSpPr/>
      </xdr:nvSpPr>
      <xdr:spPr>
        <a:xfrm>
          <a:off x="7810500" y="132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127449</xdr:rowOff>
    </xdr:from>
    <xdr:ext cx="534377" cy="259045"/>
    <xdr:sp macro="" textlink="">
      <xdr:nvSpPr>
        <xdr:cNvPr id="421" name="テキスト ボックス 420"/>
        <xdr:cNvSpPr txBox="1"/>
      </xdr:nvSpPr>
      <xdr:spPr>
        <a:xfrm>
          <a:off x="7594111" y="1332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15442</xdr:rowOff>
    </xdr:from>
    <xdr:to>
      <xdr:col>55</xdr:col>
      <xdr:colOff>50800</xdr:colOff>
      <xdr:row>77</xdr:row>
      <xdr:rowOff>117042</xdr:rowOff>
    </xdr:to>
    <xdr:sp macro="" textlink="">
      <xdr:nvSpPr>
        <xdr:cNvPr id="427" name="楕円 426"/>
        <xdr:cNvSpPr/>
      </xdr:nvSpPr>
      <xdr:spPr>
        <a:xfrm>
          <a:off x="10426700" y="1321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38319</xdr:rowOff>
    </xdr:from>
    <xdr:ext cx="534377" cy="259045"/>
    <xdr:sp macro="" textlink="">
      <xdr:nvSpPr>
        <xdr:cNvPr id="428" name="普通建設事業費 （ うち新規整備　）該当値テキスト"/>
        <xdr:cNvSpPr txBox="1"/>
      </xdr:nvSpPr>
      <xdr:spPr>
        <a:xfrm>
          <a:off x="10528300" y="130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68574</xdr:rowOff>
    </xdr:from>
    <xdr:to>
      <xdr:col>50</xdr:col>
      <xdr:colOff>165100</xdr:colOff>
      <xdr:row>76</xdr:row>
      <xdr:rowOff>170174</xdr:rowOff>
    </xdr:to>
    <xdr:sp macro="" textlink="">
      <xdr:nvSpPr>
        <xdr:cNvPr id="429" name="楕円 428"/>
        <xdr:cNvSpPr/>
      </xdr:nvSpPr>
      <xdr:spPr>
        <a:xfrm>
          <a:off x="9588500" y="130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15250</xdr:rowOff>
    </xdr:from>
    <xdr:ext cx="534377" cy="259045"/>
    <xdr:sp macro="" textlink="">
      <xdr:nvSpPr>
        <xdr:cNvPr id="430" name="テキスト ボックス 429"/>
        <xdr:cNvSpPr txBox="1"/>
      </xdr:nvSpPr>
      <xdr:spPr>
        <a:xfrm>
          <a:off x="9372111" y="128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89281</xdr:rowOff>
    </xdr:from>
    <xdr:to>
      <xdr:col>46</xdr:col>
      <xdr:colOff>38100</xdr:colOff>
      <xdr:row>78</xdr:row>
      <xdr:rowOff>19431</xdr:rowOff>
    </xdr:to>
    <xdr:sp macro="" textlink="">
      <xdr:nvSpPr>
        <xdr:cNvPr id="431" name="楕円 430"/>
        <xdr:cNvSpPr/>
      </xdr:nvSpPr>
      <xdr:spPr>
        <a:xfrm>
          <a:off x="8699500" y="132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10558</xdr:rowOff>
    </xdr:from>
    <xdr:ext cx="534377" cy="259045"/>
    <xdr:sp macro="" textlink="">
      <xdr:nvSpPr>
        <xdr:cNvPr id="432" name="テキスト ボックス 431"/>
        <xdr:cNvSpPr txBox="1"/>
      </xdr:nvSpPr>
      <xdr:spPr>
        <a:xfrm>
          <a:off x="8483111" y="133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123666</xdr:rowOff>
    </xdr:from>
    <xdr:to>
      <xdr:col>41</xdr:col>
      <xdr:colOff>101600</xdr:colOff>
      <xdr:row>70</xdr:row>
      <xdr:rowOff>53816</xdr:rowOff>
    </xdr:to>
    <xdr:sp macro="" textlink="">
      <xdr:nvSpPr>
        <xdr:cNvPr id="433" name="楕円 432"/>
        <xdr:cNvSpPr/>
      </xdr:nvSpPr>
      <xdr:spPr>
        <a:xfrm>
          <a:off x="7810500" y="11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70343</xdr:rowOff>
    </xdr:from>
    <xdr:ext cx="534377" cy="259045"/>
    <xdr:sp macro="" textlink="">
      <xdr:nvSpPr>
        <xdr:cNvPr id="434" name="テキスト ボックス 433"/>
        <xdr:cNvSpPr txBox="1"/>
      </xdr:nvSpPr>
      <xdr:spPr>
        <a:xfrm>
          <a:off x="7594111" y="1172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58" name="直線コネクタ 457"/>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59"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0" name="直線コネクタ 459"/>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1"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2" name="直線コネクタ 461"/>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129242</xdr:rowOff>
    </xdr:from>
    <xdr:to>
      <xdr:col>55</xdr:col>
      <xdr:colOff>0</xdr:colOff>
      <xdr:row>96</xdr:row>
      <xdr:rowOff>104400</xdr:rowOff>
    </xdr:to>
    <xdr:cxnSp macro="">
      <xdr:nvCxnSpPr>
        <xdr:cNvPr id="463" name="直線コネクタ 462"/>
        <xdr:cNvCxnSpPr/>
      </xdr:nvCxnSpPr>
      <xdr:spPr>
        <a:xfrm flipV="1">
          <a:off x="9639300" y="16416992"/>
          <a:ext cx="838200" cy="1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143242</xdr:rowOff>
    </xdr:from>
    <xdr:ext cx="534377" cy="259045"/>
    <xdr:sp macro="" textlink="">
      <xdr:nvSpPr>
        <xdr:cNvPr id="464" name="普通建設事業費 （ うち更新整備　）平均値テキスト"/>
        <xdr:cNvSpPr txBox="1"/>
      </xdr:nvSpPr>
      <xdr:spPr>
        <a:xfrm>
          <a:off x="10528300" y="16430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5" name="フローチャート: 判断 464"/>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94799</xdr:rowOff>
    </xdr:from>
    <xdr:to>
      <xdr:col>50</xdr:col>
      <xdr:colOff>114300</xdr:colOff>
      <xdr:row>96</xdr:row>
      <xdr:rowOff>104400</xdr:rowOff>
    </xdr:to>
    <xdr:cxnSp macro="">
      <xdr:nvCxnSpPr>
        <xdr:cNvPr id="466" name="直線コネクタ 465"/>
        <xdr:cNvCxnSpPr/>
      </xdr:nvCxnSpPr>
      <xdr:spPr>
        <a:xfrm>
          <a:off x="8750300" y="165539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67" name="フローチャート: 判断 466"/>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128540</xdr:rowOff>
    </xdr:from>
    <xdr:ext cx="534377" cy="259045"/>
    <xdr:sp macro="" textlink="">
      <xdr:nvSpPr>
        <xdr:cNvPr id="468" name="テキスト ボックス 467"/>
        <xdr:cNvSpPr txBox="1"/>
      </xdr:nvSpPr>
      <xdr:spPr>
        <a:xfrm>
          <a:off x="9372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147377</xdr:rowOff>
    </xdr:from>
    <xdr:to>
      <xdr:col>45</xdr:col>
      <xdr:colOff>177800</xdr:colOff>
      <xdr:row>96</xdr:row>
      <xdr:rowOff>94799</xdr:rowOff>
    </xdr:to>
    <xdr:cxnSp macro="">
      <xdr:nvCxnSpPr>
        <xdr:cNvPr id="469" name="直線コネクタ 468"/>
        <xdr:cNvCxnSpPr/>
      </xdr:nvCxnSpPr>
      <xdr:spPr>
        <a:xfrm>
          <a:off x="7861300" y="16092227"/>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70" name="フローチャート: 判断 469"/>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1224</xdr:rowOff>
    </xdr:from>
    <xdr:ext cx="534377" cy="259045"/>
    <xdr:sp macro="" textlink="">
      <xdr:nvSpPr>
        <xdr:cNvPr id="471" name="テキスト ボックス 470"/>
        <xdr:cNvSpPr txBox="1"/>
      </xdr:nvSpPr>
      <xdr:spPr>
        <a:xfrm>
          <a:off x="8483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72" name="フローチャート: 判断 471"/>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60983</xdr:rowOff>
    </xdr:from>
    <xdr:ext cx="534377" cy="259045"/>
    <xdr:sp macro="" textlink="">
      <xdr:nvSpPr>
        <xdr:cNvPr id="473" name="テキスト ボックス 472"/>
        <xdr:cNvSpPr txBox="1"/>
      </xdr:nvSpPr>
      <xdr:spPr>
        <a:xfrm>
          <a:off x="7594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78442</xdr:rowOff>
    </xdr:from>
    <xdr:to>
      <xdr:col>55</xdr:col>
      <xdr:colOff>50800</xdr:colOff>
      <xdr:row>96</xdr:row>
      <xdr:rowOff>8592</xdr:rowOff>
    </xdr:to>
    <xdr:sp macro="" textlink="">
      <xdr:nvSpPr>
        <xdr:cNvPr id="479" name="楕円 478"/>
        <xdr:cNvSpPr/>
      </xdr:nvSpPr>
      <xdr:spPr>
        <a:xfrm>
          <a:off x="10426700" y="163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101319</xdr:rowOff>
    </xdr:from>
    <xdr:ext cx="534377" cy="259045"/>
    <xdr:sp macro="" textlink="">
      <xdr:nvSpPr>
        <xdr:cNvPr id="480" name="普通建設事業費 （ うち更新整備　）該当値テキスト"/>
        <xdr:cNvSpPr txBox="1"/>
      </xdr:nvSpPr>
      <xdr:spPr>
        <a:xfrm>
          <a:off x="10528300" y="162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53600</xdr:rowOff>
    </xdr:from>
    <xdr:to>
      <xdr:col>50</xdr:col>
      <xdr:colOff>165100</xdr:colOff>
      <xdr:row>96</xdr:row>
      <xdr:rowOff>155200</xdr:rowOff>
    </xdr:to>
    <xdr:sp macro="" textlink="">
      <xdr:nvSpPr>
        <xdr:cNvPr id="481" name="楕円 480"/>
        <xdr:cNvSpPr/>
      </xdr:nvSpPr>
      <xdr:spPr>
        <a:xfrm>
          <a:off x="9588500" y="16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146327</xdr:rowOff>
    </xdr:from>
    <xdr:ext cx="534377" cy="259045"/>
    <xdr:sp macro="" textlink="">
      <xdr:nvSpPr>
        <xdr:cNvPr id="482" name="テキスト ボックス 481"/>
        <xdr:cNvSpPr txBox="1"/>
      </xdr:nvSpPr>
      <xdr:spPr>
        <a:xfrm>
          <a:off x="9372111" y="1660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43999</xdr:rowOff>
    </xdr:from>
    <xdr:to>
      <xdr:col>46</xdr:col>
      <xdr:colOff>38100</xdr:colOff>
      <xdr:row>96</xdr:row>
      <xdr:rowOff>145599</xdr:rowOff>
    </xdr:to>
    <xdr:sp macro="" textlink="">
      <xdr:nvSpPr>
        <xdr:cNvPr id="483" name="楕円 482"/>
        <xdr:cNvSpPr/>
      </xdr:nvSpPr>
      <xdr:spPr>
        <a:xfrm>
          <a:off x="8699500" y="165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162126</xdr:rowOff>
    </xdr:from>
    <xdr:ext cx="534377" cy="259045"/>
    <xdr:sp macro="" textlink="">
      <xdr:nvSpPr>
        <xdr:cNvPr id="484" name="テキスト ボックス 483"/>
        <xdr:cNvSpPr txBox="1"/>
      </xdr:nvSpPr>
      <xdr:spPr>
        <a:xfrm>
          <a:off x="8483111" y="162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96577</xdr:rowOff>
    </xdr:from>
    <xdr:to>
      <xdr:col>41</xdr:col>
      <xdr:colOff>101600</xdr:colOff>
      <xdr:row>94</xdr:row>
      <xdr:rowOff>26727</xdr:rowOff>
    </xdr:to>
    <xdr:sp macro="" textlink="">
      <xdr:nvSpPr>
        <xdr:cNvPr id="485" name="楕円 484"/>
        <xdr:cNvSpPr/>
      </xdr:nvSpPr>
      <xdr:spPr>
        <a:xfrm>
          <a:off x="7810500" y="160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43254</xdr:rowOff>
    </xdr:from>
    <xdr:ext cx="534377" cy="259045"/>
    <xdr:sp macro="" textlink="">
      <xdr:nvSpPr>
        <xdr:cNvPr id="486" name="テキスト ボックス 485"/>
        <xdr:cNvSpPr txBox="1"/>
      </xdr:nvSpPr>
      <xdr:spPr>
        <a:xfrm>
          <a:off x="7594111" y="158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0" name="テキスト ボックス 49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2" name="テキスト ボックス 501"/>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4" name="テキスト ボックス 503"/>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6" name="テキスト ボックス 505"/>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08" name="直線コネクタ 507"/>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1"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2" name="直線コネクタ 511"/>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2083</xdr:rowOff>
    </xdr:from>
    <xdr:to>
      <xdr:col>85</xdr:col>
      <xdr:colOff>127000</xdr:colOff>
      <xdr:row>38</xdr:row>
      <xdr:rowOff>112725</xdr:rowOff>
    </xdr:to>
    <xdr:cxnSp macro="">
      <xdr:nvCxnSpPr>
        <xdr:cNvPr id="513" name="直線コネクタ 512"/>
        <xdr:cNvCxnSpPr/>
      </xdr:nvCxnSpPr>
      <xdr:spPr>
        <a:xfrm flipV="1">
          <a:off x="15481300" y="6517183"/>
          <a:ext cx="8382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83888</xdr:rowOff>
    </xdr:from>
    <xdr:ext cx="378565" cy="259045"/>
    <xdr:sp macro="" textlink="">
      <xdr:nvSpPr>
        <xdr:cNvPr id="514" name="災害復旧事業費平均値テキスト"/>
        <xdr:cNvSpPr txBox="1"/>
      </xdr:nvSpPr>
      <xdr:spPr>
        <a:xfrm>
          <a:off x="16370300" y="6256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5" name="フローチャート: 判断 514"/>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48260</xdr:rowOff>
    </xdr:from>
    <xdr:to>
      <xdr:col>81</xdr:col>
      <xdr:colOff>50800</xdr:colOff>
      <xdr:row>38</xdr:row>
      <xdr:rowOff>112725</xdr:rowOff>
    </xdr:to>
    <xdr:cxnSp macro="">
      <xdr:nvCxnSpPr>
        <xdr:cNvPr id="516" name="直線コネクタ 515"/>
        <xdr:cNvCxnSpPr/>
      </xdr:nvCxnSpPr>
      <xdr:spPr>
        <a:xfrm>
          <a:off x="14592300" y="6563360"/>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17" name="フローチャート: 判断 516"/>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167251</xdr:rowOff>
    </xdr:from>
    <xdr:ext cx="378565" cy="259045"/>
    <xdr:sp macro="" textlink="">
      <xdr:nvSpPr>
        <xdr:cNvPr id="518" name="テキスト ボックス 517"/>
        <xdr:cNvSpPr txBox="1"/>
      </xdr:nvSpPr>
      <xdr:spPr>
        <a:xfrm>
          <a:off x="15292017" y="599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152959</xdr:rowOff>
    </xdr:from>
    <xdr:to>
      <xdr:col>76</xdr:col>
      <xdr:colOff>114300</xdr:colOff>
      <xdr:row>38</xdr:row>
      <xdr:rowOff>48260</xdr:rowOff>
    </xdr:to>
    <xdr:cxnSp macro="">
      <xdr:nvCxnSpPr>
        <xdr:cNvPr id="519" name="直線コネクタ 518"/>
        <xdr:cNvCxnSpPr/>
      </xdr:nvCxnSpPr>
      <xdr:spPr>
        <a:xfrm>
          <a:off x="13703300" y="6496609"/>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76098</xdr:rowOff>
    </xdr:from>
    <xdr:to>
      <xdr:col>76</xdr:col>
      <xdr:colOff>165100</xdr:colOff>
      <xdr:row>37</xdr:row>
      <xdr:rowOff>6248</xdr:rowOff>
    </xdr:to>
    <xdr:sp macro="" textlink="">
      <xdr:nvSpPr>
        <xdr:cNvPr id="520" name="フローチャート: 判断 519"/>
        <xdr:cNvSpPr/>
      </xdr:nvSpPr>
      <xdr:spPr>
        <a:xfrm>
          <a:off x="1454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22775</xdr:rowOff>
    </xdr:from>
    <xdr:ext cx="378565" cy="259045"/>
    <xdr:sp macro="" textlink="">
      <xdr:nvSpPr>
        <xdr:cNvPr id="521" name="テキスト ボックス 520"/>
        <xdr:cNvSpPr txBox="1"/>
      </xdr:nvSpPr>
      <xdr:spPr>
        <a:xfrm>
          <a:off x="1440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29058</xdr:rowOff>
    </xdr:from>
    <xdr:to>
      <xdr:col>71</xdr:col>
      <xdr:colOff>177800</xdr:colOff>
      <xdr:row>37</xdr:row>
      <xdr:rowOff>152959</xdr:rowOff>
    </xdr:to>
    <xdr:cxnSp macro="">
      <xdr:nvCxnSpPr>
        <xdr:cNvPr id="522" name="直線コネクタ 521"/>
        <xdr:cNvCxnSpPr/>
      </xdr:nvCxnSpPr>
      <xdr:spPr>
        <a:xfrm>
          <a:off x="12814300" y="6029808"/>
          <a:ext cx="889000" cy="46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92101</xdr:rowOff>
    </xdr:from>
    <xdr:to>
      <xdr:col>72</xdr:col>
      <xdr:colOff>38100</xdr:colOff>
      <xdr:row>34</xdr:row>
      <xdr:rowOff>22251</xdr:rowOff>
    </xdr:to>
    <xdr:sp macro="" textlink="">
      <xdr:nvSpPr>
        <xdr:cNvPr id="523" name="フローチャート: 判断 522"/>
        <xdr:cNvSpPr/>
      </xdr:nvSpPr>
      <xdr:spPr>
        <a:xfrm>
          <a:off x="13652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38778</xdr:rowOff>
    </xdr:from>
    <xdr:ext cx="469744" cy="259045"/>
    <xdr:sp macro="" textlink="">
      <xdr:nvSpPr>
        <xdr:cNvPr id="524" name="テキスト ボックス 523"/>
        <xdr:cNvSpPr txBox="1"/>
      </xdr:nvSpPr>
      <xdr:spPr>
        <a:xfrm>
          <a:off x="13468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3861</xdr:rowOff>
    </xdr:from>
    <xdr:to>
      <xdr:col>67</xdr:col>
      <xdr:colOff>101600</xdr:colOff>
      <xdr:row>30</xdr:row>
      <xdr:rowOff>105461</xdr:rowOff>
    </xdr:to>
    <xdr:sp macro="" textlink="">
      <xdr:nvSpPr>
        <xdr:cNvPr id="525" name="フローチャート: 判断 524"/>
        <xdr:cNvSpPr/>
      </xdr:nvSpPr>
      <xdr:spPr>
        <a:xfrm>
          <a:off x="12763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121988</xdr:rowOff>
    </xdr:from>
    <xdr:ext cx="469744" cy="259045"/>
    <xdr:sp macro="" textlink="">
      <xdr:nvSpPr>
        <xdr:cNvPr id="526" name="テキスト ボックス 525"/>
        <xdr:cNvSpPr txBox="1"/>
      </xdr:nvSpPr>
      <xdr:spPr>
        <a:xfrm>
          <a:off x="12579428"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122733</xdr:rowOff>
    </xdr:from>
    <xdr:to>
      <xdr:col>85</xdr:col>
      <xdr:colOff>177800</xdr:colOff>
      <xdr:row>38</xdr:row>
      <xdr:rowOff>52883</xdr:rowOff>
    </xdr:to>
    <xdr:sp macro="" textlink="">
      <xdr:nvSpPr>
        <xdr:cNvPr id="532" name="楕円 531"/>
        <xdr:cNvSpPr/>
      </xdr:nvSpPr>
      <xdr:spPr>
        <a:xfrm>
          <a:off x="162687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101160</xdr:rowOff>
    </xdr:from>
    <xdr:ext cx="378565" cy="259045"/>
    <xdr:sp macro="" textlink="">
      <xdr:nvSpPr>
        <xdr:cNvPr id="533" name="災害復旧事業費該当値テキスト"/>
        <xdr:cNvSpPr txBox="1"/>
      </xdr:nvSpPr>
      <xdr:spPr>
        <a:xfrm>
          <a:off x="16370300" y="644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61925</xdr:rowOff>
    </xdr:from>
    <xdr:to>
      <xdr:col>81</xdr:col>
      <xdr:colOff>101600</xdr:colOff>
      <xdr:row>38</xdr:row>
      <xdr:rowOff>163525</xdr:rowOff>
    </xdr:to>
    <xdr:sp macro="" textlink="">
      <xdr:nvSpPr>
        <xdr:cNvPr id="534" name="楕円 533"/>
        <xdr:cNvSpPr/>
      </xdr:nvSpPr>
      <xdr:spPr>
        <a:xfrm>
          <a:off x="15430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154652</xdr:rowOff>
    </xdr:from>
    <xdr:ext cx="313932" cy="259045"/>
    <xdr:sp macro="" textlink="">
      <xdr:nvSpPr>
        <xdr:cNvPr id="535" name="テキスト ボックス 534"/>
        <xdr:cNvSpPr txBox="1"/>
      </xdr:nvSpPr>
      <xdr:spPr>
        <a:xfrm>
          <a:off x="15324333" y="66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168910</xdr:rowOff>
    </xdr:from>
    <xdr:to>
      <xdr:col>76</xdr:col>
      <xdr:colOff>165100</xdr:colOff>
      <xdr:row>38</xdr:row>
      <xdr:rowOff>99060</xdr:rowOff>
    </xdr:to>
    <xdr:sp macro="" textlink="">
      <xdr:nvSpPr>
        <xdr:cNvPr id="536" name="楕円 535"/>
        <xdr:cNvSpPr/>
      </xdr:nvSpPr>
      <xdr:spPr>
        <a:xfrm>
          <a:off x="14541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90187</xdr:rowOff>
    </xdr:from>
    <xdr:ext cx="378565" cy="259045"/>
    <xdr:sp macro="" textlink="">
      <xdr:nvSpPr>
        <xdr:cNvPr id="537" name="テキスト ボックス 536"/>
        <xdr:cNvSpPr txBox="1"/>
      </xdr:nvSpPr>
      <xdr:spPr>
        <a:xfrm>
          <a:off x="14403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102159</xdr:rowOff>
    </xdr:from>
    <xdr:to>
      <xdr:col>72</xdr:col>
      <xdr:colOff>38100</xdr:colOff>
      <xdr:row>38</xdr:row>
      <xdr:rowOff>32309</xdr:rowOff>
    </xdr:to>
    <xdr:sp macro="" textlink="">
      <xdr:nvSpPr>
        <xdr:cNvPr id="538" name="楕円 537"/>
        <xdr:cNvSpPr/>
      </xdr:nvSpPr>
      <xdr:spPr>
        <a:xfrm>
          <a:off x="13652500" y="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23436</xdr:rowOff>
    </xdr:from>
    <xdr:ext cx="378565" cy="259045"/>
    <xdr:sp macro="" textlink="">
      <xdr:nvSpPr>
        <xdr:cNvPr id="539" name="テキスト ボックス 538"/>
        <xdr:cNvSpPr txBox="1"/>
      </xdr:nvSpPr>
      <xdr:spPr>
        <a:xfrm>
          <a:off x="13514017" y="65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149708</xdr:rowOff>
    </xdr:from>
    <xdr:to>
      <xdr:col>67</xdr:col>
      <xdr:colOff>101600</xdr:colOff>
      <xdr:row>35</xdr:row>
      <xdr:rowOff>79858</xdr:rowOff>
    </xdr:to>
    <xdr:sp macro="" textlink="">
      <xdr:nvSpPr>
        <xdr:cNvPr id="540" name="楕円 539"/>
        <xdr:cNvSpPr/>
      </xdr:nvSpPr>
      <xdr:spPr>
        <a:xfrm>
          <a:off x="12763500" y="59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70985</xdr:rowOff>
    </xdr:from>
    <xdr:ext cx="469744" cy="259045"/>
    <xdr:sp macro="" textlink="">
      <xdr:nvSpPr>
        <xdr:cNvPr id="541" name="テキスト ボックス 540"/>
        <xdr:cNvSpPr txBox="1"/>
      </xdr:nvSpPr>
      <xdr:spPr>
        <a:xfrm>
          <a:off x="12579428" y="60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4" name="直線コネクタ 613"/>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5"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16" name="直線コネクタ 615"/>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17"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18" name="直線コネクタ 617"/>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127412</xdr:rowOff>
    </xdr:from>
    <xdr:to>
      <xdr:col>85</xdr:col>
      <xdr:colOff>127000</xdr:colOff>
      <xdr:row>72</xdr:row>
      <xdr:rowOff>171171</xdr:rowOff>
    </xdr:to>
    <xdr:cxnSp macro="">
      <xdr:nvCxnSpPr>
        <xdr:cNvPr id="619" name="直線コネクタ 618"/>
        <xdr:cNvCxnSpPr/>
      </xdr:nvCxnSpPr>
      <xdr:spPr>
        <a:xfrm flipV="1">
          <a:off x="15481300" y="12471812"/>
          <a:ext cx="8382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119981</xdr:rowOff>
    </xdr:from>
    <xdr:ext cx="534377" cy="259045"/>
    <xdr:sp macro="" textlink="">
      <xdr:nvSpPr>
        <xdr:cNvPr id="620" name="公債費平均値テキスト"/>
        <xdr:cNvSpPr txBox="1"/>
      </xdr:nvSpPr>
      <xdr:spPr>
        <a:xfrm>
          <a:off x="16370300" y="1280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1" name="フローチャート: 判断 620"/>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171171</xdr:rowOff>
    </xdr:from>
    <xdr:to>
      <xdr:col>81</xdr:col>
      <xdr:colOff>50800</xdr:colOff>
      <xdr:row>73</xdr:row>
      <xdr:rowOff>35782</xdr:rowOff>
    </xdr:to>
    <xdr:cxnSp macro="">
      <xdr:nvCxnSpPr>
        <xdr:cNvPr id="622" name="直線コネクタ 621"/>
        <xdr:cNvCxnSpPr/>
      </xdr:nvCxnSpPr>
      <xdr:spPr>
        <a:xfrm flipV="1">
          <a:off x="14592300" y="12515571"/>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3" name="フローチャート: 判断 622"/>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64336</xdr:rowOff>
    </xdr:from>
    <xdr:ext cx="534377" cy="259045"/>
    <xdr:sp macro="" textlink="">
      <xdr:nvSpPr>
        <xdr:cNvPr id="624" name="テキスト ボックス 623"/>
        <xdr:cNvSpPr txBox="1"/>
      </xdr:nvSpPr>
      <xdr:spPr>
        <a:xfrm>
          <a:off x="15214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35782</xdr:rowOff>
    </xdr:from>
    <xdr:to>
      <xdr:col>76</xdr:col>
      <xdr:colOff>114300</xdr:colOff>
      <xdr:row>73</xdr:row>
      <xdr:rowOff>47879</xdr:rowOff>
    </xdr:to>
    <xdr:cxnSp macro="">
      <xdr:nvCxnSpPr>
        <xdr:cNvPr id="625" name="直線コネクタ 624"/>
        <xdr:cNvCxnSpPr/>
      </xdr:nvCxnSpPr>
      <xdr:spPr>
        <a:xfrm flipV="1">
          <a:off x="13703300" y="12551632"/>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26" name="フローチャート: 判断 625"/>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85082</xdr:rowOff>
    </xdr:from>
    <xdr:ext cx="534377" cy="259045"/>
    <xdr:sp macro="" textlink="">
      <xdr:nvSpPr>
        <xdr:cNvPr id="627" name="テキスト ボックス 626"/>
        <xdr:cNvSpPr txBox="1"/>
      </xdr:nvSpPr>
      <xdr:spPr>
        <a:xfrm>
          <a:off x="14325111" y="129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47879</xdr:rowOff>
    </xdr:from>
    <xdr:to>
      <xdr:col>71</xdr:col>
      <xdr:colOff>177800</xdr:colOff>
      <xdr:row>73</xdr:row>
      <xdr:rowOff>101733</xdr:rowOff>
    </xdr:to>
    <xdr:cxnSp macro="">
      <xdr:nvCxnSpPr>
        <xdr:cNvPr id="628" name="直線コネクタ 627"/>
        <xdr:cNvCxnSpPr/>
      </xdr:nvCxnSpPr>
      <xdr:spPr>
        <a:xfrm flipV="1">
          <a:off x="12814300" y="12563729"/>
          <a:ext cx="8890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29" name="フローチャート: 判断 628"/>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157339</xdr:rowOff>
    </xdr:from>
    <xdr:ext cx="534377" cy="259045"/>
    <xdr:sp macro="" textlink="">
      <xdr:nvSpPr>
        <xdr:cNvPr id="630" name="テキスト ボックス 629"/>
        <xdr:cNvSpPr txBox="1"/>
      </xdr:nvSpPr>
      <xdr:spPr>
        <a:xfrm>
          <a:off x="13436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31" name="フローチャート: 判断 630"/>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140498</xdr:rowOff>
    </xdr:from>
    <xdr:ext cx="534377" cy="259045"/>
    <xdr:sp macro="" textlink="">
      <xdr:nvSpPr>
        <xdr:cNvPr id="632" name="テキスト ボックス 631"/>
        <xdr:cNvSpPr txBox="1"/>
      </xdr:nvSpPr>
      <xdr:spPr>
        <a:xfrm>
          <a:off x="12547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76612</xdr:rowOff>
    </xdr:from>
    <xdr:to>
      <xdr:col>85</xdr:col>
      <xdr:colOff>177800</xdr:colOff>
      <xdr:row>73</xdr:row>
      <xdr:rowOff>6762</xdr:rowOff>
    </xdr:to>
    <xdr:sp macro="" textlink="">
      <xdr:nvSpPr>
        <xdr:cNvPr id="638" name="楕円 637"/>
        <xdr:cNvSpPr/>
      </xdr:nvSpPr>
      <xdr:spPr>
        <a:xfrm>
          <a:off x="16268700" y="124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99489</xdr:rowOff>
    </xdr:from>
    <xdr:ext cx="534377" cy="259045"/>
    <xdr:sp macro="" textlink="">
      <xdr:nvSpPr>
        <xdr:cNvPr id="639" name="公債費該当値テキスト"/>
        <xdr:cNvSpPr txBox="1"/>
      </xdr:nvSpPr>
      <xdr:spPr>
        <a:xfrm>
          <a:off x="16370300" y="122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120371</xdr:rowOff>
    </xdr:from>
    <xdr:to>
      <xdr:col>81</xdr:col>
      <xdr:colOff>101600</xdr:colOff>
      <xdr:row>73</xdr:row>
      <xdr:rowOff>50521</xdr:rowOff>
    </xdr:to>
    <xdr:sp macro="" textlink="">
      <xdr:nvSpPr>
        <xdr:cNvPr id="640" name="楕円 639"/>
        <xdr:cNvSpPr/>
      </xdr:nvSpPr>
      <xdr:spPr>
        <a:xfrm>
          <a:off x="15430500" y="124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67048</xdr:rowOff>
    </xdr:from>
    <xdr:ext cx="534377" cy="259045"/>
    <xdr:sp macro="" textlink="">
      <xdr:nvSpPr>
        <xdr:cNvPr id="641" name="テキスト ボックス 640"/>
        <xdr:cNvSpPr txBox="1"/>
      </xdr:nvSpPr>
      <xdr:spPr>
        <a:xfrm>
          <a:off x="15214111" y="1223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156432</xdr:rowOff>
    </xdr:from>
    <xdr:to>
      <xdr:col>76</xdr:col>
      <xdr:colOff>165100</xdr:colOff>
      <xdr:row>73</xdr:row>
      <xdr:rowOff>86582</xdr:rowOff>
    </xdr:to>
    <xdr:sp macro="" textlink="">
      <xdr:nvSpPr>
        <xdr:cNvPr id="642" name="楕円 641"/>
        <xdr:cNvSpPr/>
      </xdr:nvSpPr>
      <xdr:spPr>
        <a:xfrm>
          <a:off x="14541500" y="125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103109</xdr:rowOff>
    </xdr:from>
    <xdr:ext cx="534377" cy="259045"/>
    <xdr:sp macro="" textlink="">
      <xdr:nvSpPr>
        <xdr:cNvPr id="643" name="テキスト ボックス 642"/>
        <xdr:cNvSpPr txBox="1"/>
      </xdr:nvSpPr>
      <xdr:spPr>
        <a:xfrm>
          <a:off x="14325111" y="122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168529</xdr:rowOff>
    </xdr:from>
    <xdr:to>
      <xdr:col>72</xdr:col>
      <xdr:colOff>38100</xdr:colOff>
      <xdr:row>73</xdr:row>
      <xdr:rowOff>98679</xdr:rowOff>
    </xdr:to>
    <xdr:sp macro="" textlink="">
      <xdr:nvSpPr>
        <xdr:cNvPr id="644" name="楕円 643"/>
        <xdr:cNvSpPr/>
      </xdr:nvSpPr>
      <xdr:spPr>
        <a:xfrm>
          <a:off x="13652500" y="125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115206</xdr:rowOff>
    </xdr:from>
    <xdr:ext cx="534377" cy="259045"/>
    <xdr:sp macro="" textlink="">
      <xdr:nvSpPr>
        <xdr:cNvPr id="645" name="テキスト ボックス 644"/>
        <xdr:cNvSpPr txBox="1"/>
      </xdr:nvSpPr>
      <xdr:spPr>
        <a:xfrm>
          <a:off x="13436111" y="1228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50933</xdr:rowOff>
    </xdr:from>
    <xdr:to>
      <xdr:col>67</xdr:col>
      <xdr:colOff>101600</xdr:colOff>
      <xdr:row>73</xdr:row>
      <xdr:rowOff>152533</xdr:rowOff>
    </xdr:to>
    <xdr:sp macro="" textlink="">
      <xdr:nvSpPr>
        <xdr:cNvPr id="646" name="楕円 645"/>
        <xdr:cNvSpPr/>
      </xdr:nvSpPr>
      <xdr:spPr>
        <a:xfrm>
          <a:off x="12763500" y="125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169060</xdr:rowOff>
    </xdr:from>
    <xdr:ext cx="534377" cy="259045"/>
    <xdr:sp macro="" textlink="">
      <xdr:nvSpPr>
        <xdr:cNvPr id="647" name="テキスト ボックス 646"/>
        <xdr:cNvSpPr txBox="1"/>
      </xdr:nvSpPr>
      <xdr:spPr>
        <a:xfrm>
          <a:off x="12547111" y="1234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61" name="テキスト ボックス 660"/>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3" name="テキスト ボックス 66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5" name="テキスト ボックス 66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96174</xdr:rowOff>
    </xdr:from>
    <xdr:to>
      <xdr:col>85</xdr:col>
      <xdr:colOff>126364</xdr:colOff>
      <xdr:row>98</xdr:row>
      <xdr:rowOff>123881</xdr:rowOff>
    </xdr:to>
    <xdr:cxnSp macro="">
      <xdr:nvCxnSpPr>
        <xdr:cNvPr id="669" name="直線コネクタ 668"/>
        <xdr:cNvCxnSpPr/>
      </xdr:nvCxnSpPr>
      <xdr:spPr>
        <a:xfrm flipV="1">
          <a:off x="16317595" y="15698124"/>
          <a:ext cx="1269" cy="122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127708</xdr:rowOff>
    </xdr:from>
    <xdr:ext cx="378565" cy="259045"/>
    <xdr:sp macro="" textlink="">
      <xdr:nvSpPr>
        <xdr:cNvPr id="670" name="積立金最小値テキスト"/>
        <xdr:cNvSpPr txBox="1"/>
      </xdr:nvSpPr>
      <xdr:spPr>
        <a:xfrm>
          <a:off x="16370300" y="16929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123881</xdr:rowOff>
    </xdr:from>
    <xdr:to>
      <xdr:col>86</xdr:col>
      <xdr:colOff>25400</xdr:colOff>
      <xdr:row>98</xdr:row>
      <xdr:rowOff>123881</xdr:rowOff>
    </xdr:to>
    <xdr:cxnSp macro="">
      <xdr:nvCxnSpPr>
        <xdr:cNvPr id="671" name="直線コネクタ 670"/>
        <xdr:cNvCxnSpPr/>
      </xdr:nvCxnSpPr>
      <xdr:spPr>
        <a:xfrm>
          <a:off x="16230600" y="1692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42851</xdr:rowOff>
    </xdr:from>
    <xdr:ext cx="534377" cy="259045"/>
    <xdr:sp macro="" textlink="">
      <xdr:nvSpPr>
        <xdr:cNvPr id="672" name="積立金最大値テキスト"/>
        <xdr:cNvSpPr txBox="1"/>
      </xdr:nvSpPr>
      <xdr:spPr>
        <a:xfrm>
          <a:off x="16370300" y="15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96174</xdr:rowOff>
    </xdr:from>
    <xdr:to>
      <xdr:col>86</xdr:col>
      <xdr:colOff>25400</xdr:colOff>
      <xdr:row>91</xdr:row>
      <xdr:rowOff>96174</xdr:rowOff>
    </xdr:to>
    <xdr:cxnSp macro="">
      <xdr:nvCxnSpPr>
        <xdr:cNvPr id="673" name="直線コネクタ 672"/>
        <xdr:cNvCxnSpPr/>
      </xdr:nvCxnSpPr>
      <xdr:spPr>
        <a:xfrm>
          <a:off x="16230600" y="1569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105594</xdr:rowOff>
    </xdr:from>
    <xdr:to>
      <xdr:col>85</xdr:col>
      <xdr:colOff>127000</xdr:colOff>
      <xdr:row>98</xdr:row>
      <xdr:rowOff>109068</xdr:rowOff>
    </xdr:to>
    <xdr:cxnSp macro="">
      <xdr:nvCxnSpPr>
        <xdr:cNvPr id="674" name="直線コネクタ 673"/>
        <xdr:cNvCxnSpPr/>
      </xdr:nvCxnSpPr>
      <xdr:spPr>
        <a:xfrm>
          <a:off x="15481300" y="16907694"/>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85991</xdr:rowOff>
    </xdr:from>
    <xdr:ext cx="469744" cy="259045"/>
    <xdr:sp macro="" textlink="">
      <xdr:nvSpPr>
        <xdr:cNvPr id="675" name="積立金平均値テキスト"/>
        <xdr:cNvSpPr txBox="1"/>
      </xdr:nvSpPr>
      <xdr:spPr>
        <a:xfrm>
          <a:off x="16370300" y="162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63114</xdr:rowOff>
    </xdr:from>
    <xdr:to>
      <xdr:col>85</xdr:col>
      <xdr:colOff>177800</xdr:colOff>
      <xdr:row>95</xdr:row>
      <xdr:rowOff>164714</xdr:rowOff>
    </xdr:to>
    <xdr:sp macro="" textlink="">
      <xdr:nvSpPr>
        <xdr:cNvPr id="676" name="フローチャート: 判断 675"/>
        <xdr:cNvSpPr/>
      </xdr:nvSpPr>
      <xdr:spPr>
        <a:xfrm>
          <a:off x="162687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101935</xdr:rowOff>
    </xdr:from>
    <xdr:to>
      <xdr:col>81</xdr:col>
      <xdr:colOff>50800</xdr:colOff>
      <xdr:row>98</xdr:row>
      <xdr:rowOff>105594</xdr:rowOff>
    </xdr:to>
    <xdr:cxnSp macro="">
      <xdr:nvCxnSpPr>
        <xdr:cNvPr id="677" name="直線コネクタ 676"/>
        <xdr:cNvCxnSpPr/>
      </xdr:nvCxnSpPr>
      <xdr:spPr>
        <a:xfrm>
          <a:off x="14592300" y="16904035"/>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51867</xdr:rowOff>
    </xdr:from>
    <xdr:to>
      <xdr:col>81</xdr:col>
      <xdr:colOff>101600</xdr:colOff>
      <xdr:row>95</xdr:row>
      <xdr:rowOff>153467</xdr:rowOff>
    </xdr:to>
    <xdr:sp macro="" textlink="">
      <xdr:nvSpPr>
        <xdr:cNvPr id="678" name="フローチャート: 判断 677"/>
        <xdr:cNvSpPr/>
      </xdr:nvSpPr>
      <xdr:spPr>
        <a:xfrm>
          <a:off x="15430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169994</xdr:rowOff>
    </xdr:from>
    <xdr:ext cx="469744" cy="259045"/>
    <xdr:sp macro="" textlink="">
      <xdr:nvSpPr>
        <xdr:cNvPr id="679" name="テキスト ボックス 678"/>
        <xdr:cNvSpPr txBox="1"/>
      </xdr:nvSpPr>
      <xdr:spPr>
        <a:xfrm>
          <a:off x="15246428" y="161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59506</xdr:rowOff>
    </xdr:from>
    <xdr:to>
      <xdr:col>76</xdr:col>
      <xdr:colOff>114300</xdr:colOff>
      <xdr:row>98</xdr:row>
      <xdr:rowOff>101935</xdr:rowOff>
    </xdr:to>
    <xdr:cxnSp macro="">
      <xdr:nvCxnSpPr>
        <xdr:cNvPr id="680" name="直線コネクタ 679"/>
        <xdr:cNvCxnSpPr/>
      </xdr:nvCxnSpPr>
      <xdr:spPr>
        <a:xfrm>
          <a:off x="13703300" y="16690156"/>
          <a:ext cx="889000" cy="2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11816</xdr:rowOff>
    </xdr:from>
    <xdr:to>
      <xdr:col>76</xdr:col>
      <xdr:colOff>165100</xdr:colOff>
      <xdr:row>93</xdr:row>
      <xdr:rowOff>113416</xdr:rowOff>
    </xdr:to>
    <xdr:sp macro="" textlink="">
      <xdr:nvSpPr>
        <xdr:cNvPr id="681" name="フローチャート: 判断 680"/>
        <xdr:cNvSpPr/>
      </xdr:nvSpPr>
      <xdr:spPr>
        <a:xfrm>
          <a:off x="14541500" y="1595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129943</xdr:rowOff>
    </xdr:from>
    <xdr:ext cx="534377" cy="259045"/>
    <xdr:sp macro="" textlink="">
      <xdr:nvSpPr>
        <xdr:cNvPr id="682" name="テキスト ボックス 681"/>
        <xdr:cNvSpPr txBox="1"/>
      </xdr:nvSpPr>
      <xdr:spPr>
        <a:xfrm>
          <a:off x="14325111" y="157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36464</xdr:rowOff>
    </xdr:from>
    <xdr:to>
      <xdr:col>71</xdr:col>
      <xdr:colOff>177800</xdr:colOff>
      <xdr:row>97</xdr:row>
      <xdr:rowOff>59506</xdr:rowOff>
    </xdr:to>
    <xdr:cxnSp macro="">
      <xdr:nvCxnSpPr>
        <xdr:cNvPr id="683" name="直線コネクタ 682"/>
        <xdr:cNvCxnSpPr/>
      </xdr:nvCxnSpPr>
      <xdr:spPr>
        <a:xfrm>
          <a:off x="12814300" y="15809864"/>
          <a:ext cx="889000" cy="88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142118</xdr:rowOff>
    </xdr:from>
    <xdr:to>
      <xdr:col>72</xdr:col>
      <xdr:colOff>38100</xdr:colOff>
      <xdr:row>94</xdr:row>
      <xdr:rowOff>72268</xdr:rowOff>
    </xdr:to>
    <xdr:sp macro="" textlink="">
      <xdr:nvSpPr>
        <xdr:cNvPr id="684" name="フローチャート: 判断 683"/>
        <xdr:cNvSpPr/>
      </xdr:nvSpPr>
      <xdr:spPr>
        <a:xfrm>
          <a:off x="13652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88795</xdr:rowOff>
    </xdr:from>
    <xdr:ext cx="469744" cy="259045"/>
    <xdr:sp macro="" textlink="">
      <xdr:nvSpPr>
        <xdr:cNvPr id="685" name="テキスト ボックス 684"/>
        <xdr:cNvSpPr txBox="1"/>
      </xdr:nvSpPr>
      <xdr:spPr>
        <a:xfrm>
          <a:off x="13468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39157</xdr:rowOff>
    </xdr:from>
    <xdr:to>
      <xdr:col>67</xdr:col>
      <xdr:colOff>101600</xdr:colOff>
      <xdr:row>90</xdr:row>
      <xdr:rowOff>140757</xdr:rowOff>
    </xdr:to>
    <xdr:sp macro="" textlink="">
      <xdr:nvSpPr>
        <xdr:cNvPr id="686" name="フローチャート: 判断 685"/>
        <xdr:cNvSpPr/>
      </xdr:nvSpPr>
      <xdr:spPr>
        <a:xfrm>
          <a:off x="12763500" y="1546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157284</xdr:rowOff>
    </xdr:from>
    <xdr:ext cx="534377" cy="259045"/>
    <xdr:sp macro="" textlink="">
      <xdr:nvSpPr>
        <xdr:cNvPr id="687" name="テキスト ボックス 686"/>
        <xdr:cNvSpPr txBox="1"/>
      </xdr:nvSpPr>
      <xdr:spPr>
        <a:xfrm>
          <a:off x="12547111" y="152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58268</xdr:rowOff>
    </xdr:from>
    <xdr:to>
      <xdr:col>85</xdr:col>
      <xdr:colOff>177800</xdr:colOff>
      <xdr:row>98</xdr:row>
      <xdr:rowOff>159868</xdr:rowOff>
    </xdr:to>
    <xdr:sp macro="" textlink="">
      <xdr:nvSpPr>
        <xdr:cNvPr id="693" name="楕円 692"/>
        <xdr:cNvSpPr/>
      </xdr:nvSpPr>
      <xdr:spPr>
        <a:xfrm>
          <a:off x="16268700" y="168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144645</xdr:rowOff>
    </xdr:from>
    <xdr:ext cx="378565" cy="259045"/>
    <xdr:sp macro="" textlink="">
      <xdr:nvSpPr>
        <xdr:cNvPr id="694" name="積立金該当値テキスト"/>
        <xdr:cNvSpPr txBox="1"/>
      </xdr:nvSpPr>
      <xdr:spPr>
        <a:xfrm>
          <a:off x="16370300" y="16775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54794</xdr:rowOff>
    </xdr:from>
    <xdr:to>
      <xdr:col>81</xdr:col>
      <xdr:colOff>101600</xdr:colOff>
      <xdr:row>98</xdr:row>
      <xdr:rowOff>156394</xdr:rowOff>
    </xdr:to>
    <xdr:sp macro="" textlink="">
      <xdr:nvSpPr>
        <xdr:cNvPr id="695" name="楕円 694"/>
        <xdr:cNvSpPr/>
      </xdr:nvSpPr>
      <xdr:spPr>
        <a:xfrm>
          <a:off x="15430500" y="1685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147521</xdr:rowOff>
    </xdr:from>
    <xdr:ext cx="378565" cy="259045"/>
    <xdr:sp macro="" textlink="">
      <xdr:nvSpPr>
        <xdr:cNvPr id="696" name="テキスト ボックス 695"/>
        <xdr:cNvSpPr txBox="1"/>
      </xdr:nvSpPr>
      <xdr:spPr>
        <a:xfrm>
          <a:off x="15292017" y="1694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51135</xdr:rowOff>
    </xdr:from>
    <xdr:to>
      <xdr:col>76</xdr:col>
      <xdr:colOff>165100</xdr:colOff>
      <xdr:row>98</xdr:row>
      <xdr:rowOff>152735</xdr:rowOff>
    </xdr:to>
    <xdr:sp macro="" textlink="">
      <xdr:nvSpPr>
        <xdr:cNvPr id="697" name="楕円 696"/>
        <xdr:cNvSpPr/>
      </xdr:nvSpPr>
      <xdr:spPr>
        <a:xfrm>
          <a:off x="14541500" y="1685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143862</xdr:rowOff>
    </xdr:from>
    <xdr:ext cx="378565" cy="259045"/>
    <xdr:sp macro="" textlink="">
      <xdr:nvSpPr>
        <xdr:cNvPr id="698" name="テキスト ボックス 697"/>
        <xdr:cNvSpPr txBox="1"/>
      </xdr:nvSpPr>
      <xdr:spPr>
        <a:xfrm>
          <a:off x="14403017" y="16945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8706</xdr:rowOff>
    </xdr:from>
    <xdr:to>
      <xdr:col>72</xdr:col>
      <xdr:colOff>38100</xdr:colOff>
      <xdr:row>97</xdr:row>
      <xdr:rowOff>110306</xdr:rowOff>
    </xdr:to>
    <xdr:sp macro="" textlink="">
      <xdr:nvSpPr>
        <xdr:cNvPr id="699" name="楕円 698"/>
        <xdr:cNvSpPr/>
      </xdr:nvSpPr>
      <xdr:spPr>
        <a:xfrm>
          <a:off x="13652500" y="166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101433</xdr:rowOff>
    </xdr:from>
    <xdr:ext cx="469744" cy="259045"/>
    <xdr:sp macro="" textlink="">
      <xdr:nvSpPr>
        <xdr:cNvPr id="700" name="テキスト ボックス 699"/>
        <xdr:cNvSpPr txBox="1"/>
      </xdr:nvSpPr>
      <xdr:spPr>
        <a:xfrm>
          <a:off x="13468428" y="1673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157114</xdr:rowOff>
    </xdr:from>
    <xdr:to>
      <xdr:col>67</xdr:col>
      <xdr:colOff>101600</xdr:colOff>
      <xdr:row>92</xdr:row>
      <xdr:rowOff>87264</xdr:rowOff>
    </xdr:to>
    <xdr:sp macro="" textlink="">
      <xdr:nvSpPr>
        <xdr:cNvPr id="701" name="楕円 700"/>
        <xdr:cNvSpPr/>
      </xdr:nvSpPr>
      <xdr:spPr>
        <a:xfrm>
          <a:off x="12763500" y="157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78391</xdr:rowOff>
    </xdr:from>
    <xdr:ext cx="534377" cy="259045"/>
    <xdr:sp macro="" textlink="">
      <xdr:nvSpPr>
        <xdr:cNvPr id="702" name="テキスト ボックス 701"/>
        <xdr:cNvSpPr txBox="1"/>
      </xdr:nvSpPr>
      <xdr:spPr>
        <a:xfrm>
          <a:off x="12547111" y="158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4" name="直線コネクタ 723"/>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7"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28" name="直線コネクタ 727"/>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82093</xdr:rowOff>
    </xdr:from>
    <xdr:to>
      <xdr:col>116</xdr:col>
      <xdr:colOff>63500</xdr:colOff>
      <xdr:row>33</xdr:row>
      <xdr:rowOff>26543</xdr:rowOff>
    </xdr:to>
    <xdr:cxnSp macro="">
      <xdr:nvCxnSpPr>
        <xdr:cNvPr id="729" name="直線コネクタ 728"/>
        <xdr:cNvCxnSpPr/>
      </xdr:nvCxnSpPr>
      <xdr:spPr>
        <a:xfrm flipV="1">
          <a:off x="21323300" y="5568493"/>
          <a:ext cx="8382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57497</xdr:rowOff>
    </xdr:from>
    <xdr:ext cx="469744" cy="259045"/>
    <xdr:sp macro="" textlink="">
      <xdr:nvSpPr>
        <xdr:cNvPr id="730" name="投資及び出資金平均値テキスト"/>
        <xdr:cNvSpPr txBox="1"/>
      </xdr:nvSpPr>
      <xdr:spPr>
        <a:xfrm>
          <a:off x="22212300" y="6229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1" name="フローチャート: 判断 730"/>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26543</xdr:rowOff>
    </xdr:from>
    <xdr:to>
      <xdr:col>111</xdr:col>
      <xdr:colOff>177800</xdr:colOff>
      <xdr:row>33</xdr:row>
      <xdr:rowOff>141757</xdr:rowOff>
    </xdr:to>
    <xdr:cxnSp macro="">
      <xdr:nvCxnSpPr>
        <xdr:cNvPr id="732" name="直線コネクタ 731"/>
        <xdr:cNvCxnSpPr/>
      </xdr:nvCxnSpPr>
      <xdr:spPr>
        <a:xfrm flipV="1">
          <a:off x="20434300" y="5684393"/>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3" name="フローチャート: 判断 732"/>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26636</xdr:rowOff>
    </xdr:from>
    <xdr:ext cx="469744" cy="259045"/>
    <xdr:sp macro="" textlink="">
      <xdr:nvSpPr>
        <xdr:cNvPr id="734" name="テキスト ボックス 733"/>
        <xdr:cNvSpPr txBox="1"/>
      </xdr:nvSpPr>
      <xdr:spPr>
        <a:xfrm>
          <a:off x="21088428" y="63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168046</xdr:rowOff>
    </xdr:from>
    <xdr:to>
      <xdr:col>107</xdr:col>
      <xdr:colOff>50800</xdr:colOff>
      <xdr:row>33</xdr:row>
      <xdr:rowOff>141757</xdr:rowOff>
    </xdr:to>
    <xdr:cxnSp macro="">
      <xdr:nvCxnSpPr>
        <xdr:cNvPr id="735" name="直線コネクタ 734"/>
        <xdr:cNvCxnSpPr/>
      </xdr:nvCxnSpPr>
      <xdr:spPr>
        <a:xfrm>
          <a:off x="19545300" y="5654446"/>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36" name="フローチャート: 判断 735"/>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75099</xdr:rowOff>
    </xdr:from>
    <xdr:ext cx="469744" cy="259045"/>
    <xdr:sp macro="" textlink="">
      <xdr:nvSpPr>
        <xdr:cNvPr id="737" name="テキスト ボックス 736"/>
        <xdr:cNvSpPr txBox="1"/>
      </xdr:nvSpPr>
      <xdr:spPr>
        <a:xfrm>
          <a:off x="20199428" y="64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168046</xdr:rowOff>
    </xdr:from>
    <xdr:to>
      <xdr:col>102</xdr:col>
      <xdr:colOff>114300</xdr:colOff>
      <xdr:row>36</xdr:row>
      <xdr:rowOff>20142</xdr:rowOff>
    </xdr:to>
    <xdr:cxnSp macro="">
      <xdr:nvCxnSpPr>
        <xdr:cNvPr id="738" name="直線コネクタ 737"/>
        <xdr:cNvCxnSpPr/>
      </xdr:nvCxnSpPr>
      <xdr:spPr>
        <a:xfrm flipV="1">
          <a:off x="18656300" y="5654446"/>
          <a:ext cx="889000" cy="53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39" name="フローチャート: 判断 738"/>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54754</xdr:rowOff>
    </xdr:from>
    <xdr:ext cx="378565" cy="259045"/>
    <xdr:sp macro="" textlink="">
      <xdr:nvSpPr>
        <xdr:cNvPr id="740" name="テキスト ボックス 739"/>
        <xdr:cNvSpPr txBox="1"/>
      </xdr:nvSpPr>
      <xdr:spPr>
        <a:xfrm>
          <a:off x="19356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1" name="フローチャート: 判断 740"/>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56354</xdr:rowOff>
    </xdr:from>
    <xdr:ext cx="378565" cy="259045"/>
    <xdr:sp macro="" textlink="">
      <xdr:nvSpPr>
        <xdr:cNvPr id="742" name="テキスト ボックス 741"/>
        <xdr:cNvSpPr txBox="1"/>
      </xdr:nvSpPr>
      <xdr:spPr>
        <a:xfrm>
          <a:off x="18467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31293</xdr:rowOff>
    </xdr:from>
    <xdr:to>
      <xdr:col>116</xdr:col>
      <xdr:colOff>114300</xdr:colOff>
      <xdr:row>32</xdr:row>
      <xdr:rowOff>132893</xdr:rowOff>
    </xdr:to>
    <xdr:sp macro="" textlink="">
      <xdr:nvSpPr>
        <xdr:cNvPr id="748" name="楕円 747"/>
        <xdr:cNvSpPr/>
      </xdr:nvSpPr>
      <xdr:spPr>
        <a:xfrm>
          <a:off x="22110700" y="55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54170</xdr:rowOff>
    </xdr:from>
    <xdr:ext cx="469744" cy="259045"/>
    <xdr:sp macro="" textlink="">
      <xdr:nvSpPr>
        <xdr:cNvPr id="749" name="投資及び出資金該当値テキスト"/>
        <xdr:cNvSpPr txBox="1"/>
      </xdr:nvSpPr>
      <xdr:spPr>
        <a:xfrm>
          <a:off x="22212300" y="536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147193</xdr:rowOff>
    </xdr:from>
    <xdr:to>
      <xdr:col>112</xdr:col>
      <xdr:colOff>38100</xdr:colOff>
      <xdr:row>33</xdr:row>
      <xdr:rowOff>77343</xdr:rowOff>
    </xdr:to>
    <xdr:sp macro="" textlink="">
      <xdr:nvSpPr>
        <xdr:cNvPr id="750" name="楕円 749"/>
        <xdr:cNvSpPr/>
      </xdr:nvSpPr>
      <xdr:spPr>
        <a:xfrm>
          <a:off x="212725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93870</xdr:rowOff>
    </xdr:from>
    <xdr:ext cx="469744" cy="259045"/>
    <xdr:sp macro="" textlink="">
      <xdr:nvSpPr>
        <xdr:cNvPr id="751" name="テキスト ボックス 750"/>
        <xdr:cNvSpPr txBox="1"/>
      </xdr:nvSpPr>
      <xdr:spPr>
        <a:xfrm>
          <a:off x="21088428" y="540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90957</xdr:rowOff>
    </xdr:from>
    <xdr:to>
      <xdr:col>107</xdr:col>
      <xdr:colOff>101600</xdr:colOff>
      <xdr:row>34</xdr:row>
      <xdr:rowOff>21107</xdr:rowOff>
    </xdr:to>
    <xdr:sp macro="" textlink="">
      <xdr:nvSpPr>
        <xdr:cNvPr id="752" name="楕円 751"/>
        <xdr:cNvSpPr/>
      </xdr:nvSpPr>
      <xdr:spPr>
        <a:xfrm>
          <a:off x="20383500" y="57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37634</xdr:rowOff>
    </xdr:from>
    <xdr:ext cx="469744" cy="259045"/>
    <xdr:sp macro="" textlink="">
      <xdr:nvSpPr>
        <xdr:cNvPr id="753" name="テキスト ボックス 752"/>
        <xdr:cNvSpPr txBox="1"/>
      </xdr:nvSpPr>
      <xdr:spPr>
        <a:xfrm>
          <a:off x="20199428" y="55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117246</xdr:rowOff>
    </xdr:from>
    <xdr:to>
      <xdr:col>102</xdr:col>
      <xdr:colOff>165100</xdr:colOff>
      <xdr:row>33</xdr:row>
      <xdr:rowOff>47396</xdr:rowOff>
    </xdr:to>
    <xdr:sp macro="" textlink="">
      <xdr:nvSpPr>
        <xdr:cNvPr id="754" name="楕円 753"/>
        <xdr:cNvSpPr/>
      </xdr:nvSpPr>
      <xdr:spPr>
        <a:xfrm>
          <a:off x="194945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63923</xdr:rowOff>
    </xdr:from>
    <xdr:ext cx="469744" cy="259045"/>
    <xdr:sp macro="" textlink="">
      <xdr:nvSpPr>
        <xdr:cNvPr id="755" name="テキスト ボックス 754"/>
        <xdr:cNvSpPr txBox="1"/>
      </xdr:nvSpPr>
      <xdr:spPr>
        <a:xfrm>
          <a:off x="19310428" y="537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140792</xdr:rowOff>
    </xdr:from>
    <xdr:to>
      <xdr:col>98</xdr:col>
      <xdr:colOff>38100</xdr:colOff>
      <xdr:row>36</xdr:row>
      <xdr:rowOff>70942</xdr:rowOff>
    </xdr:to>
    <xdr:sp macro="" textlink="">
      <xdr:nvSpPr>
        <xdr:cNvPr id="756" name="楕円 755"/>
        <xdr:cNvSpPr/>
      </xdr:nvSpPr>
      <xdr:spPr>
        <a:xfrm>
          <a:off x="18605500" y="61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87469</xdr:rowOff>
    </xdr:from>
    <xdr:ext cx="469744" cy="259045"/>
    <xdr:sp macro="" textlink="">
      <xdr:nvSpPr>
        <xdr:cNvPr id="757" name="テキスト ボックス 756"/>
        <xdr:cNvSpPr txBox="1"/>
      </xdr:nvSpPr>
      <xdr:spPr>
        <a:xfrm>
          <a:off x="18421428" y="591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1" name="直線コネクタ 780"/>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2"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3" name="直線コネクタ 782"/>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4"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5" name="直線コネクタ 784"/>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57328</xdr:rowOff>
    </xdr:from>
    <xdr:to>
      <xdr:col>116</xdr:col>
      <xdr:colOff>63500</xdr:colOff>
      <xdr:row>54</xdr:row>
      <xdr:rowOff>65519</xdr:rowOff>
    </xdr:to>
    <xdr:cxnSp macro="">
      <xdr:nvCxnSpPr>
        <xdr:cNvPr id="786" name="直線コネクタ 785"/>
        <xdr:cNvCxnSpPr/>
      </xdr:nvCxnSpPr>
      <xdr:spPr>
        <a:xfrm>
          <a:off x="21323300" y="9315628"/>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107104</xdr:rowOff>
    </xdr:from>
    <xdr:ext cx="469744" cy="259045"/>
    <xdr:sp macro="" textlink="">
      <xdr:nvSpPr>
        <xdr:cNvPr id="787" name="貸付金平均値テキスト"/>
        <xdr:cNvSpPr txBox="1"/>
      </xdr:nvSpPr>
      <xdr:spPr>
        <a:xfrm>
          <a:off x="22212300" y="9708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88" name="フローチャート: 判断 787"/>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57328</xdr:rowOff>
    </xdr:from>
    <xdr:to>
      <xdr:col>111</xdr:col>
      <xdr:colOff>177800</xdr:colOff>
      <xdr:row>54</xdr:row>
      <xdr:rowOff>77978</xdr:rowOff>
    </xdr:to>
    <xdr:cxnSp macro="">
      <xdr:nvCxnSpPr>
        <xdr:cNvPr id="789" name="直線コネクタ 788"/>
        <xdr:cNvCxnSpPr/>
      </xdr:nvCxnSpPr>
      <xdr:spPr>
        <a:xfrm flipV="1">
          <a:off x="20434300" y="9315628"/>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0" name="フローチャート: 判断 789"/>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28389</xdr:rowOff>
    </xdr:from>
    <xdr:ext cx="534377" cy="259045"/>
    <xdr:sp macro="" textlink="">
      <xdr:nvSpPr>
        <xdr:cNvPr id="791" name="テキスト ボックス 790"/>
        <xdr:cNvSpPr txBox="1"/>
      </xdr:nvSpPr>
      <xdr:spPr>
        <a:xfrm>
          <a:off x="21056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63309</xdr:rowOff>
    </xdr:from>
    <xdr:to>
      <xdr:col>107</xdr:col>
      <xdr:colOff>50800</xdr:colOff>
      <xdr:row>54</xdr:row>
      <xdr:rowOff>77978</xdr:rowOff>
    </xdr:to>
    <xdr:cxnSp macro="">
      <xdr:nvCxnSpPr>
        <xdr:cNvPr id="792" name="直線コネクタ 791"/>
        <xdr:cNvCxnSpPr/>
      </xdr:nvCxnSpPr>
      <xdr:spPr>
        <a:xfrm>
          <a:off x="19545300" y="9321609"/>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3" name="フローチャート: 判断 792"/>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129315</xdr:rowOff>
    </xdr:from>
    <xdr:ext cx="534377" cy="259045"/>
    <xdr:sp macro="" textlink="">
      <xdr:nvSpPr>
        <xdr:cNvPr id="794" name="テキスト ボックス 793"/>
        <xdr:cNvSpPr txBox="1"/>
      </xdr:nvSpPr>
      <xdr:spPr>
        <a:xfrm>
          <a:off x="20167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63309</xdr:rowOff>
    </xdr:from>
    <xdr:to>
      <xdr:col>102</xdr:col>
      <xdr:colOff>114300</xdr:colOff>
      <xdr:row>54</xdr:row>
      <xdr:rowOff>93828</xdr:rowOff>
    </xdr:to>
    <xdr:cxnSp macro="">
      <xdr:nvCxnSpPr>
        <xdr:cNvPr id="795" name="直線コネクタ 794"/>
        <xdr:cNvCxnSpPr/>
      </xdr:nvCxnSpPr>
      <xdr:spPr>
        <a:xfrm flipV="1">
          <a:off x="18656300" y="9321609"/>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796" name="フローチャート: 判断 795"/>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11701</xdr:rowOff>
    </xdr:from>
    <xdr:ext cx="469744" cy="259045"/>
    <xdr:sp macro="" textlink="">
      <xdr:nvSpPr>
        <xdr:cNvPr id="797" name="テキスト ボックス 796"/>
        <xdr:cNvSpPr txBox="1"/>
      </xdr:nvSpPr>
      <xdr:spPr>
        <a:xfrm>
          <a:off x="19310428"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798" name="フローチャート: 判断 797"/>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31513</xdr:rowOff>
    </xdr:from>
    <xdr:ext cx="469744" cy="259045"/>
    <xdr:sp macro="" textlink="">
      <xdr:nvSpPr>
        <xdr:cNvPr id="799" name="テキスト ボックス 798"/>
        <xdr:cNvSpPr txBox="1"/>
      </xdr:nvSpPr>
      <xdr:spPr>
        <a:xfrm>
          <a:off x="18421428"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14719</xdr:rowOff>
    </xdr:from>
    <xdr:to>
      <xdr:col>116</xdr:col>
      <xdr:colOff>114300</xdr:colOff>
      <xdr:row>54</xdr:row>
      <xdr:rowOff>116319</xdr:rowOff>
    </xdr:to>
    <xdr:sp macro="" textlink="">
      <xdr:nvSpPr>
        <xdr:cNvPr id="805" name="楕円 804"/>
        <xdr:cNvSpPr/>
      </xdr:nvSpPr>
      <xdr:spPr>
        <a:xfrm>
          <a:off x="22110700" y="92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37596</xdr:rowOff>
    </xdr:from>
    <xdr:ext cx="534377" cy="259045"/>
    <xdr:sp macro="" textlink="">
      <xdr:nvSpPr>
        <xdr:cNvPr id="806" name="貸付金該当値テキスト"/>
        <xdr:cNvSpPr txBox="1"/>
      </xdr:nvSpPr>
      <xdr:spPr>
        <a:xfrm>
          <a:off x="22212300" y="912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6528</xdr:rowOff>
    </xdr:from>
    <xdr:to>
      <xdr:col>112</xdr:col>
      <xdr:colOff>38100</xdr:colOff>
      <xdr:row>54</xdr:row>
      <xdr:rowOff>108128</xdr:rowOff>
    </xdr:to>
    <xdr:sp macro="" textlink="">
      <xdr:nvSpPr>
        <xdr:cNvPr id="807" name="楕円 806"/>
        <xdr:cNvSpPr/>
      </xdr:nvSpPr>
      <xdr:spPr>
        <a:xfrm>
          <a:off x="21272500" y="92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124655</xdr:rowOff>
    </xdr:from>
    <xdr:ext cx="534377" cy="259045"/>
    <xdr:sp macro="" textlink="">
      <xdr:nvSpPr>
        <xdr:cNvPr id="808" name="テキスト ボックス 807"/>
        <xdr:cNvSpPr txBox="1"/>
      </xdr:nvSpPr>
      <xdr:spPr>
        <a:xfrm>
          <a:off x="21056111" y="904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27178</xdr:rowOff>
    </xdr:from>
    <xdr:to>
      <xdr:col>107</xdr:col>
      <xdr:colOff>101600</xdr:colOff>
      <xdr:row>54</xdr:row>
      <xdr:rowOff>128778</xdr:rowOff>
    </xdr:to>
    <xdr:sp macro="" textlink="">
      <xdr:nvSpPr>
        <xdr:cNvPr id="809" name="楕円 808"/>
        <xdr:cNvSpPr/>
      </xdr:nvSpPr>
      <xdr:spPr>
        <a:xfrm>
          <a:off x="20383500" y="92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145305</xdr:rowOff>
    </xdr:from>
    <xdr:ext cx="534377" cy="259045"/>
    <xdr:sp macro="" textlink="">
      <xdr:nvSpPr>
        <xdr:cNvPr id="810" name="テキスト ボックス 809"/>
        <xdr:cNvSpPr txBox="1"/>
      </xdr:nvSpPr>
      <xdr:spPr>
        <a:xfrm>
          <a:off x="20167111" y="90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12509</xdr:rowOff>
    </xdr:from>
    <xdr:to>
      <xdr:col>102</xdr:col>
      <xdr:colOff>165100</xdr:colOff>
      <xdr:row>54</xdr:row>
      <xdr:rowOff>114109</xdr:rowOff>
    </xdr:to>
    <xdr:sp macro="" textlink="">
      <xdr:nvSpPr>
        <xdr:cNvPr id="811" name="楕円 810"/>
        <xdr:cNvSpPr/>
      </xdr:nvSpPr>
      <xdr:spPr>
        <a:xfrm>
          <a:off x="19494500" y="927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130636</xdr:rowOff>
    </xdr:from>
    <xdr:ext cx="534377" cy="259045"/>
    <xdr:sp macro="" textlink="">
      <xdr:nvSpPr>
        <xdr:cNvPr id="812" name="テキスト ボックス 811"/>
        <xdr:cNvSpPr txBox="1"/>
      </xdr:nvSpPr>
      <xdr:spPr>
        <a:xfrm>
          <a:off x="19278111" y="90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43028</xdr:rowOff>
    </xdr:from>
    <xdr:to>
      <xdr:col>98</xdr:col>
      <xdr:colOff>38100</xdr:colOff>
      <xdr:row>54</xdr:row>
      <xdr:rowOff>144628</xdr:rowOff>
    </xdr:to>
    <xdr:sp macro="" textlink="">
      <xdr:nvSpPr>
        <xdr:cNvPr id="813" name="楕円 812"/>
        <xdr:cNvSpPr/>
      </xdr:nvSpPr>
      <xdr:spPr>
        <a:xfrm>
          <a:off x="18605500" y="93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161155</xdr:rowOff>
    </xdr:from>
    <xdr:ext cx="534377" cy="259045"/>
    <xdr:sp macro="" textlink="">
      <xdr:nvSpPr>
        <xdr:cNvPr id="814" name="テキスト ボックス 813"/>
        <xdr:cNvSpPr txBox="1"/>
      </xdr:nvSpPr>
      <xdr:spPr>
        <a:xfrm>
          <a:off x="18389111" y="90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5" name="テキスト ボックス 83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39" name="直線コネクタ 838"/>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0"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1" name="直線コネクタ 840"/>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2"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3" name="直線コネクタ 842"/>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29134</xdr:rowOff>
    </xdr:from>
    <xdr:to>
      <xdr:col>116</xdr:col>
      <xdr:colOff>63500</xdr:colOff>
      <xdr:row>75</xdr:row>
      <xdr:rowOff>62929</xdr:rowOff>
    </xdr:to>
    <xdr:cxnSp macro="">
      <xdr:nvCxnSpPr>
        <xdr:cNvPr id="844" name="直線コネクタ 843"/>
        <xdr:cNvCxnSpPr/>
      </xdr:nvCxnSpPr>
      <xdr:spPr>
        <a:xfrm flipV="1">
          <a:off x="21323300" y="12887884"/>
          <a:ext cx="8382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150804</xdr:rowOff>
    </xdr:from>
    <xdr:ext cx="534377" cy="259045"/>
    <xdr:sp macro="" textlink="">
      <xdr:nvSpPr>
        <xdr:cNvPr id="845" name="繰出金平均値テキスト"/>
        <xdr:cNvSpPr txBox="1"/>
      </xdr:nvSpPr>
      <xdr:spPr>
        <a:xfrm>
          <a:off x="22212300" y="1283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46" name="フローチャート: 判断 845"/>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62929</xdr:rowOff>
    </xdr:from>
    <xdr:to>
      <xdr:col>111</xdr:col>
      <xdr:colOff>177800</xdr:colOff>
      <xdr:row>75</xdr:row>
      <xdr:rowOff>117069</xdr:rowOff>
    </xdr:to>
    <xdr:cxnSp macro="">
      <xdr:nvCxnSpPr>
        <xdr:cNvPr id="847" name="直線コネクタ 846"/>
        <xdr:cNvCxnSpPr/>
      </xdr:nvCxnSpPr>
      <xdr:spPr>
        <a:xfrm flipV="1">
          <a:off x="20434300" y="12921679"/>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48" name="フローチャート: 判断 847"/>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111091</xdr:rowOff>
    </xdr:from>
    <xdr:ext cx="534377" cy="259045"/>
    <xdr:sp macro="" textlink="">
      <xdr:nvSpPr>
        <xdr:cNvPr id="849" name="テキスト ボックス 848"/>
        <xdr:cNvSpPr txBox="1"/>
      </xdr:nvSpPr>
      <xdr:spPr>
        <a:xfrm>
          <a:off x="21056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117069</xdr:rowOff>
    </xdr:from>
    <xdr:to>
      <xdr:col>107</xdr:col>
      <xdr:colOff>50800</xdr:colOff>
      <xdr:row>76</xdr:row>
      <xdr:rowOff>70853</xdr:rowOff>
    </xdr:to>
    <xdr:cxnSp macro="">
      <xdr:nvCxnSpPr>
        <xdr:cNvPr id="850" name="直線コネクタ 849"/>
        <xdr:cNvCxnSpPr/>
      </xdr:nvCxnSpPr>
      <xdr:spPr>
        <a:xfrm flipV="1">
          <a:off x="19545300" y="12975819"/>
          <a:ext cx="889000" cy="1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851" name="フローチャート: 判断 850"/>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40911</xdr:rowOff>
    </xdr:from>
    <xdr:ext cx="534377" cy="259045"/>
    <xdr:sp macro="" textlink="">
      <xdr:nvSpPr>
        <xdr:cNvPr id="852" name="テキスト ボックス 851"/>
        <xdr:cNvSpPr txBox="1"/>
      </xdr:nvSpPr>
      <xdr:spPr>
        <a:xfrm>
          <a:off x="20167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88036</xdr:rowOff>
    </xdr:from>
    <xdr:to>
      <xdr:col>102</xdr:col>
      <xdr:colOff>114300</xdr:colOff>
      <xdr:row>76</xdr:row>
      <xdr:rowOff>70853</xdr:rowOff>
    </xdr:to>
    <xdr:cxnSp macro="">
      <xdr:nvCxnSpPr>
        <xdr:cNvPr id="853" name="直線コネクタ 852"/>
        <xdr:cNvCxnSpPr/>
      </xdr:nvCxnSpPr>
      <xdr:spPr>
        <a:xfrm>
          <a:off x="18656300" y="12775336"/>
          <a:ext cx="889000" cy="3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80746</xdr:rowOff>
    </xdr:from>
    <xdr:to>
      <xdr:col>102</xdr:col>
      <xdr:colOff>165100</xdr:colOff>
      <xdr:row>76</xdr:row>
      <xdr:rowOff>10895</xdr:rowOff>
    </xdr:to>
    <xdr:sp macro="" textlink="">
      <xdr:nvSpPr>
        <xdr:cNvPr id="854" name="フローチャート: 判断 853"/>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27423</xdr:rowOff>
    </xdr:from>
    <xdr:ext cx="534377" cy="259045"/>
    <xdr:sp macro="" textlink="">
      <xdr:nvSpPr>
        <xdr:cNvPr id="855" name="テキスト ボックス 854"/>
        <xdr:cNvSpPr txBox="1"/>
      </xdr:nvSpPr>
      <xdr:spPr>
        <a:xfrm>
          <a:off x="19278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116522</xdr:rowOff>
    </xdr:from>
    <xdr:to>
      <xdr:col>98</xdr:col>
      <xdr:colOff>38100</xdr:colOff>
      <xdr:row>76</xdr:row>
      <xdr:rowOff>46673</xdr:rowOff>
    </xdr:to>
    <xdr:sp macro="" textlink="">
      <xdr:nvSpPr>
        <xdr:cNvPr id="856" name="フローチャート: 判断 855"/>
        <xdr:cNvSpPr/>
      </xdr:nvSpPr>
      <xdr:spPr>
        <a:xfrm>
          <a:off x="18605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37800</xdr:rowOff>
    </xdr:from>
    <xdr:ext cx="534377" cy="259045"/>
    <xdr:sp macro="" textlink="">
      <xdr:nvSpPr>
        <xdr:cNvPr id="857" name="テキスト ボックス 856"/>
        <xdr:cNvSpPr txBox="1"/>
      </xdr:nvSpPr>
      <xdr:spPr>
        <a:xfrm>
          <a:off x="18389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149784</xdr:rowOff>
    </xdr:from>
    <xdr:to>
      <xdr:col>116</xdr:col>
      <xdr:colOff>114300</xdr:colOff>
      <xdr:row>75</xdr:row>
      <xdr:rowOff>79934</xdr:rowOff>
    </xdr:to>
    <xdr:sp macro="" textlink="">
      <xdr:nvSpPr>
        <xdr:cNvPr id="863" name="楕円 862"/>
        <xdr:cNvSpPr/>
      </xdr:nvSpPr>
      <xdr:spPr>
        <a:xfrm>
          <a:off x="22110700" y="128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1211</xdr:rowOff>
    </xdr:from>
    <xdr:ext cx="534377" cy="259045"/>
    <xdr:sp macro="" textlink="">
      <xdr:nvSpPr>
        <xdr:cNvPr id="864" name="繰出金該当値テキスト"/>
        <xdr:cNvSpPr txBox="1"/>
      </xdr:nvSpPr>
      <xdr:spPr>
        <a:xfrm>
          <a:off x="22212300" y="126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12129</xdr:rowOff>
    </xdr:from>
    <xdr:to>
      <xdr:col>112</xdr:col>
      <xdr:colOff>38100</xdr:colOff>
      <xdr:row>75</xdr:row>
      <xdr:rowOff>113729</xdr:rowOff>
    </xdr:to>
    <xdr:sp macro="" textlink="">
      <xdr:nvSpPr>
        <xdr:cNvPr id="865" name="楕円 864"/>
        <xdr:cNvSpPr/>
      </xdr:nvSpPr>
      <xdr:spPr>
        <a:xfrm>
          <a:off x="21272500" y="128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104856</xdr:rowOff>
    </xdr:from>
    <xdr:ext cx="534377" cy="259045"/>
    <xdr:sp macro="" textlink="">
      <xdr:nvSpPr>
        <xdr:cNvPr id="866" name="テキスト ボックス 865"/>
        <xdr:cNvSpPr txBox="1"/>
      </xdr:nvSpPr>
      <xdr:spPr>
        <a:xfrm>
          <a:off x="21056111" y="12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66269</xdr:rowOff>
    </xdr:from>
    <xdr:to>
      <xdr:col>107</xdr:col>
      <xdr:colOff>101600</xdr:colOff>
      <xdr:row>75</xdr:row>
      <xdr:rowOff>167869</xdr:rowOff>
    </xdr:to>
    <xdr:sp macro="" textlink="">
      <xdr:nvSpPr>
        <xdr:cNvPr id="867" name="楕円 866"/>
        <xdr:cNvSpPr/>
      </xdr:nvSpPr>
      <xdr:spPr>
        <a:xfrm>
          <a:off x="20383500" y="129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158996</xdr:rowOff>
    </xdr:from>
    <xdr:ext cx="534377" cy="259045"/>
    <xdr:sp macro="" textlink="">
      <xdr:nvSpPr>
        <xdr:cNvPr id="868" name="テキスト ボックス 867"/>
        <xdr:cNvSpPr txBox="1"/>
      </xdr:nvSpPr>
      <xdr:spPr>
        <a:xfrm>
          <a:off x="20167111" y="130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20053</xdr:rowOff>
    </xdr:from>
    <xdr:to>
      <xdr:col>102</xdr:col>
      <xdr:colOff>165100</xdr:colOff>
      <xdr:row>76</xdr:row>
      <xdr:rowOff>121653</xdr:rowOff>
    </xdr:to>
    <xdr:sp macro="" textlink="">
      <xdr:nvSpPr>
        <xdr:cNvPr id="869" name="楕円 868"/>
        <xdr:cNvSpPr/>
      </xdr:nvSpPr>
      <xdr:spPr>
        <a:xfrm>
          <a:off x="19494500" y="130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112780</xdr:rowOff>
    </xdr:from>
    <xdr:ext cx="534377" cy="259045"/>
    <xdr:sp macro="" textlink="">
      <xdr:nvSpPr>
        <xdr:cNvPr id="870" name="テキスト ボックス 869"/>
        <xdr:cNvSpPr txBox="1"/>
      </xdr:nvSpPr>
      <xdr:spPr>
        <a:xfrm>
          <a:off x="19278111" y="131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37236</xdr:rowOff>
    </xdr:from>
    <xdr:to>
      <xdr:col>98</xdr:col>
      <xdr:colOff>38100</xdr:colOff>
      <xdr:row>74</xdr:row>
      <xdr:rowOff>138836</xdr:rowOff>
    </xdr:to>
    <xdr:sp macro="" textlink="">
      <xdr:nvSpPr>
        <xdr:cNvPr id="871" name="楕円 870"/>
        <xdr:cNvSpPr/>
      </xdr:nvSpPr>
      <xdr:spPr>
        <a:xfrm>
          <a:off x="18605500" y="127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155363</xdr:rowOff>
    </xdr:from>
    <xdr:ext cx="534377" cy="259045"/>
    <xdr:sp macro="" textlink="">
      <xdr:nvSpPr>
        <xdr:cNvPr id="872" name="テキスト ボックス 871"/>
        <xdr:cNvSpPr txBox="1"/>
      </xdr:nvSpPr>
      <xdr:spPr>
        <a:xfrm>
          <a:off x="18389111" y="124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義務的経費のうち、人件費、扶助費については、類似団体の平均値をやや下回るものの、公債費は</a:t>
          </a:r>
          <a:r>
            <a:rPr kumimoji="1" lang="en-US" altLang="ja-JP" sz="1100">
              <a:solidFill>
                <a:schemeClr val="dk1"/>
              </a:solidFill>
              <a:effectLst/>
              <a:latin typeface="+mn-lt"/>
              <a:ea typeface="+mn-ea"/>
              <a:cs typeface="+mn-cs"/>
            </a:rPr>
            <a:t>58,645</a:t>
          </a:r>
          <a:r>
            <a:rPr kumimoji="1" lang="ja-JP" altLang="ja-JP" sz="1100">
              <a:solidFill>
                <a:schemeClr val="dk1"/>
              </a:solidFill>
              <a:effectLst/>
              <a:latin typeface="+mn-lt"/>
              <a:ea typeface="+mn-ea"/>
              <a:cs typeface="+mn-cs"/>
            </a:rPr>
            <a:t>円と平均値の</a:t>
          </a:r>
          <a:r>
            <a:rPr kumimoji="1" lang="en-US" altLang="ja-JP" sz="1100">
              <a:solidFill>
                <a:schemeClr val="dk1"/>
              </a:solidFill>
              <a:effectLst/>
              <a:latin typeface="+mn-lt"/>
              <a:ea typeface="+mn-ea"/>
              <a:cs typeface="+mn-cs"/>
            </a:rPr>
            <a:t>37,236</a:t>
          </a:r>
          <a:r>
            <a:rPr kumimoji="1" lang="ja-JP" altLang="ja-JP" sz="1100">
              <a:solidFill>
                <a:schemeClr val="dk1"/>
              </a:solidFill>
              <a:effectLst/>
              <a:latin typeface="+mn-lt"/>
              <a:ea typeface="+mn-ea"/>
              <a:cs typeface="+mn-cs"/>
            </a:rPr>
            <a:t>円を大きく上回る。これは、北陸新幹線開業に向けた各種基盤整備等によるものである。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維持補修費は</a:t>
          </a:r>
          <a:r>
            <a:rPr kumimoji="1" lang="en-US" altLang="ja-JP" sz="1100">
              <a:solidFill>
                <a:schemeClr val="dk1"/>
              </a:solidFill>
              <a:effectLst/>
              <a:latin typeface="+mn-lt"/>
              <a:ea typeface="+mn-ea"/>
              <a:cs typeface="+mn-cs"/>
            </a:rPr>
            <a:t>8,612</a:t>
          </a:r>
          <a:r>
            <a:rPr kumimoji="1" lang="ja-JP" altLang="ja-JP" sz="1100">
              <a:solidFill>
                <a:schemeClr val="dk1"/>
              </a:solidFill>
              <a:effectLst/>
              <a:latin typeface="+mn-lt"/>
              <a:ea typeface="+mn-ea"/>
              <a:cs typeface="+mn-cs"/>
            </a:rPr>
            <a:t>円と類似団体の平均値</a:t>
          </a:r>
          <a:r>
            <a:rPr kumimoji="1" lang="en-US" altLang="ja-JP" sz="1100">
              <a:solidFill>
                <a:schemeClr val="dk1"/>
              </a:solidFill>
              <a:effectLst/>
              <a:latin typeface="+mn-lt"/>
              <a:ea typeface="+mn-ea"/>
              <a:cs typeface="+mn-cs"/>
            </a:rPr>
            <a:t>4,331</a:t>
          </a:r>
          <a:r>
            <a:rPr kumimoji="1" lang="ja-JP" altLang="ja-JP" sz="1100">
              <a:solidFill>
                <a:schemeClr val="dk1"/>
              </a:solidFill>
              <a:effectLst/>
              <a:latin typeface="+mn-lt"/>
              <a:ea typeface="+mn-ea"/>
              <a:cs typeface="+mn-cs"/>
            </a:rPr>
            <a:t>円を上回っている。これは大雪に伴う除雪対策事業費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の増加によるものである。</a:t>
          </a:r>
          <a:endParaRPr lang="ja-JP" altLang="ja-JP" sz="1400">
            <a:effectLst/>
          </a:endParaRPr>
        </a:p>
        <a:p>
          <a:r>
            <a:rPr kumimoji="1" lang="ja-JP" altLang="ja-JP" sz="1100">
              <a:solidFill>
                <a:schemeClr val="dk1"/>
              </a:solidFill>
              <a:effectLst/>
              <a:latin typeface="+mn-lt"/>
              <a:ea typeface="+mn-ea"/>
              <a:cs typeface="+mn-cs"/>
            </a:rPr>
            <a:t>　投資及び出資金や貸付金は、類似団体と比較して一人当たりのコストが高い状況（高岡市：</a:t>
          </a:r>
          <a:r>
            <a:rPr kumimoji="1" lang="en-US" altLang="ja-JP" sz="1100">
              <a:solidFill>
                <a:schemeClr val="dk1"/>
              </a:solidFill>
              <a:effectLst/>
              <a:latin typeface="+mn-lt"/>
              <a:ea typeface="+mn-ea"/>
              <a:cs typeface="+mn-cs"/>
            </a:rPr>
            <a:t>4,752</a:t>
          </a:r>
          <a:r>
            <a:rPr kumimoji="1" lang="ja-JP" altLang="ja-JP" sz="1100">
              <a:solidFill>
                <a:schemeClr val="dk1"/>
              </a:solidFill>
              <a:effectLst/>
              <a:latin typeface="+mn-lt"/>
              <a:ea typeface="+mn-ea"/>
              <a:cs typeface="+mn-cs"/>
            </a:rPr>
            <a:t>円、類団：</a:t>
          </a:r>
          <a:r>
            <a:rPr kumimoji="1" lang="en-US" altLang="ja-JP" sz="1100">
              <a:solidFill>
                <a:schemeClr val="dk1"/>
              </a:solidFill>
              <a:effectLst/>
              <a:latin typeface="+mn-lt"/>
              <a:ea typeface="+mn-ea"/>
              <a:cs typeface="+mn-cs"/>
            </a:rPr>
            <a:t>1,543</a:t>
          </a:r>
          <a:r>
            <a:rPr kumimoji="1" lang="ja-JP" altLang="ja-JP" sz="1100">
              <a:solidFill>
                <a:schemeClr val="dk1"/>
              </a:solidFill>
              <a:effectLst/>
              <a:latin typeface="+mn-lt"/>
              <a:ea typeface="+mn-ea"/>
              <a:cs typeface="+mn-cs"/>
            </a:rPr>
            <a:t>円）となっているものの、経常収支充当一般財源は少なく、効率的な財源の活用による事業の遂行に努めている。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「公共施設再編計画」に基づき施設の見直しを進めるとともに、「財政健全化緊急プログラム」に基づき、市債発行額の抑制や事務事業の見直し、公共施設等の管理コストの縮減等に取り組むこと</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、更なる事業の効率化と事業費の抑制に努める。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173,192
169,952
209.57
72,699,967
72,107,289
419,097
38,437,791
112,851,001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76200</xdr:rowOff>
    </xdr:from>
    <xdr:to>
      <xdr:col>24</xdr:col>
      <xdr:colOff>62865</xdr:colOff>
      <xdr:row>38</xdr:row>
      <xdr:rowOff>114300</xdr:rowOff>
    </xdr:to>
    <xdr:cxnSp macro="">
      <xdr:nvCxnSpPr>
        <xdr:cNvPr id="56" name="直線コネクタ 55"/>
        <xdr:cNvCxnSpPr/>
      </xdr:nvCxnSpPr>
      <xdr:spPr>
        <a:xfrm flipV="1">
          <a:off x="4633595" y="5562600"/>
          <a:ext cx="127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118127</xdr:rowOff>
    </xdr:from>
    <xdr:ext cx="469744" cy="259045"/>
    <xdr:sp macro="" textlink="">
      <xdr:nvSpPr>
        <xdr:cNvPr id="57" name="議会費最小値テキスト"/>
        <xdr:cNvSpPr txBox="1"/>
      </xdr:nvSpPr>
      <xdr:spPr>
        <a:xfrm>
          <a:off x="46863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114300</xdr:rowOff>
    </xdr:from>
    <xdr:to>
      <xdr:col>24</xdr:col>
      <xdr:colOff>152400</xdr:colOff>
      <xdr:row>38</xdr:row>
      <xdr:rowOff>114300</xdr:rowOff>
    </xdr:to>
    <xdr:cxnSp macro="">
      <xdr:nvCxnSpPr>
        <xdr:cNvPr id="58" name="直線コネクタ 57"/>
        <xdr:cNvCxnSpPr/>
      </xdr:nvCxnSpPr>
      <xdr:spPr>
        <a:xfrm>
          <a:off x="4546600" y="662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469744" cy="259045"/>
    <xdr:sp macro="" textlink="">
      <xdr:nvSpPr>
        <xdr:cNvPr id="59" name="議会費最大値テキスト"/>
        <xdr:cNvSpPr txBox="1"/>
      </xdr:nvSpPr>
      <xdr:spPr>
        <a:xfrm>
          <a:off x="46863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76200</xdr:rowOff>
    </xdr:from>
    <xdr:to>
      <xdr:col>24</xdr:col>
      <xdr:colOff>152400</xdr:colOff>
      <xdr:row>32</xdr:row>
      <xdr:rowOff>76200</xdr:rowOff>
    </xdr:to>
    <xdr:cxnSp macro="">
      <xdr:nvCxnSpPr>
        <xdr:cNvPr id="60" name="直線コネクタ 59"/>
        <xdr:cNvCxnSpPr/>
      </xdr:nvCxnSpPr>
      <xdr:spPr>
        <a:xfrm>
          <a:off x="4546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34290</xdr:rowOff>
    </xdr:from>
    <xdr:to>
      <xdr:col>24</xdr:col>
      <xdr:colOff>63500</xdr:colOff>
      <xdr:row>33</xdr:row>
      <xdr:rowOff>156210</xdr:rowOff>
    </xdr:to>
    <xdr:cxnSp macro="">
      <xdr:nvCxnSpPr>
        <xdr:cNvPr id="61" name="直線コネクタ 60"/>
        <xdr:cNvCxnSpPr/>
      </xdr:nvCxnSpPr>
      <xdr:spPr>
        <a:xfrm>
          <a:off x="3797300" y="56921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45737</xdr:rowOff>
    </xdr:from>
    <xdr:ext cx="469744" cy="259045"/>
    <xdr:sp macro="" textlink="">
      <xdr:nvSpPr>
        <xdr:cNvPr id="62" name="議会費平均値テキスト"/>
        <xdr:cNvSpPr txBox="1"/>
      </xdr:nvSpPr>
      <xdr:spPr>
        <a:xfrm>
          <a:off x="4686300" y="60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67310</xdr:rowOff>
    </xdr:from>
    <xdr:to>
      <xdr:col>24</xdr:col>
      <xdr:colOff>114300</xdr:colOff>
      <xdr:row>35</xdr:row>
      <xdr:rowOff>168910</xdr:rowOff>
    </xdr:to>
    <xdr:sp macro="" textlink="">
      <xdr:nvSpPr>
        <xdr:cNvPr id="63" name="フローチャート: 判断 62"/>
        <xdr:cNvSpPr/>
      </xdr:nvSpPr>
      <xdr:spPr>
        <a:xfrm>
          <a:off x="4584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33020</xdr:rowOff>
    </xdr:from>
    <xdr:to>
      <xdr:col>19</xdr:col>
      <xdr:colOff>177800</xdr:colOff>
      <xdr:row>33</xdr:row>
      <xdr:rowOff>34290</xdr:rowOff>
    </xdr:to>
    <xdr:cxnSp macro="">
      <xdr:nvCxnSpPr>
        <xdr:cNvPr id="64" name="直線コネクタ 63"/>
        <xdr:cNvCxnSpPr/>
      </xdr:nvCxnSpPr>
      <xdr:spPr>
        <a:xfrm>
          <a:off x="2908300" y="5176520"/>
          <a:ext cx="889000" cy="5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43180</xdr:rowOff>
    </xdr:from>
    <xdr:to>
      <xdr:col>20</xdr:col>
      <xdr:colOff>38100</xdr:colOff>
      <xdr:row>35</xdr:row>
      <xdr:rowOff>144780</xdr:rowOff>
    </xdr:to>
    <xdr:sp macro="" textlink="">
      <xdr:nvSpPr>
        <xdr:cNvPr id="65" name="フローチャート: 判断 64"/>
        <xdr:cNvSpPr/>
      </xdr:nvSpPr>
      <xdr:spPr>
        <a:xfrm>
          <a:off x="3746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135907</xdr:rowOff>
    </xdr:from>
    <xdr:ext cx="469744" cy="259045"/>
    <xdr:sp macro="" textlink="">
      <xdr:nvSpPr>
        <xdr:cNvPr id="66" name="テキスト ボックス 65"/>
        <xdr:cNvSpPr txBox="1"/>
      </xdr:nvSpPr>
      <xdr:spPr>
        <a:xfrm>
          <a:off x="3562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33020</xdr:rowOff>
    </xdr:from>
    <xdr:to>
      <xdr:col>15</xdr:col>
      <xdr:colOff>50800</xdr:colOff>
      <xdr:row>30</xdr:row>
      <xdr:rowOff>102870</xdr:rowOff>
    </xdr:to>
    <xdr:cxnSp macro="">
      <xdr:nvCxnSpPr>
        <xdr:cNvPr id="67" name="直線コネクタ 66"/>
        <xdr:cNvCxnSpPr/>
      </xdr:nvCxnSpPr>
      <xdr:spPr>
        <a:xfrm flipV="1">
          <a:off x="2019300" y="517652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68" name="フローチャート: 判断 67"/>
        <xdr:cNvSpPr/>
      </xdr:nvSpPr>
      <xdr:spPr>
        <a:xfrm>
          <a:off x="2857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3827</xdr:rowOff>
    </xdr:from>
    <xdr:ext cx="469744" cy="259045"/>
    <xdr:sp macro="" textlink="">
      <xdr:nvSpPr>
        <xdr:cNvPr id="69" name="テキスト ボックス 68"/>
        <xdr:cNvSpPr txBox="1"/>
      </xdr:nvSpPr>
      <xdr:spPr>
        <a:xfrm>
          <a:off x="2673428"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102870</xdr:rowOff>
    </xdr:from>
    <xdr:to>
      <xdr:col>10</xdr:col>
      <xdr:colOff>114300</xdr:colOff>
      <xdr:row>31</xdr:row>
      <xdr:rowOff>85090</xdr:rowOff>
    </xdr:to>
    <xdr:cxnSp macro="">
      <xdr:nvCxnSpPr>
        <xdr:cNvPr id="70" name="直線コネクタ 69"/>
        <xdr:cNvCxnSpPr/>
      </xdr:nvCxnSpPr>
      <xdr:spPr>
        <a:xfrm flipV="1">
          <a:off x="1130300" y="5246370"/>
          <a:ext cx="889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137160</xdr:rowOff>
    </xdr:from>
    <xdr:to>
      <xdr:col>10</xdr:col>
      <xdr:colOff>165100</xdr:colOff>
      <xdr:row>36</xdr:row>
      <xdr:rowOff>67310</xdr:rowOff>
    </xdr:to>
    <xdr:sp macro="" textlink="">
      <xdr:nvSpPr>
        <xdr:cNvPr id="71" name="フローチャート: 判断 70"/>
        <xdr:cNvSpPr/>
      </xdr:nvSpPr>
      <xdr:spPr>
        <a:xfrm>
          <a:off x="19685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58437</xdr:rowOff>
    </xdr:from>
    <xdr:ext cx="469744" cy="259045"/>
    <xdr:sp macro="" textlink="">
      <xdr:nvSpPr>
        <xdr:cNvPr id="72" name="テキスト ボックス 71"/>
        <xdr:cNvSpPr txBox="1"/>
      </xdr:nvSpPr>
      <xdr:spPr>
        <a:xfrm>
          <a:off x="1784428" y="62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158750</xdr:rowOff>
    </xdr:from>
    <xdr:to>
      <xdr:col>6</xdr:col>
      <xdr:colOff>38100</xdr:colOff>
      <xdr:row>36</xdr:row>
      <xdr:rowOff>88900</xdr:rowOff>
    </xdr:to>
    <xdr:sp macro="" textlink="">
      <xdr:nvSpPr>
        <xdr:cNvPr id="73" name="フローチャート: 判断 72"/>
        <xdr:cNvSpPr/>
      </xdr:nvSpPr>
      <xdr:spPr>
        <a:xfrm>
          <a:off x="1079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80027</xdr:rowOff>
    </xdr:from>
    <xdr:ext cx="469744" cy="259045"/>
    <xdr:sp macro="" textlink="">
      <xdr:nvSpPr>
        <xdr:cNvPr id="74" name="テキスト ボックス 73"/>
        <xdr:cNvSpPr txBox="1"/>
      </xdr:nvSpPr>
      <xdr:spPr>
        <a:xfrm>
          <a:off x="895428"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105410</xdr:rowOff>
    </xdr:from>
    <xdr:to>
      <xdr:col>24</xdr:col>
      <xdr:colOff>114300</xdr:colOff>
      <xdr:row>34</xdr:row>
      <xdr:rowOff>35560</xdr:rowOff>
    </xdr:to>
    <xdr:sp macro="" textlink="">
      <xdr:nvSpPr>
        <xdr:cNvPr id="80" name="楕円 79"/>
        <xdr:cNvSpPr/>
      </xdr:nvSpPr>
      <xdr:spPr>
        <a:xfrm>
          <a:off x="4584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128287</xdr:rowOff>
    </xdr:from>
    <xdr:ext cx="469744" cy="259045"/>
    <xdr:sp macro="" textlink="">
      <xdr:nvSpPr>
        <xdr:cNvPr id="81" name="議会費該当値テキスト"/>
        <xdr:cNvSpPr txBox="1"/>
      </xdr:nvSpPr>
      <xdr:spPr>
        <a:xfrm>
          <a:off x="4686300" y="56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154940</xdr:rowOff>
    </xdr:from>
    <xdr:to>
      <xdr:col>20</xdr:col>
      <xdr:colOff>38100</xdr:colOff>
      <xdr:row>33</xdr:row>
      <xdr:rowOff>85090</xdr:rowOff>
    </xdr:to>
    <xdr:sp macro="" textlink="">
      <xdr:nvSpPr>
        <xdr:cNvPr id="82" name="楕円 81"/>
        <xdr:cNvSpPr/>
      </xdr:nvSpPr>
      <xdr:spPr>
        <a:xfrm>
          <a:off x="3746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101617</xdr:rowOff>
    </xdr:from>
    <xdr:ext cx="469744" cy="259045"/>
    <xdr:sp macro="" textlink="">
      <xdr:nvSpPr>
        <xdr:cNvPr id="83" name="テキスト ボックス 82"/>
        <xdr:cNvSpPr txBox="1"/>
      </xdr:nvSpPr>
      <xdr:spPr>
        <a:xfrm>
          <a:off x="3562428" y="54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153670</xdr:rowOff>
    </xdr:from>
    <xdr:to>
      <xdr:col>15</xdr:col>
      <xdr:colOff>101600</xdr:colOff>
      <xdr:row>30</xdr:row>
      <xdr:rowOff>83820</xdr:rowOff>
    </xdr:to>
    <xdr:sp macro="" textlink="">
      <xdr:nvSpPr>
        <xdr:cNvPr id="84" name="楕円 83"/>
        <xdr:cNvSpPr/>
      </xdr:nvSpPr>
      <xdr:spPr>
        <a:xfrm>
          <a:off x="2857500" y="51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100347</xdr:rowOff>
    </xdr:from>
    <xdr:ext cx="469744" cy="259045"/>
    <xdr:sp macro="" textlink="">
      <xdr:nvSpPr>
        <xdr:cNvPr id="85" name="テキスト ボックス 84"/>
        <xdr:cNvSpPr txBox="1"/>
      </xdr:nvSpPr>
      <xdr:spPr>
        <a:xfrm>
          <a:off x="2673428" y="49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52070</xdr:rowOff>
    </xdr:from>
    <xdr:to>
      <xdr:col>10</xdr:col>
      <xdr:colOff>165100</xdr:colOff>
      <xdr:row>30</xdr:row>
      <xdr:rowOff>153670</xdr:rowOff>
    </xdr:to>
    <xdr:sp macro="" textlink="">
      <xdr:nvSpPr>
        <xdr:cNvPr id="86" name="楕円 85"/>
        <xdr:cNvSpPr/>
      </xdr:nvSpPr>
      <xdr:spPr>
        <a:xfrm>
          <a:off x="1968500" y="51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170197</xdr:rowOff>
    </xdr:from>
    <xdr:ext cx="469744" cy="259045"/>
    <xdr:sp macro="" textlink="">
      <xdr:nvSpPr>
        <xdr:cNvPr id="87" name="テキスト ボックス 86"/>
        <xdr:cNvSpPr txBox="1"/>
      </xdr:nvSpPr>
      <xdr:spPr>
        <a:xfrm>
          <a:off x="1784428" y="49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34290</xdr:rowOff>
    </xdr:from>
    <xdr:to>
      <xdr:col>6</xdr:col>
      <xdr:colOff>38100</xdr:colOff>
      <xdr:row>31</xdr:row>
      <xdr:rowOff>135890</xdr:rowOff>
    </xdr:to>
    <xdr:sp macro="" textlink="">
      <xdr:nvSpPr>
        <xdr:cNvPr id="88" name="楕円 87"/>
        <xdr:cNvSpPr/>
      </xdr:nvSpPr>
      <xdr:spPr>
        <a:xfrm>
          <a:off x="1079500" y="53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152417</xdr:rowOff>
    </xdr:from>
    <xdr:ext cx="469744" cy="259045"/>
    <xdr:sp macro="" textlink="">
      <xdr:nvSpPr>
        <xdr:cNvPr id="89" name="テキスト ボックス 88"/>
        <xdr:cNvSpPr txBox="1"/>
      </xdr:nvSpPr>
      <xdr:spPr>
        <a:xfrm>
          <a:off x="895428" y="51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2" name="直線コネクタ 111"/>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3"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4" name="直線コネクタ 113"/>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5"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6" name="直線コネクタ 115"/>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166355</xdr:rowOff>
    </xdr:from>
    <xdr:to>
      <xdr:col>24</xdr:col>
      <xdr:colOff>63500</xdr:colOff>
      <xdr:row>59</xdr:row>
      <xdr:rowOff>26040</xdr:rowOff>
    </xdr:to>
    <xdr:cxnSp macro="">
      <xdr:nvCxnSpPr>
        <xdr:cNvPr id="117" name="直線コネクタ 116"/>
        <xdr:cNvCxnSpPr/>
      </xdr:nvCxnSpPr>
      <xdr:spPr>
        <a:xfrm flipV="1">
          <a:off x="3797300" y="9939005"/>
          <a:ext cx="838200" cy="20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145198</xdr:rowOff>
    </xdr:from>
    <xdr:ext cx="534377" cy="259045"/>
    <xdr:sp macro="" textlink="">
      <xdr:nvSpPr>
        <xdr:cNvPr id="118" name="総務費平均値テキスト"/>
        <xdr:cNvSpPr txBox="1"/>
      </xdr:nvSpPr>
      <xdr:spPr>
        <a:xfrm>
          <a:off x="4686300" y="9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19" name="フローチャート: 判断 118"/>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3728</xdr:rowOff>
    </xdr:from>
    <xdr:to>
      <xdr:col>19</xdr:col>
      <xdr:colOff>177800</xdr:colOff>
      <xdr:row>59</xdr:row>
      <xdr:rowOff>26040</xdr:rowOff>
    </xdr:to>
    <xdr:cxnSp macro="">
      <xdr:nvCxnSpPr>
        <xdr:cNvPr id="120" name="直線コネクタ 119"/>
        <xdr:cNvCxnSpPr/>
      </xdr:nvCxnSpPr>
      <xdr:spPr>
        <a:xfrm>
          <a:off x="2908300" y="10119278"/>
          <a:ext cx="8890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1" name="フローチャート: 判断 120"/>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125006</xdr:rowOff>
    </xdr:from>
    <xdr:ext cx="534377" cy="259045"/>
    <xdr:sp macro="" textlink="">
      <xdr:nvSpPr>
        <xdr:cNvPr id="122" name="テキスト ボックス 121"/>
        <xdr:cNvSpPr txBox="1"/>
      </xdr:nvSpPr>
      <xdr:spPr>
        <a:xfrm>
          <a:off x="3530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13467</xdr:rowOff>
    </xdr:from>
    <xdr:to>
      <xdr:col>15</xdr:col>
      <xdr:colOff>50800</xdr:colOff>
      <xdr:row>59</xdr:row>
      <xdr:rowOff>3728</xdr:rowOff>
    </xdr:to>
    <xdr:cxnSp macro="">
      <xdr:nvCxnSpPr>
        <xdr:cNvPr id="123" name="直線コネクタ 122"/>
        <xdr:cNvCxnSpPr/>
      </xdr:nvCxnSpPr>
      <xdr:spPr>
        <a:xfrm>
          <a:off x="2019300" y="9786117"/>
          <a:ext cx="889000" cy="3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4" name="フローチャート: 判断 123"/>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51991</xdr:rowOff>
    </xdr:from>
    <xdr:ext cx="534377" cy="259045"/>
    <xdr:sp macro="" textlink="">
      <xdr:nvSpPr>
        <xdr:cNvPr id="125" name="テキスト ボックス 124"/>
        <xdr:cNvSpPr txBox="1"/>
      </xdr:nvSpPr>
      <xdr:spPr>
        <a:xfrm>
          <a:off x="2641111" y="91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79258</xdr:rowOff>
    </xdr:from>
    <xdr:to>
      <xdr:col>10</xdr:col>
      <xdr:colOff>114300</xdr:colOff>
      <xdr:row>57</xdr:row>
      <xdr:rowOff>13467</xdr:rowOff>
    </xdr:to>
    <xdr:cxnSp macro="">
      <xdr:nvCxnSpPr>
        <xdr:cNvPr id="126" name="直線コネクタ 125"/>
        <xdr:cNvCxnSpPr/>
      </xdr:nvCxnSpPr>
      <xdr:spPr>
        <a:xfrm>
          <a:off x="1130300" y="9337558"/>
          <a:ext cx="889000" cy="44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21554</xdr:rowOff>
    </xdr:from>
    <xdr:to>
      <xdr:col>10</xdr:col>
      <xdr:colOff>165100</xdr:colOff>
      <xdr:row>56</xdr:row>
      <xdr:rowOff>123154</xdr:rowOff>
    </xdr:to>
    <xdr:sp macro="" textlink="">
      <xdr:nvSpPr>
        <xdr:cNvPr id="127" name="フローチャート: 判断 126"/>
        <xdr:cNvSpPr/>
      </xdr:nvSpPr>
      <xdr:spPr>
        <a:xfrm>
          <a:off x="1968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139681</xdr:rowOff>
    </xdr:from>
    <xdr:ext cx="534377" cy="259045"/>
    <xdr:sp macro="" textlink="">
      <xdr:nvSpPr>
        <xdr:cNvPr id="128" name="テキスト ボックス 127"/>
        <xdr:cNvSpPr txBox="1"/>
      </xdr:nvSpPr>
      <xdr:spPr>
        <a:xfrm>
          <a:off x="1752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110617</xdr:rowOff>
    </xdr:from>
    <xdr:to>
      <xdr:col>6</xdr:col>
      <xdr:colOff>38100</xdr:colOff>
      <xdr:row>54</xdr:row>
      <xdr:rowOff>40767</xdr:rowOff>
    </xdr:to>
    <xdr:sp macro="" textlink="">
      <xdr:nvSpPr>
        <xdr:cNvPr id="129" name="フローチャート: 判断 128"/>
        <xdr:cNvSpPr/>
      </xdr:nvSpPr>
      <xdr:spPr>
        <a:xfrm>
          <a:off x="1079500" y="91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57294</xdr:rowOff>
    </xdr:from>
    <xdr:ext cx="534377" cy="259045"/>
    <xdr:sp macro="" textlink="">
      <xdr:nvSpPr>
        <xdr:cNvPr id="130" name="テキスト ボックス 129"/>
        <xdr:cNvSpPr txBox="1"/>
      </xdr:nvSpPr>
      <xdr:spPr>
        <a:xfrm>
          <a:off x="863111" y="8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115555</xdr:rowOff>
    </xdr:from>
    <xdr:to>
      <xdr:col>24</xdr:col>
      <xdr:colOff>114300</xdr:colOff>
      <xdr:row>58</xdr:row>
      <xdr:rowOff>45705</xdr:rowOff>
    </xdr:to>
    <xdr:sp macro="" textlink="">
      <xdr:nvSpPr>
        <xdr:cNvPr id="136" name="楕円 135"/>
        <xdr:cNvSpPr/>
      </xdr:nvSpPr>
      <xdr:spPr>
        <a:xfrm>
          <a:off x="4584700" y="98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93982</xdr:rowOff>
    </xdr:from>
    <xdr:ext cx="534377" cy="259045"/>
    <xdr:sp macro="" textlink="">
      <xdr:nvSpPr>
        <xdr:cNvPr id="137" name="総務費該当値テキスト"/>
        <xdr:cNvSpPr txBox="1"/>
      </xdr:nvSpPr>
      <xdr:spPr>
        <a:xfrm>
          <a:off x="4686300" y="986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146690</xdr:rowOff>
    </xdr:from>
    <xdr:to>
      <xdr:col>20</xdr:col>
      <xdr:colOff>38100</xdr:colOff>
      <xdr:row>59</xdr:row>
      <xdr:rowOff>76840</xdr:rowOff>
    </xdr:to>
    <xdr:sp macro="" textlink="">
      <xdr:nvSpPr>
        <xdr:cNvPr id="138" name="楕円 137"/>
        <xdr:cNvSpPr/>
      </xdr:nvSpPr>
      <xdr:spPr>
        <a:xfrm>
          <a:off x="3746500" y="100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67967</xdr:rowOff>
    </xdr:from>
    <xdr:ext cx="534377" cy="259045"/>
    <xdr:sp macro="" textlink="">
      <xdr:nvSpPr>
        <xdr:cNvPr id="139" name="テキスト ボックス 138"/>
        <xdr:cNvSpPr txBox="1"/>
      </xdr:nvSpPr>
      <xdr:spPr>
        <a:xfrm>
          <a:off x="3530111"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124378</xdr:rowOff>
    </xdr:from>
    <xdr:to>
      <xdr:col>15</xdr:col>
      <xdr:colOff>101600</xdr:colOff>
      <xdr:row>59</xdr:row>
      <xdr:rowOff>54528</xdr:rowOff>
    </xdr:to>
    <xdr:sp macro="" textlink="">
      <xdr:nvSpPr>
        <xdr:cNvPr id="140" name="楕円 139"/>
        <xdr:cNvSpPr/>
      </xdr:nvSpPr>
      <xdr:spPr>
        <a:xfrm>
          <a:off x="2857500" y="100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45655</xdr:rowOff>
    </xdr:from>
    <xdr:ext cx="534377" cy="259045"/>
    <xdr:sp macro="" textlink="">
      <xdr:nvSpPr>
        <xdr:cNvPr id="141" name="テキスト ボックス 140"/>
        <xdr:cNvSpPr txBox="1"/>
      </xdr:nvSpPr>
      <xdr:spPr>
        <a:xfrm>
          <a:off x="2641111" y="1016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134117</xdr:rowOff>
    </xdr:from>
    <xdr:to>
      <xdr:col>10</xdr:col>
      <xdr:colOff>165100</xdr:colOff>
      <xdr:row>57</xdr:row>
      <xdr:rowOff>64267</xdr:rowOff>
    </xdr:to>
    <xdr:sp macro="" textlink="">
      <xdr:nvSpPr>
        <xdr:cNvPr id="142" name="楕円 141"/>
        <xdr:cNvSpPr/>
      </xdr:nvSpPr>
      <xdr:spPr>
        <a:xfrm>
          <a:off x="1968500" y="97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55394</xdr:rowOff>
    </xdr:from>
    <xdr:ext cx="534377" cy="259045"/>
    <xdr:sp macro="" textlink="">
      <xdr:nvSpPr>
        <xdr:cNvPr id="143" name="テキスト ボックス 142"/>
        <xdr:cNvSpPr txBox="1"/>
      </xdr:nvSpPr>
      <xdr:spPr>
        <a:xfrm>
          <a:off x="1752111" y="982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28458</xdr:rowOff>
    </xdr:from>
    <xdr:to>
      <xdr:col>6</xdr:col>
      <xdr:colOff>38100</xdr:colOff>
      <xdr:row>54</xdr:row>
      <xdr:rowOff>130058</xdr:rowOff>
    </xdr:to>
    <xdr:sp macro="" textlink="">
      <xdr:nvSpPr>
        <xdr:cNvPr id="144" name="楕円 143"/>
        <xdr:cNvSpPr/>
      </xdr:nvSpPr>
      <xdr:spPr>
        <a:xfrm>
          <a:off x="1079500" y="92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121185</xdr:rowOff>
    </xdr:from>
    <xdr:ext cx="534377" cy="259045"/>
    <xdr:sp macro="" textlink="">
      <xdr:nvSpPr>
        <xdr:cNvPr id="145" name="テキスト ボックス 144"/>
        <xdr:cNvSpPr txBox="1"/>
      </xdr:nvSpPr>
      <xdr:spPr>
        <a:xfrm>
          <a:off x="863111" y="93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28307</xdr:rowOff>
    </xdr:from>
    <xdr:to>
      <xdr:col>24</xdr:col>
      <xdr:colOff>62865</xdr:colOff>
      <xdr:row>79</xdr:row>
      <xdr:rowOff>37745</xdr:rowOff>
    </xdr:to>
    <xdr:cxnSp macro="">
      <xdr:nvCxnSpPr>
        <xdr:cNvPr id="172" name="直線コネクタ 171"/>
        <xdr:cNvCxnSpPr/>
      </xdr:nvCxnSpPr>
      <xdr:spPr>
        <a:xfrm flipV="1">
          <a:off x="4633595" y="12029807"/>
          <a:ext cx="1270" cy="155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41572</xdr:rowOff>
    </xdr:from>
    <xdr:ext cx="599010" cy="259045"/>
    <xdr:sp macro="" textlink="">
      <xdr:nvSpPr>
        <xdr:cNvPr id="173" name="民生費最小値テキスト"/>
        <xdr:cNvSpPr txBox="1"/>
      </xdr:nvSpPr>
      <xdr:spPr>
        <a:xfrm>
          <a:off x="4686300" y="1358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37745</xdr:rowOff>
    </xdr:from>
    <xdr:to>
      <xdr:col>24</xdr:col>
      <xdr:colOff>152400</xdr:colOff>
      <xdr:row>79</xdr:row>
      <xdr:rowOff>37745</xdr:rowOff>
    </xdr:to>
    <xdr:cxnSp macro="">
      <xdr:nvCxnSpPr>
        <xdr:cNvPr id="174" name="直線コネクタ 173"/>
        <xdr:cNvCxnSpPr/>
      </xdr:nvCxnSpPr>
      <xdr:spPr>
        <a:xfrm>
          <a:off x="4546600" y="1358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146434</xdr:rowOff>
    </xdr:from>
    <xdr:ext cx="599010" cy="259045"/>
    <xdr:sp macro="" textlink="">
      <xdr:nvSpPr>
        <xdr:cNvPr id="175" name="民生費最大値テキスト"/>
        <xdr:cNvSpPr txBox="1"/>
      </xdr:nvSpPr>
      <xdr:spPr>
        <a:xfrm>
          <a:off x="4686300" y="1180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28307</xdr:rowOff>
    </xdr:from>
    <xdr:to>
      <xdr:col>24</xdr:col>
      <xdr:colOff>152400</xdr:colOff>
      <xdr:row>70</xdr:row>
      <xdr:rowOff>28307</xdr:rowOff>
    </xdr:to>
    <xdr:cxnSp macro="">
      <xdr:nvCxnSpPr>
        <xdr:cNvPr id="176" name="直線コネクタ 175"/>
        <xdr:cNvCxnSpPr/>
      </xdr:nvCxnSpPr>
      <xdr:spPr>
        <a:xfrm>
          <a:off x="4546600" y="120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4597</xdr:rowOff>
    </xdr:from>
    <xdr:to>
      <xdr:col>24</xdr:col>
      <xdr:colOff>63500</xdr:colOff>
      <xdr:row>75</xdr:row>
      <xdr:rowOff>21187</xdr:rowOff>
    </xdr:to>
    <xdr:cxnSp macro="">
      <xdr:nvCxnSpPr>
        <xdr:cNvPr id="177" name="直線コネクタ 176"/>
        <xdr:cNvCxnSpPr/>
      </xdr:nvCxnSpPr>
      <xdr:spPr>
        <a:xfrm>
          <a:off x="3797300" y="12863347"/>
          <a:ext cx="8382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148578</xdr:rowOff>
    </xdr:from>
    <xdr:ext cx="599010" cy="259045"/>
    <xdr:sp macro="" textlink="">
      <xdr:nvSpPr>
        <xdr:cNvPr id="178" name="民生費平均値テキスト"/>
        <xdr:cNvSpPr txBox="1"/>
      </xdr:nvSpPr>
      <xdr:spPr>
        <a:xfrm>
          <a:off x="4686300" y="1283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170151</xdr:rowOff>
    </xdr:from>
    <xdr:to>
      <xdr:col>24</xdr:col>
      <xdr:colOff>114300</xdr:colOff>
      <xdr:row>75</xdr:row>
      <xdr:rowOff>100301</xdr:rowOff>
    </xdr:to>
    <xdr:sp macro="" textlink="">
      <xdr:nvSpPr>
        <xdr:cNvPr id="179" name="フローチャート: 判断 178"/>
        <xdr:cNvSpPr/>
      </xdr:nvSpPr>
      <xdr:spPr>
        <a:xfrm>
          <a:off x="4584700" y="1285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4597</xdr:rowOff>
    </xdr:from>
    <xdr:to>
      <xdr:col>19</xdr:col>
      <xdr:colOff>177800</xdr:colOff>
      <xdr:row>76</xdr:row>
      <xdr:rowOff>132059</xdr:rowOff>
    </xdr:to>
    <xdr:cxnSp macro="">
      <xdr:nvCxnSpPr>
        <xdr:cNvPr id="180" name="直線コネクタ 179"/>
        <xdr:cNvCxnSpPr/>
      </xdr:nvCxnSpPr>
      <xdr:spPr>
        <a:xfrm flipV="1">
          <a:off x="2908300" y="12863347"/>
          <a:ext cx="889000" cy="29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54937</xdr:rowOff>
    </xdr:from>
    <xdr:to>
      <xdr:col>20</xdr:col>
      <xdr:colOff>38100</xdr:colOff>
      <xdr:row>75</xdr:row>
      <xdr:rowOff>156536</xdr:rowOff>
    </xdr:to>
    <xdr:sp macro="" textlink="">
      <xdr:nvSpPr>
        <xdr:cNvPr id="181" name="フローチャート: 判断 180"/>
        <xdr:cNvSpPr/>
      </xdr:nvSpPr>
      <xdr:spPr>
        <a:xfrm>
          <a:off x="37465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147663</xdr:rowOff>
    </xdr:from>
    <xdr:ext cx="599010" cy="259045"/>
    <xdr:sp macro="" textlink="">
      <xdr:nvSpPr>
        <xdr:cNvPr id="182" name="テキスト ボックス 181"/>
        <xdr:cNvSpPr txBox="1"/>
      </xdr:nvSpPr>
      <xdr:spPr>
        <a:xfrm>
          <a:off x="3497795" y="1300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64066</xdr:rowOff>
    </xdr:from>
    <xdr:to>
      <xdr:col>15</xdr:col>
      <xdr:colOff>50800</xdr:colOff>
      <xdr:row>76</xdr:row>
      <xdr:rowOff>132059</xdr:rowOff>
    </xdr:to>
    <xdr:cxnSp macro="">
      <xdr:nvCxnSpPr>
        <xdr:cNvPr id="183" name="直線コネクタ 182"/>
        <xdr:cNvCxnSpPr/>
      </xdr:nvCxnSpPr>
      <xdr:spPr>
        <a:xfrm>
          <a:off x="2019300" y="13094266"/>
          <a:ext cx="889000" cy="6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90664</xdr:rowOff>
    </xdr:from>
    <xdr:to>
      <xdr:col>15</xdr:col>
      <xdr:colOff>101600</xdr:colOff>
      <xdr:row>77</xdr:row>
      <xdr:rowOff>20814</xdr:rowOff>
    </xdr:to>
    <xdr:sp macro="" textlink="">
      <xdr:nvSpPr>
        <xdr:cNvPr id="184" name="フローチャート: 判断 183"/>
        <xdr:cNvSpPr/>
      </xdr:nvSpPr>
      <xdr:spPr>
        <a:xfrm>
          <a:off x="2857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11941</xdr:rowOff>
    </xdr:from>
    <xdr:ext cx="599010" cy="259045"/>
    <xdr:sp macro="" textlink="">
      <xdr:nvSpPr>
        <xdr:cNvPr id="185" name="テキスト ボックス 184"/>
        <xdr:cNvSpPr txBox="1"/>
      </xdr:nvSpPr>
      <xdr:spPr>
        <a:xfrm>
          <a:off x="2608795"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64066</xdr:rowOff>
    </xdr:from>
    <xdr:to>
      <xdr:col>10</xdr:col>
      <xdr:colOff>114300</xdr:colOff>
      <xdr:row>78</xdr:row>
      <xdr:rowOff>90029</xdr:rowOff>
    </xdr:to>
    <xdr:cxnSp macro="">
      <xdr:nvCxnSpPr>
        <xdr:cNvPr id="186" name="直線コネクタ 185"/>
        <xdr:cNvCxnSpPr/>
      </xdr:nvCxnSpPr>
      <xdr:spPr>
        <a:xfrm flipV="1">
          <a:off x="1130300" y="13094266"/>
          <a:ext cx="889000" cy="36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141870</xdr:rowOff>
    </xdr:from>
    <xdr:to>
      <xdr:col>10</xdr:col>
      <xdr:colOff>165100</xdr:colOff>
      <xdr:row>72</xdr:row>
      <xdr:rowOff>72020</xdr:rowOff>
    </xdr:to>
    <xdr:sp macro="" textlink="">
      <xdr:nvSpPr>
        <xdr:cNvPr id="187" name="フローチャート: 判断 186"/>
        <xdr:cNvSpPr/>
      </xdr:nvSpPr>
      <xdr:spPr>
        <a:xfrm>
          <a:off x="1968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88547</xdr:rowOff>
    </xdr:from>
    <xdr:ext cx="599010" cy="259045"/>
    <xdr:sp macro="" textlink="">
      <xdr:nvSpPr>
        <xdr:cNvPr id="188" name="テキスト ボックス 187"/>
        <xdr:cNvSpPr txBox="1"/>
      </xdr:nvSpPr>
      <xdr:spPr>
        <a:xfrm>
          <a:off x="1719795"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154998</xdr:rowOff>
    </xdr:from>
    <xdr:to>
      <xdr:col>6</xdr:col>
      <xdr:colOff>38100</xdr:colOff>
      <xdr:row>73</xdr:row>
      <xdr:rowOff>85148</xdr:rowOff>
    </xdr:to>
    <xdr:sp macro="" textlink="">
      <xdr:nvSpPr>
        <xdr:cNvPr id="189" name="フローチャート: 判断 188"/>
        <xdr:cNvSpPr/>
      </xdr:nvSpPr>
      <xdr:spPr>
        <a:xfrm>
          <a:off x="1079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101675</xdr:rowOff>
    </xdr:from>
    <xdr:ext cx="599010" cy="259045"/>
    <xdr:sp macro="" textlink="">
      <xdr:nvSpPr>
        <xdr:cNvPr id="190" name="テキスト ボックス 189"/>
        <xdr:cNvSpPr txBox="1"/>
      </xdr:nvSpPr>
      <xdr:spPr>
        <a:xfrm>
          <a:off x="830795"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141837</xdr:rowOff>
    </xdr:from>
    <xdr:to>
      <xdr:col>24</xdr:col>
      <xdr:colOff>114300</xdr:colOff>
      <xdr:row>75</xdr:row>
      <xdr:rowOff>71987</xdr:rowOff>
    </xdr:to>
    <xdr:sp macro="" textlink="">
      <xdr:nvSpPr>
        <xdr:cNvPr id="196" name="楕円 195"/>
        <xdr:cNvSpPr/>
      </xdr:nvSpPr>
      <xdr:spPr>
        <a:xfrm>
          <a:off x="4584700" y="128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164714</xdr:rowOff>
    </xdr:from>
    <xdr:ext cx="599010" cy="259045"/>
    <xdr:sp macro="" textlink="">
      <xdr:nvSpPr>
        <xdr:cNvPr id="197" name="民生費該当値テキスト"/>
        <xdr:cNvSpPr txBox="1"/>
      </xdr:nvSpPr>
      <xdr:spPr>
        <a:xfrm>
          <a:off x="4686300" y="1268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125247</xdr:rowOff>
    </xdr:from>
    <xdr:to>
      <xdr:col>20</xdr:col>
      <xdr:colOff>38100</xdr:colOff>
      <xdr:row>75</xdr:row>
      <xdr:rowOff>55397</xdr:rowOff>
    </xdr:to>
    <xdr:sp macro="" textlink="">
      <xdr:nvSpPr>
        <xdr:cNvPr id="198" name="楕円 197"/>
        <xdr:cNvSpPr/>
      </xdr:nvSpPr>
      <xdr:spPr>
        <a:xfrm>
          <a:off x="3746500" y="128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71924</xdr:rowOff>
    </xdr:from>
    <xdr:ext cx="599010" cy="259045"/>
    <xdr:sp macro="" textlink="">
      <xdr:nvSpPr>
        <xdr:cNvPr id="199" name="テキスト ボックス 198"/>
        <xdr:cNvSpPr txBox="1"/>
      </xdr:nvSpPr>
      <xdr:spPr>
        <a:xfrm>
          <a:off x="3497795" y="1258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81259</xdr:rowOff>
    </xdr:from>
    <xdr:to>
      <xdr:col>15</xdr:col>
      <xdr:colOff>101600</xdr:colOff>
      <xdr:row>77</xdr:row>
      <xdr:rowOff>11409</xdr:rowOff>
    </xdr:to>
    <xdr:sp macro="" textlink="">
      <xdr:nvSpPr>
        <xdr:cNvPr id="200" name="楕円 199"/>
        <xdr:cNvSpPr/>
      </xdr:nvSpPr>
      <xdr:spPr>
        <a:xfrm>
          <a:off x="2857500" y="131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27936</xdr:rowOff>
    </xdr:from>
    <xdr:ext cx="599010" cy="259045"/>
    <xdr:sp macro="" textlink="">
      <xdr:nvSpPr>
        <xdr:cNvPr id="201" name="テキスト ボックス 200"/>
        <xdr:cNvSpPr txBox="1"/>
      </xdr:nvSpPr>
      <xdr:spPr>
        <a:xfrm>
          <a:off x="2608795" y="1288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13266</xdr:rowOff>
    </xdr:from>
    <xdr:to>
      <xdr:col>10</xdr:col>
      <xdr:colOff>165100</xdr:colOff>
      <xdr:row>76</xdr:row>
      <xdr:rowOff>114866</xdr:rowOff>
    </xdr:to>
    <xdr:sp macro="" textlink="">
      <xdr:nvSpPr>
        <xdr:cNvPr id="202" name="楕円 201"/>
        <xdr:cNvSpPr/>
      </xdr:nvSpPr>
      <xdr:spPr>
        <a:xfrm>
          <a:off x="1968500" y="130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105993</xdr:rowOff>
    </xdr:from>
    <xdr:ext cx="599010" cy="259045"/>
    <xdr:sp macro="" textlink="">
      <xdr:nvSpPr>
        <xdr:cNvPr id="203" name="テキスト ボックス 202"/>
        <xdr:cNvSpPr txBox="1"/>
      </xdr:nvSpPr>
      <xdr:spPr>
        <a:xfrm>
          <a:off x="1719795" y="1313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39229</xdr:rowOff>
    </xdr:from>
    <xdr:to>
      <xdr:col>6</xdr:col>
      <xdr:colOff>38100</xdr:colOff>
      <xdr:row>78</xdr:row>
      <xdr:rowOff>140829</xdr:rowOff>
    </xdr:to>
    <xdr:sp macro="" textlink="">
      <xdr:nvSpPr>
        <xdr:cNvPr id="204" name="楕円 203"/>
        <xdr:cNvSpPr/>
      </xdr:nvSpPr>
      <xdr:spPr>
        <a:xfrm>
          <a:off x="1079500" y="134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131956</xdr:rowOff>
    </xdr:from>
    <xdr:ext cx="599010" cy="259045"/>
    <xdr:sp macro="" textlink="">
      <xdr:nvSpPr>
        <xdr:cNvPr id="205" name="テキスト ボックス 204"/>
        <xdr:cNvSpPr txBox="1"/>
      </xdr:nvSpPr>
      <xdr:spPr>
        <a:xfrm>
          <a:off x="830795" y="1350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28" name="直線コネクタ 227"/>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29"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0" name="直線コネクタ 229"/>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1"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2" name="直線コネクタ 231"/>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16599</xdr:rowOff>
    </xdr:from>
    <xdr:to>
      <xdr:col>24</xdr:col>
      <xdr:colOff>63500</xdr:colOff>
      <xdr:row>97</xdr:row>
      <xdr:rowOff>5741</xdr:rowOff>
    </xdr:to>
    <xdr:cxnSp macro="">
      <xdr:nvCxnSpPr>
        <xdr:cNvPr id="233" name="直線コネクタ 232"/>
        <xdr:cNvCxnSpPr/>
      </xdr:nvCxnSpPr>
      <xdr:spPr>
        <a:xfrm>
          <a:off x="3797300" y="16475799"/>
          <a:ext cx="8382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120797</xdr:rowOff>
    </xdr:from>
    <xdr:ext cx="534377" cy="259045"/>
    <xdr:sp macro="" textlink="">
      <xdr:nvSpPr>
        <xdr:cNvPr id="234" name="衛生費平均値テキスト"/>
        <xdr:cNvSpPr txBox="1"/>
      </xdr:nvSpPr>
      <xdr:spPr>
        <a:xfrm>
          <a:off x="4686300" y="1657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5" name="フローチャート: 判断 234"/>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16599</xdr:rowOff>
    </xdr:from>
    <xdr:to>
      <xdr:col>19</xdr:col>
      <xdr:colOff>177800</xdr:colOff>
      <xdr:row>97</xdr:row>
      <xdr:rowOff>83144</xdr:rowOff>
    </xdr:to>
    <xdr:cxnSp macro="">
      <xdr:nvCxnSpPr>
        <xdr:cNvPr id="236" name="直線コネクタ 235"/>
        <xdr:cNvCxnSpPr/>
      </xdr:nvCxnSpPr>
      <xdr:spPr>
        <a:xfrm flipV="1">
          <a:off x="2908300" y="16475799"/>
          <a:ext cx="889000" cy="23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7" name="フローチャート: 判断 236"/>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48879</xdr:rowOff>
    </xdr:from>
    <xdr:ext cx="534377" cy="259045"/>
    <xdr:sp macro="" textlink="">
      <xdr:nvSpPr>
        <xdr:cNvPr id="238" name="テキスト ボックス 237"/>
        <xdr:cNvSpPr txBox="1"/>
      </xdr:nvSpPr>
      <xdr:spPr>
        <a:xfrm>
          <a:off x="3530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40785</xdr:rowOff>
    </xdr:from>
    <xdr:to>
      <xdr:col>15</xdr:col>
      <xdr:colOff>50800</xdr:colOff>
      <xdr:row>97</xdr:row>
      <xdr:rowOff>83144</xdr:rowOff>
    </xdr:to>
    <xdr:cxnSp macro="">
      <xdr:nvCxnSpPr>
        <xdr:cNvPr id="239" name="直線コネクタ 238"/>
        <xdr:cNvCxnSpPr/>
      </xdr:nvCxnSpPr>
      <xdr:spPr>
        <a:xfrm>
          <a:off x="2019300" y="16671435"/>
          <a:ext cx="8890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40" name="フローチャート: 判断 239"/>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110901</xdr:rowOff>
    </xdr:from>
    <xdr:ext cx="534377" cy="259045"/>
    <xdr:sp macro="" textlink="">
      <xdr:nvSpPr>
        <xdr:cNvPr id="241" name="テキスト ボックス 240"/>
        <xdr:cNvSpPr txBox="1"/>
      </xdr:nvSpPr>
      <xdr:spPr>
        <a:xfrm>
          <a:off x="2641111" y="163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141734</xdr:rowOff>
    </xdr:from>
    <xdr:to>
      <xdr:col>10</xdr:col>
      <xdr:colOff>114300</xdr:colOff>
      <xdr:row>97</xdr:row>
      <xdr:rowOff>40785</xdr:rowOff>
    </xdr:to>
    <xdr:cxnSp macro="">
      <xdr:nvCxnSpPr>
        <xdr:cNvPr id="242" name="直線コネクタ 241"/>
        <xdr:cNvCxnSpPr/>
      </xdr:nvCxnSpPr>
      <xdr:spPr>
        <a:xfrm>
          <a:off x="1130300" y="16429484"/>
          <a:ext cx="889000" cy="24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3" name="フローチャート: 判断 242"/>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113595</xdr:rowOff>
    </xdr:from>
    <xdr:ext cx="534377" cy="259045"/>
    <xdr:sp macro="" textlink="">
      <xdr:nvSpPr>
        <xdr:cNvPr id="244" name="テキスト ボックス 243"/>
        <xdr:cNvSpPr txBox="1"/>
      </xdr:nvSpPr>
      <xdr:spPr>
        <a:xfrm>
          <a:off x="1752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45" name="フローチャート: 判断 244"/>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141736</xdr:rowOff>
    </xdr:from>
    <xdr:ext cx="534377" cy="259045"/>
    <xdr:sp macro="" textlink="">
      <xdr:nvSpPr>
        <xdr:cNvPr id="246" name="テキスト ボックス 245"/>
        <xdr:cNvSpPr txBox="1"/>
      </xdr:nvSpPr>
      <xdr:spPr>
        <a:xfrm>
          <a:off x="863111" y="16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126391</xdr:rowOff>
    </xdr:from>
    <xdr:to>
      <xdr:col>24</xdr:col>
      <xdr:colOff>114300</xdr:colOff>
      <xdr:row>97</xdr:row>
      <xdr:rowOff>56541</xdr:rowOff>
    </xdr:to>
    <xdr:sp macro="" textlink="">
      <xdr:nvSpPr>
        <xdr:cNvPr id="252" name="楕円 251"/>
        <xdr:cNvSpPr/>
      </xdr:nvSpPr>
      <xdr:spPr>
        <a:xfrm>
          <a:off x="4584700" y="16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149268</xdr:rowOff>
    </xdr:from>
    <xdr:ext cx="534377" cy="259045"/>
    <xdr:sp macro="" textlink="">
      <xdr:nvSpPr>
        <xdr:cNvPr id="253" name="衛生費該当値テキスト"/>
        <xdr:cNvSpPr txBox="1"/>
      </xdr:nvSpPr>
      <xdr:spPr>
        <a:xfrm>
          <a:off x="4686300" y="164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137249</xdr:rowOff>
    </xdr:from>
    <xdr:to>
      <xdr:col>20</xdr:col>
      <xdr:colOff>38100</xdr:colOff>
      <xdr:row>96</xdr:row>
      <xdr:rowOff>67399</xdr:rowOff>
    </xdr:to>
    <xdr:sp macro="" textlink="">
      <xdr:nvSpPr>
        <xdr:cNvPr id="254" name="楕円 253"/>
        <xdr:cNvSpPr/>
      </xdr:nvSpPr>
      <xdr:spPr>
        <a:xfrm>
          <a:off x="3746500" y="164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83926</xdr:rowOff>
    </xdr:from>
    <xdr:ext cx="534377" cy="259045"/>
    <xdr:sp macro="" textlink="">
      <xdr:nvSpPr>
        <xdr:cNvPr id="255" name="テキスト ボックス 254"/>
        <xdr:cNvSpPr txBox="1"/>
      </xdr:nvSpPr>
      <xdr:spPr>
        <a:xfrm>
          <a:off x="3530111" y="162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32344</xdr:rowOff>
    </xdr:from>
    <xdr:to>
      <xdr:col>15</xdr:col>
      <xdr:colOff>101600</xdr:colOff>
      <xdr:row>97</xdr:row>
      <xdr:rowOff>133944</xdr:rowOff>
    </xdr:to>
    <xdr:sp macro="" textlink="">
      <xdr:nvSpPr>
        <xdr:cNvPr id="256" name="楕円 255"/>
        <xdr:cNvSpPr/>
      </xdr:nvSpPr>
      <xdr:spPr>
        <a:xfrm>
          <a:off x="2857500" y="166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125071</xdr:rowOff>
    </xdr:from>
    <xdr:ext cx="534377" cy="259045"/>
    <xdr:sp macro="" textlink="">
      <xdr:nvSpPr>
        <xdr:cNvPr id="257" name="テキスト ボックス 256"/>
        <xdr:cNvSpPr txBox="1"/>
      </xdr:nvSpPr>
      <xdr:spPr>
        <a:xfrm>
          <a:off x="2641111" y="1675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161435</xdr:rowOff>
    </xdr:from>
    <xdr:to>
      <xdr:col>10</xdr:col>
      <xdr:colOff>165100</xdr:colOff>
      <xdr:row>97</xdr:row>
      <xdr:rowOff>91585</xdr:rowOff>
    </xdr:to>
    <xdr:sp macro="" textlink="">
      <xdr:nvSpPr>
        <xdr:cNvPr id="258" name="楕円 257"/>
        <xdr:cNvSpPr/>
      </xdr:nvSpPr>
      <xdr:spPr>
        <a:xfrm>
          <a:off x="1968500" y="166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108112</xdr:rowOff>
    </xdr:from>
    <xdr:ext cx="534377" cy="259045"/>
    <xdr:sp macro="" textlink="">
      <xdr:nvSpPr>
        <xdr:cNvPr id="259" name="テキスト ボックス 258"/>
        <xdr:cNvSpPr txBox="1"/>
      </xdr:nvSpPr>
      <xdr:spPr>
        <a:xfrm>
          <a:off x="1752111" y="1639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90934</xdr:rowOff>
    </xdr:from>
    <xdr:to>
      <xdr:col>6</xdr:col>
      <xdr:colOff>38100</xdr:colOff>
      <xdr:row>96</xdr:row>
      <xdr:rowOff>21084</xdr:rowOff>
    </xdr:to>
    <xdr:sp macro="" textlink="">
      <xdr:nvSpPr>
        <xdr:cNvPr id="260" name="楕円 259"/>
        <xdr:cNvSpPr/>
      </xdr:nvSpPr>
      <xdr:spPr>
        <a:xfrm>
          <a:off x="1079500" y="1637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37611</xdr:rowOff>
    </xdr:from>
    <xdr:ext cx="534377" cy="259045"/>
    <xdr:sp macro="" textlink="">
      <xdr:nvSpPr>
        <xdr:cNvPr id="261" name="テキスト ボックス 260"/>
        <xdr:cNvSpPr txBox="1"/>
      </xdr:nvSpPr>
      <xdr:spPr>
        <a:xfrm>
          <a:off x="863111" y="1615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5" name="直線コネクタ 284"/>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6"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7" name="直線コネクタ 286"/>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88"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89" name="直線コネクタ 288"/>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74422</xdr:rowOff>
    </xdr:from>
    <xdr:to>
      <xdr:col>55</xdr:col>
      <xdr:colOff>0</xdr:colOff>
      <xdr:row>38</xdr:row>
      <xdr:rowOff>78232</xdr:rowOff>
    </xdr:to>
    <xdr:cxnSp macro="">
      <xdr:nvCxnSpPr>
        <xdr:cNvPr id="290" name="直線コネクタ 289"/>
        <xdr:cNvCxnSpPr/>
      </xdr:nvCxnSpPr>
      <xdr:spPr>
        <a:xfrm flipV="1">
          <a:off x="9639300" y="658952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91" name="労働費平均値テキスト"/>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2" name="フローチャート: 判断 291"/>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57023</xdr:rowOff>
    </xdr:from>
    <xdr:to>
      <xdr:col>50</xdr:col>
      <xdr:colOff>114300</xdr:colOff>
      <xdr:row>38</xdr:row>
      <xdr:rowOff>78232</xdr:rowOff>
    </xdr:to>
    <xdr:cxnSp macro="">
      <xdr:nvCxnSpPr>
        <xdr:cNvPr id="293" name="直線コネクタ 292"/>
        <xdr:cNvCxnSpPr/>
      </xdr:nvCxnSpPr>
      <xdr:spPr>
        <a:xfrm>
          <a:off x="8750300" y="6572123"/>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4" name="フローチャート: 判断 293"/>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95" name="テキスト ボックス 294"/>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35306</xdr:rowOff>
    </xdr:from>
    <xdr:to>
      <xdr:col>45</xdr:col>
      <xdr:colOff>177800</xdr:colOff>
      <xdr:row>38</xdr:row>
      <xdr:rowOff>57023</xdr:rowOff>
    </xdr:to>
    <xdr:cxnSp macro="">
      <xdr:nvCxnSpPr>
        <xdr:cNvPr id="296" name="直線コネクタ 295"/>
        <xdr:cNvCxnSpPr/>
      </xdr:nvCxnSpPr>
      <xdr:spPr>
        <a:xfrm>
          <a:off x="7861300" y="655040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97" name="フローチャート: 判断 296"/>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12082</xdr:rowOff>
    </xdr:from>
    <xdr:ext cx="469744" cy="259045"/>
    <xdr:sp macro="" textlink="">
      <xdr:nvSpPr>
        <xdr:cNvPr id="298" name="テキスト ボックス 297"/>
        <xdr:cNvSpPr txBox="1"/>
      </xdr:nvSpPr>
      <xdr:spPr>
        <a:xfrm>
          <a:off x="8515428"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141097</xdr:rowOff>
    </xdr:from>
    <xdr:to>
      <xdr:col>41</xdr:col>
      <xdr:colOff>50800</xdr:colOff>
      <xdr:row>38</xdr:row>
      <xdr:rowOff>35306</xdr:rowOff>
    </xdr:to>
    <xdr:cxnSp macro="">
      <xdr:nvCxnSpPr>
        <xdr:cNvPr id="299" name="直線コネクタ 298"/>
        <xdr:cNvCxnSpPr/>
      </xdr:nvCxnSpPr>
      <xdr:spPr>
        <a:xfrm>
          <a:off x="6972300" y="6484747"/>
          <a:ext cx="8890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39624</xdr:rowOff>
    </xdr:from>
    <xdr:to>
      <xdr:col>41</xdr:col>
      <xdr:colOff>101600</xdr:colOff>
      <xdr:row>38</xdr:row>
      <xdr:rowOff>141224</xdr:rowOff>
    </xdr:to>
    <xdr:sp macro="" textlink="">
      <xdr:nvSpPr>
        <xdr:cNvPr id="300" name="フローチャート: 判断 299"/>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132351</xdr:rowOff>
    </xdr:from>
    <xdr:ext cx="378565" cy="259045"/>
    <xdr:sp macro="" textlink="">
      <xdr:nvSpPr>
        <xdr:cNvPr id="301" name="テキスト ボックス 300"/>
        <xdr:cNvSpPr txBox="1"/>
      </xdr:nvSpPr>
      <xdr:spPr>
        <a:xfrm>
          <a:off x="7672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165227</xdr:rowOff>
    </xdr:from>
    <xdr:to>
      <xdr:col>36</xdr:col>
      <xdr:colOff>165100</xdr:colOff>
      <xdr:row>38</xdr:row>
      <xdr:rowOff>95377</xdr:rowOff>
    </xdr:to>
    <xdr:sp macro="" textlink="">
      <xdr:nvSpPr>
        <xdr:cNvPr id="302" name="フローチャート: 判断 301"/>
        <xdr:cNvSpPr/>
      </xdr:nvSpPr>
      <xdr:spPr>
        <a:xfrm>
          <a:off x="6921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86504</xdr:rowOff>
    </xdr:from>
    <xdr:ext cx="469744" cy="259045"/>
    <xdr:sp macro="" textlink="">
      <xdr:nvSpPr>
        <xdr:cNvPr id="303" name="テキスト ボックス 302"/>
        <xdr:cNvSpPr txBox="1"/>
      </xdr:nvSpPr>
      <xdr:spPr>
        <a:xfrm>
          <a:off x="6737428"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23622</xdr:rowOff>
    </xdr:from>
    <xdr:to>
      <xdr:col>55</xdr:col>
      <xdr:colOff>50800</xdr:colOff>
      <xdr:row>38</xdr:row>
      <xdr:rowOff>125222</xdr:rowOff>
    </xdr:to>
    <xdr:sp macro="" textlink="">
      <xdr:nvSpPr>
        <xdr:cNvPr id="309" name="楕円 308"/>
        <xdr:cNvSpPr/>
      </xdr:nvSpPr>
      <xdr:spPr>
        <a:xfrm>
          <a:off x="10426700" y="65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109999</xdr:rowOff>
    </xdr:from>
    <xdr:ext cx="469744" cy="259045"/>
    <xdr:sp macro="" textlink="">
      <xdr:nvSpPr>
        <xdr:cNvPr id="310" name="労働費該当値テキスト"/>
        <xdr:cNvSpPr txBox="1"/>
      </xdr:nvSpPr>
      <xdr:spPr>
        <a:xfrm>
          <a:off x="10528300" y="64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27432</xdr:rowOff>
    </xdr:from>
    <xdr:to>
      <xdr:col>50</xdr:col>
      <xdr:colOff>165100</xdr:colOff>
      <xdr:row>38</xdr:row>
      <xdr:rowOff>129032</xdr:rowOff>
    </xdr:to>
    <xdr:sp macro="" textlink="">
      <xdr:nvSpPr>
        <xdr:cNvPr id="311" name="楕円 310"/>
        <xdr:cNvSpPr/>
      </xdr:nvSpPr>
      <xdr:spPr>
        <a:xfrm>
          <a:off x="9588500" y="65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120159</xdr:rowOff>
    </xdr:from>
    <xdr:ext cx="469744" cy="259045"/>
    <xdr:sp macro="" textlink="">
      <xdr:nvSpPr>
        <xdr:cNvPr id="312" name="テキスト ボックス 311"/>
        <xdr:cNvSpPr txBox="1"/>
      </xdr:nvSpPr>
      <xdr:spPr>
        <a:xfrm>
          <a:off x="9404428" y="663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6223</xdr:rowOff>
    </xdr:from>
    <xdr:to>
      <xdr:col>46</xdr:col>
      <xdr:colOff>38100</xdr:colOff>
      <xdr:row>38</xdr:row>
      <xdr:rowOff>107823</xdr:rowOff>
    </xdr:to>
    <xdr:sp macro="" textlink="">
      <xdr:nvSpPr>
        <xdr:cNvPr id="313" name="楕円 312"/>
        <xdr:cNvSpPr/>
      </xdr:nvSpPr>
      <xdr:spPr>
        <a:xfrm>
          <a:off x="8699500" y="65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98950</xdr:rowOff>
    </xdr:from>
    <xdr:ext cx="469744" cy="259045"/>
    <xdr:sp macro="" textlink="">
      <xdr:nvSpPr>
        <xdr:cNvPr id="314" name="テキスト ボックス 313"/>
        <xdr:cNvSpPr txBox="1"/>
      </xdr:nvSpPr>
      <xdr:spPr>
        <a:xfrm>
          <a:off x="8515428" y="661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155956</xdr:rowOff>
    </xdr:from>
    <xdr:to>
      <xdr:col>41</xdr:col>
      <xdr:colOff>101600</xdr:colOff>
      <xdr:row>38</xdr:row>
      <xdr:rowOff>86106</xdr:rowOff>
    </xdr:to>
    <xdr:sp macro="" textlink="">
      <xdr:nvSpPr>
        <xdr:cNvPr id="315" name="楕円 314"/>
        <xdr:cNvSpPr/>
      </xdr:nvSpPr>
      <xdr:spPr>
        <a:xfrm>
          <a:off x="7810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102633</xdr:rowOff>
    </xdr:from>
    <xdr:ext cx="469744" cy="259045"/>
    <xdr:sp macro="" textlink="">
      <xdr:nvSpPr>
        <xdr:cNvPr id="316" name="テキスト ボックス 315"/>
        <xdr:cNvSpPr txBox="1"/>
      </xdr:nvSpPr>
      <xdr:spPr>
        <a:xfrm>
          <a:off x="7626428" y="627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90297</xdr:rowOff>
    </xdr:from>
    <xdr:to>
      <xdr:col>36</xdr:col>
      <xdr:colOff>165100</xdr:colOff>
      <xdr:row>38</xdr:row>
      <xdr:rowOff>20447</xdr:rowOff>
    </xdr:to>
    <xdr:sp macro="" textlink="">
      <xdr:nvSpPr>
        <xdr:cNvPr id="317" name="楕円 316"/>
        <xdr:cNvSpPr/>
      </xdr:nvSpPr>
      <xdr:spPr>
        <a:xfrm>
          <a:off x="6921500" y="64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36974</xdr:rowOff>
    </xdr:from>
    <xdr:ext cx="469744" cy="259045"/>
    <xdr:sp macro="" textlink="">
      <xdr:nvSpPr>
        <xdr:cNvPr id="318" name="テキスト ボックス 317"/>
        <xdr:cNvSpPr txBox="1"/>
      </xdr:nvSpPr>
      <xdr:spPr>
        <a:xfrm>
          <a:off x="6737428" y="62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40" name="直線コネクタ 339"/>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41"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2" name="直線コネクタ 341"/>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3"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4" name="直線コネクタ 343"/>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62525</xdr:rowOff>
    </xdr:from>
    <xdr:to>
      <xdr:col>55</xdr:col>
      <xdr:colOff>0</xdr:colOff>
      <xdr:row>57</xdr:row>
      <xdr:rowOff>63119</xdr:rowOff>
    </xdr:to>
    <xdr:cxnSp macro="">
      <xdr:nvCxnSpPr>
        <xdr:cNvPr id="345" name="直線コネクタ 344"/>
        <xdr:cNvCxnSpPr/>
      </xdr:nvCxnSpPr>
      <xdr:spPr>
        <a:xfrm flipV="1">
          <a:off x="9639300" y="9835175"/>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17731</xdr:rowOff>
    </xdr:from>
    <xdr:ext cx="469744" cy="259045"/>
    <xdr:sp macro="" textlink="">
      <xdr:nvSpPr>
        <xdr:cNvPr id="346" name="農林水産業費平均値テキスト"/>
        <xdr:cNvSpPr txBox="1"/>
      </xdr:nvSpPr>
      <xdr:spPr>
        <a:xfrm>
          <a:off x="10528300" y="944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7" name="フローチャート: 判断 346"/>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28738</xdr:rowOff>
    </xdr:from>
    <xdr:to>
      <xdr:col>50</xdr:col>
      <xdr:colOff>114300</xdr:colOff>
      <xdr:row>57</xdr:row>
      <xdr:rowOff>63119</xdr:rowOff>
    </xdr:to>
    <xdr:cxnSp macro="">
      <xdr:nvCxnSpPr>
        <xdr:cNvPr id="348" name="直線コネクタ 347"/>
        <xdr:cNvCxnSpPr/>
      </xdr:nvCxnSpPr>
      <xdr:spPr>
        <a:xfrm>
          <a:off x="8750300" y="9801388"/>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49" name="フローチャート: 判断 348"/>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138173</xdr:rowOff>
    </xdr:from>
    <xdr:ext cx="469744" cy="259045"/>
    <xdr:sp macro="" textlink="">
      <xdr:nvSpPr>
        <xdr:cNvPr id="350" name="テキスト ボックス 349"/>
        <xdr:cNvSpPr txBox="1"/>
      </xdr:nvSpPr>
      <xdr:spPr>
        <a:xfrm>
          <a:off x="9404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28738</xdr:rowOff>
    </xdr:from>
    <xdr:to>
      <xdr:col>45</xdr:col>
      <xdr:colOff>177800</xdr:colOff>
      <xdr:row>57</xdr:row>
      <xdr:rowOff>98827</xdr:rowOff>
    </xdr:to>
    <xdr:cxnSp macro="">
      <xdr:nvCxnSpPr>
        <xdr:cNvPr id="351" name="直線コネクタ 350"/>
        <xdr:cNvCxnSpPr/>
      </xdr:nvCxnSpPr>
      <xdr:spPr>
        <a:xfrm flipV="1">
          <a:off x="7861300" y="9801388"/>
          <a:ext cx="889000" cy="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2" name="フローチャート: 判断 351"/>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116319</xdr:rowOff>
    </xdr:from>
    <xdr:ext cx="469744" cy="259045"/>
    <xdr:sp macro="" textlink="">
      <xdr:nvSpPr>
        <xdr:cNvPr id="353" name="テキスト ボックス 352"/>
        <xdr:cNvSpPr txBox="1"/>
      </xdr:nvSpPr>
      <xdr:spPr>
        <a:xfrm>
          <a:off x="8515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38202</xdr:rowOff>
    </xdr:from>
    <xdr:to>
      <xdr:col>41</xdr:col>
      <xdr:colOff>50800</xdr:colOff>
      <xdr:row>57</xdr:row>
      <xdr:rowOff>98827</xdr:rowOff>
    </xdr:to>
    <xdr:cxnSp macro="">
      <xdr:nvCxnSpPr>
        <xdr:cNvPr id="354" name="直線コネクタ 353"/>
        <xdr:cNvCxnSpPr/>
      </xdr:nvCxnSpPr>
      <xdr:spPr>
        <a:xfrm>
          <a:off x="6972300" y="9810852"/>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55" name="フローチャート: 判断 354"/>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143567</xdr:rowOff>
    </xdr:from>
    <xdr:ext cx="469744" cy="259045"/>
    <xdr:sp macro="" textlink="">
      <xdr:nvSpPr>
        <xdr:cNvPr id="356" name="テキスト ボックス 355"/>
        <xdr:cNvSpPr txBox="1"/>
      </xdr:nvSpPr>
      <xdr:spPr>
        <a:xfrm>
          <a:off x="7626428"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57" name="フローチャート: 判断 356"/>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58" name="テキスト ボックス 357"/>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11725</xdr:rowOff>
    </xdr:from>
    <xdr:to>
      <xdr:col>55</xdr:col>
      <xdr:colOff>50800</xdr:colOff>
      <xdr:row>57</xdr:row>
      <xdr:rowOff>113325</xdr:rowOff>
    </xdr:to>
    <xdr:sp macro="" textlink="">
      <xdr:nvSpPr>
        <xdr:cNvPr id="364" name="楕円 363"/>
        <xdr:cNvSpPr/>
      </xdr:nvSpPr>
      <xdr:spPr>
        <a:xfrm>
          <a:off x="10426700" y="97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161602</xdr:rowOff>
    </xdr:from>
    <xdr:ext cx="469744" cy="259045"/>
    <xdr:sp macro="" textlink="">
      <xdr:nvSpPr>
        <xdr:cNvPr id="365" name="農林水産業費該当値テキスト"/>
        <xdr:cNvSpPr txBox="1"/>
      </xdr:nvSpPr>
      <xdr:spPr>
        <a:xfrm>
          <a:off x="10528300" y="97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12319</xdr:rowOff>
    </xdr:from>
    <xdr:to>
      <xdr:col>50</xdr:col>
      <xdr:colOff>165100</xdr:colOff>
      <xdr:row>57</xdr:row>
      <xdr:rowOff>113919</xdr:rowOff>
    </xdr:to>
    <xdr:sp macro="" textlink="">
      <xdr:nvSpPr>
        <xdr:cNvPr id="366" name="楕円 365"/>
        <xdr:cNvSpPr/>
      </xdr:nvSpPr>
      <xdr:spPr>
        <a:xfrm>
          <a:off x="9588500" y="97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105046</xdr:rowOff>
    </xdr:from>
    <xdr:ext cx="469744" cy="259045"/>
    <xdr:sp macro="" textlink="">
      <xdr:nvSpPr>
        <xdr:cNvPr id="367" name="テキスト ボックス 366"/>
        <xdr:cNvSpPr txBox="1"/>
      </xdr:nvSpPr>
      <xdr:spPr>
        <a:xfrm>
          <a:off x="9404428" y="98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149388</xdr:rowOff>
    </xdr:from>
    <xdr:to>
      <xdr:col>46</xdr:col>
      <xdr:colOff>38100</xdr:colOff>
      <xdr:row>57</xdr:row>
      <xdr:rowOff>79538</xdr:rowOff>
    </xdr:to>
    <xdr:sp macro="" textlink="">
      <xdr:nvSpPr>
        <xdr:cNvPr id="368" name="楕円 367"/>
        <xdr:cNvSpPr/>
      </xdr:nvSpPr>
      <xdr:spPr>
        <a:xfrm>
          <a:off x="8699500" y="97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70665</xdr:rowOff>
    </xdr:from>
    <xdr:ext cx="469744" cy="259045"/>
    <xdr:sp macro="" textlink="">
      <xdr:nvSpPr>
        <xdr:cNvPr id="369" name="テキスト ボックス 368"/>
        <xdr:cNvSpPr txBox="1"/>
      </xdr:nvSpPr>
      <xdr:spPr>
        <a:xfrm>
          <a:off x="8515428" y="984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48027</xdr:rowOff>
    </xdr:from>
    <xdr:to>
      <xdr:col>41</xdr:col>
      <xdr:colOff>101600</xdr:colOff>
      <xdr:row>57</xdr:row>
      <xdr:rowOff>149627</xdr:rowOff>
    </xdr:to>
    <xdr:sp macro="" textlink="">
      <xdr:nvSpPr>
        <xdr:cNvPr id="370" name="楕円 369"/>
        <xdr:cNvSpPr/>
      </xdr:nvSpPr>
      <xdr:spPr>
        <a:xfrm>
          <a:off x="7810500" y="98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140754</xdr:rowOff>
    </xdr:from>
    <xdr:ext cx="469744" cy="259045"/>
    <xdr:sp macro="" textlink="">
      <xdr:nvSpPr>
        <xdr:cNvPr id="371" name="テキスト ボックス 370"/>
        <xdr:cNvSpPr txBox="1"/>
      </xdr:nvSpPr>
      <xdr:spPr>
        <a:xfrm>
          <a:off x="7626428" y="991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158852</xdr:rowOff>
    </xdr:from>
    <xdr:to>
      <xdr:col>36</xdr:col>
      <xdr:colOff>165100</xdr:colOff>
      <xdr:row>57</xdr:row>
      <xdr:rowOff>89002</xdr:rowOff>
    </xdr:to>
    <xdr:sp macro="" textlink="">
      <xdr:nvSpPr>
        <xdr:cNvPr id="372" name="楕円 371"/>
        <xdr:cNvSpPr/>
      </xdr:nvSpPr>
      <xdr:spPr>
        <a:xfrm>
          <a:off x="6921500" y="97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105529</xdr:rowOff>
    </xdr:from>
    <xdr:ext cx="469744" cy="259045"/>
    <xdr:sp macro="" textlink="">
      <xdr:nvSpPr>
        <xdr:cNvPr id="373" name="テキスト ボックス 372"/>
        <xdr:cNvSpPr txBox="1"/>
      </xdr:nvSpPr>
      <xdr:spPr>
        <a:xfrm>
          <a:off x="6737428" y="953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7" name="直線コネクタ 396"/>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398"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399" name="直線コネクタ 398"/>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400"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401" name="直線コネクタ 400"/>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3187</xdr:rowOff>
    </xdr:from>
    <xdr:to>
      <xdr:col>55</xdr:col>
      <xdr:colOff>0</xdr:colOff>
      <xdr:row>73</xdr:row>
      <xdr:rowOff>52718</xdr:rowOff>
    </xdr:to>
    <xdr:cxnSp macro="">
      <xdr:nvCxnSpPr>
        <xdr:cNvPr id="402" name="直線コネクタ 401"/>
        <xdr:cNvCxnSpPr/>
      </xdr:nvCxnSpPr>
      <xdr:spPr>
        <a:xfrm>
          <a:off x="9639300" y="12519037"/>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155757</xdr:rowOff>
    </xdr:from>
    <xdr:ext cx="534377" cy="259045"/>
    <xdr:sp macro="" textlink="">
      <xdr:nvSpPr>
        <xdr:cNvPr id="403" name="商工費平均値テキスト"/>
        <xdr:cNvSpPr txBox="1"/>
      </xdr:nvSpPr>
      <xdr:spPr>
        <a:xfrm>
          <a:off x="10528300" y="13014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4" name="フローチャート: 判断 403"/>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3187</xdr:rowOff>
    </xdr:from>
    <xdr:to>
      <xdr:col>50</xdr:col>
      <xdr:colOff>114300</xdr:colOff>
      <xdr:row>73</xdr:row>
      <xdr:rowOff>34887</xdr:rowOff>
    </xdr:to>
    <xdr:cxnSp macro="">
      <xdr:nvCxnSpPr>
        <xdr:cNvPr id="405" name="直線コネクタ 404"/>
        <xdr:cNvCxnSpPr/>
      </xdr:nvCxnSpPr>
      <xdr:spPr>
        <a:xfrm flipV="1">
          <a:off x="8750300" y="12519037"/>
          <a:ext cx="889000" cy="3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6" name="フローチャート: 判断 405"/>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78376</xdr:rowOff>
    </xdr:from>
    <xdr:ext cx="534377" cy="259045"/>
    <xdr:sp macro="" textlink="">
      <xdr:nvSpPr>
        <xdr:cNvPr id="407" name="テキスト ボックス 406"/>
        <xdr:cNvSpPr txBox="1"/>
      </xdr:nvSpPr>
      <xdr:spPr>
        <a:xfrm>
          <a:off x="9372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128041</xdr:rowOff>
    </xdr:from>
    <xdr:to>
      <xdr:col>45</xdr:col>
      <xdr:colOff>177800</xdr:colOff>
      <xdr:row>73</xdr:row>
      <xdr:rowOff>34887</xdr:rowOff>
    </xdr:to>
    <xdr:cxnSp macro="">
      <xdr:nvCxnSpPr>
        <xdr:cNvPr id="408" name="直線コネクタ 407"/>
        <xdr:cNvCxnSpPr/>
      </xdr:nvCxnSpPr>
      <xdr:spPr>
        <a:xfrm>
          <a:off x="7861300" y="12300991"/>
          <a:ext cx="889000" cy="2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09" name="フローチャート: 判断 408"/>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145851</xdr:rowOff>
    </xdr:from>
    <xdr:ext cx="534377" cy="259045"/>
    <xdr:sp macro="" textlink="">
      <xdr:nvSpPr>
        <xdr:cNvPr id="410" name="テキスト ボックス 409"/>
        <xdr:cNvSpPr txBox="1"/>
      </xdr:nvSpPr>
      <xdr:spPr>
        <a:xfrm>
          <a:off x="8483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128041</xdr:rowOff>
    </xdr:from>
    <xdr:to>
      <xdr:col>41</xdr:col>
      <xdr:colOff>50800</xdr:colOff>
      <xdr:row>72</xdr:row>
      <xdr:rowOff>69177</xdr:rowOff>
    </xdr:to>
    <xdr:cxnSp macro="">
      <xdr:nvCxnSpPr>
        <xdr:cNvPr id="411" name="直線コネクタ 410"/>
        <xdr:cNvCxnSpPr/>
      </xdr:nvCxnSpPr>
      <xdr:spPr>
        <a:xfrm flipV="1">
          <a:off x="6972300" y="12300991"/>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19177</xdr:rowOff>
    </xdr:from>
    <xdr:to>
      <xdr:col>41</xdr:col>
      <xdr:colOff>101600</xdr:colOff>
      <xdr:row>77</xdr:row>
      <xdr:rowOff>120777</xdr:rowOff>
    </xdr:to>
    <xdr:sp macro="" textlink="">
      <xdr:nvSpPr>
        <xdr:cNvPr id="412" name="フローチャート: 判断 411"/>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111904</xdr:rowOff>
    </xdr:from>
    <xdr:ext cx="469744" cy="259045"/>
    <xdr:sp macro="" textlink="">
      <xdr:nvSpPr>
        <xdr:cNvPr id="413" name="テキスト ボックス 412"/>
        <xdr:cNvSpPr txBox="1"/>
      </xdr:nvSpPr>
      <xdr:spPr>
        <a:xfrm>
          <a:off x="7626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31217</xdr:rowOff>
    </xdr:from>
    <xdr:to>
      <xdr:col>36</xdr:col>
      <xdr:colOff>165100</xdr:colOff>
      <xdr:row>77</xdr:row>
      <xdr:rowOff>132817</xdr:rowOff>
    </xdr:to>
    <xdr:sp macro="" textlink="">
      <xdr:nvSpPr>
        <xdr:cNvPr id="414" name="フローチャート: 判断 413"/>
        <xdr:cNvSpPr/>
      </xdr:nvSpPr>
      <xdr:spPr>
        <a:xfrm>
          <a:off x="6921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123944</xdr:rowOff>
    </xdr:from>
    <xdr:ext cx="469744" cy="259045"/>
    <xdr:sp macro="" textlink="">
      <xdr:nvSpPr>
        <xdr:cNvPr id="415" name="テキスト ボックス 414"/>
        <xdr:cNvSpPr txBox="1"/>
      </xdr:nvSpPr>
      <xdr:spPr>
        <a:xfrm>
          <a:off x="6737428"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1918</xdr:rowOff>
    </xdr:from>
    <xdr:to>
      <xdr:col>55</xdr:col>
      <xdr:colOff>50800</xdr:colOff>
      <xdr:row>73</xdr:row>
      <xdr:rowOff>103518</xdr:rowOff>
    </xdr:to>
    <xdr:sp macro="" textlink="">
      <xdr:nvSpPr>
        <xdr:cNvPr id="421" name="楕円 420"/>
        <xdr:cNvSpPr/>
      </xdr:nvSpPr>
      <xdr:spPr>
        <a:xfrm>
          <a:off x="10426700" y="1251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24795</xdr:rowOff>
    </xdr:from>
    <xdr:ext cx="534377" cy="259045"/>
    <xdr:sp macro="" textlink="">
      <xdr:nvSpPr>
        <xdr:cNvPr id="422" name="商工費該当値テキスト"/>
        <xdr:cNvSpPr txBox="1"/>
      </xdr:nvSpPr>
      <xdr:spPr>
        <a:xfrm>
          <a:off x="10528300" y="1236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123837</xdr:rowOff>
    </xdr:from>
    <xdr:to>
      <xdr:col>50</xdr:col>
      <xdr:colOff>165100</xdr:colOff>
      <xdr:row>73</xdr:row>
      <xdr:rowOff>53987</xdr:rowOff>
    </xdr:to>
    <xdr:sp macro="" textlink="">
      <xdr:nvSpPr>
        <xdr:cNvPr id="423" name="楕円 422"/>
        <xdr:cNvSpPr/>
      </xdr:nvSpPr>
      <xdr:spPr>
        <a:xfrm>
          <a:off x="9588500" y="124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70514</xdr:rowOff>
    </xdr:from>
    <xdr:ext cx="534377" cy="259045"/>
    <xdr:sp macro="" textlink="">
      <xdr:nvSpPr>
        <xdr:cNvPr id="424" name="テキスト ボックス 423"/>
        <xdr:cNvSpPr txBox="1"/>
      </xdr:nvSpPr>
      <xdr:spPr>
        <a:xfrm>
          <a:off x="9372111" y="122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155537</xdr:rowOff>
    </xdr:from>
    <xdr:to>
      <xdr:col>46</xdr:col>
      <xdr:colOff>38100</xdr:colOff>
      <xdr:row>73</xdr:row>
      <xdr:rowOff>85687</xdr:rowOff>
    </xdr:to>
    <xdr:sp macro="" textlink="">
      <xdr:nvSpPr>
        <xdr:cNvPr id="425" name="楕円 424"/>
        <xdr:cNvSpPr/>
      </xdr:nvSpPr>
      <xdr:spPr>
        <a:xfrm>
          <a:off x="8699500" y="124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102214</xdr:rowOff>
    </xdr:from>
    <xdr:ext cx="534377" cy="259045"/>
    <xdr:sp macro="" textlink="">
      <xdr:nvSpPr>
        <xdr:cNvPr id="426" name="テキスト ボックス 425"/>
        <xdr:cNvSpPr txBox="1"/>
      </xdr:nvSpPr>
      <xdr:spPr>
        <a:xfrm>
          <a:off x="8483111" y="122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77241</xdr:rowOff>
    </xdr:from>
    <xdr:to>
      <xdr:col>41</xdr:col>
      <xdr:colOff>101600</xdr:colOff>
      <xdr:row>72</xdr:row>
      <xdr:rowOff>7391</xdr:rowOff>
    </xdr:to>
    <xdr:sp macro="" textlink="">
      <xdr:nvSpPr>
        <xdr:cNvPr id="427" name="楕円 426"/>
        <xdr:cNvSpPr/>
      </xdr:nvSpPr>
      <xdr:spPr>
        <a:xfrm>
          <a:off x="7810500" y="122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23918</xdr:rowOff>
    </xdr:from>
    <xdr:ext cx="534377" cy="259045"/>
    <xdr:sp macro="" textlink="">
      <xdr:nvSpPr>
        <xdr:cNvPr id="428" name="テキスト ボックス 427"/>
        <xdr:cNvSpPr txBox="1"/>
      </xdr:nvSpPr>
      <xdr:spPr>
        <a:xfrm>
          <a:off x="7594111" y="120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18377</xdr:rowOff>
    </xdr:from>
    <xdr:to>
      <xdr:col>36</xdr:col>
      <xdr:colOff>165100</xdr:colOff>
      <xdr:row>72</xdr:row>
      <xdr:rowOff>119977</xdr:rowOff>
    </xdr:to>
    <xdr:sp macro="" textlink="">
      <xdr:nvSpPr>
        <xdr:cNvPr id="429" name="楕円 428"/>
        <xdr:cNvSpPr/>
      </xdr:nvSpPr>
      <xdr:spPr>
        <a:xfrm>
          <a:off x="6921500" y="123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136504</xdr:rowOff>
    </xdr:from>
    <xdr:ext cx="534377" cy="259045"/>
    <xdr:sp macro="" textlink="">
      <xdr:nvSpPr>
        <xdr:cNvPr id="430" name="テキスト ボックス 429"/>
        <xdr:cNvSpPr txBox="1"/>
      </xdr:nvSpPr>
      <xdr:spPr>
        <a:xfrm>
          <a:off x="6705111" y="1213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119811</xdr:rowOff>
    </xdr:from>
    <xdr:to>
      <xdr:col>54</xdr:col>
      <xdr:colOff>189865</xdr:colOff>
      <xdr:row>98</xdr:row>
      <xdr:rowOff>48146</xdr:rowOff>
    </xdr:to>
    <xdr:cxnSp macro="">
      <xdr:nvCxnSpPr>
        <xdr:cNvPr id="455" name="直線コネクタ 454"/>
        <xdr:cNvCxnSpPr/>
      </xdr:nvCxnSpPr>
      <xdr:spPr>
        <a:xfrm flipV="1">
          <a:off x="10475595" y="16064661"/>
          <a:ext cx="1270" cy="78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51973</xdr:rowOff>
    </xdr:from>
    <xdr:ext cx="534377" cy="259045"/>
    <xdr:sp macro="" textlink="">
      <xdr:nvSpPr>
        <xdr:cNvPr id="456" name="土木費最小値テキスト"/>
        <xdr:cNvSpPr txBox="1"/>
      </xdr:nvSpPr>
      <xdr:spPr>
        <a:xfrm>
          <a:off x="10528300" y="168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48146</xdr:rowOff>
    </xdr:from>
    <xdr:to>
      <xdr:col>55</xdr:col>
      <xdr:colOff>88900</xdr:colOff>
      <xdr:row>98</xdr:row>
      <xdr:rowOff>48146</xdr:rowOff>
    </xdr:to>
    <xdr:cxnSp macro="">
      <xdr:nvCxnSpPr>
        <xdr:cNvPr id="457" name="直線コネクタ 456"/>
        <xdr:cNvCxnSpPr/>
      </xdr:nvCxnSpPr>
      <xdr:spPr>
        <a:xfrm>
          <a:off x="10388600" y="1685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66488</xdr:rowOff>
    </xdr:from>
    <xdr:ext cx="534377" cy="259045"/>
    <xdr:sp macro="" textlink="">
      <xdr:nvSpPr>
        <xdr:cNvPr id="458" name="土木費最大値テキスト"/>
        <xdr:cNvSpPr txBox="1"/>
      </xdr:nvSpPr>
      <xdr:spPr>
        <a:xfrm>
          <a:off x="10528300" y="158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119811</xdr:rowOff>
    </xdr:from>
    <xdr:to>
      <xdr:col>55</xdr:col>
      <xdr:colOff>88900</xdr:colOff>
      <xdr:row>93</xdr:row>
      <xdr:rowOff>119811</xdr:rowOff>
    </xdr:to>
    <xdr:cxnSp macro="">
      <xdr:nvCxnSpPr>
        <xdr:cNvPr id="459" name="直線コネクタ 458"/>
        <xdr:cNvCxnSpPr/>
      </xdr:nvCxnSpPr>
      <xdr:spPr>
        <a:xfrm>
          <a:off x="10388600" y="16064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119811</xdr:rowOff>
    </xdr:from>
    <xdr:to>
      <xdr:col>55</xdr:col>
      <xdr:colOff>0</xdr:colOff>
      <xdr:row>94</xdr:row>
      <xdr:rowOff>69196</xdr:rowOff>
    </xdr:to>
    <xdr:cxnSp macro="">
      <xdr:nvCxnSpPr>
        <xdr:cNvPr id="460" name="直線コネクタ 459"/>
        <xdr:cNvCxnSpPr/>
      </xdr:nvCxnSpPr>
      <xdr:spPr>
        <a:xfrm flipV="1">
          <a:off x="9639300" y="16064661"/>
          <a:ext cx="838200" cy="1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3261</xdr:rowOff>
    </xdr:from>
    <xdr:ext cx="534377" cy="259045"/>
    <xdr:sp macro="" textlink="">
      <xdr:nvSpPr>
        <xdr:cNvPr id="461" name="土木費平均値テキスト"/>
        <xdr:cNvSpPr txBox="1"/>
      </xdr:nvSpPr>
      <xdr:spPr>
        <a:xfrm>
          <a:off x="10528300" y="16462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24834</xdr:rowOff>
    </xdr:from>
    <xdr:to>
      <xdr:col>55</xdr:col>
      <xdr:colOff>50800</xdr:colOff>
      <xdr:row>96</xdr:row>
      <xdr:rowOff>126434</xdr:rowOff>
    </xdr:to>
    <xdr:sp macro="" textlink="">
      <xdr:nvSpPr>
        <xdr:cNvPr id="462" name="フローチャート: 判断 461"/>
        <xdr:cNvSpPr/>
      </xdr:nvSpPr>
      <xdr:spPr>
        <a:xfrm>
          <a:off x="10426700" y="1648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69196</xdr:rowOff>
    </xdr:from>
    <xdr:to>
      <xdr:col>50</xdr:col>
      <xdr:colOff>114300</xdr:colOff>
      <xdr:row>95</xdr:row>
      <xdr:rowOff>88742</xdr:rowOff>
    </xdr:to>
    <xdr:cxnSp macro="">
      <xdr:nvCxnSpPr>
        <xdr:cNvPr id="463" name="直線コネクタ 462"/>
        <xdr:cNvCxnSpPr/>
      </xdr:nvCxnSpPr>
      <xdr:spPr>
        <a:xfrm flipV="1">
          <a:off x="8750300" y="16185496"/>
          <a:ext cx="889000" cy="19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21082</xdr:rowOff>
    </xdr:from>
    <xdr:to>
      <xdr:col>50</xdr:col>
      <xdr:colOff>165100</xdr:colOff>
      <xdr:row>96</xdr:row>
      <xdr:rowOff>122682</xdr:rowOff>
    </xdr:to>
    <xdr:sp macro="" textlink="">
      <xdr:nvSpPr>
        <xdr:cNvPr id="464" name="フローチャート: 判断 463"/>
        <xdr:cNvSpPr/>
      </xdr:nvSpPr>
      <xdr:spPr>
        <a:xfrm>
          <a:off x="9588500" y="1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113809</xdr:rowOff>
    </xdr:from>
    <xdr:ext cx="534377" cy="259045"/>
    <xdr:sp macro="" textlink="">
      <xdr:nvSpPr>
        <xdr:cNvPr id="465" name="テキスト ボックス 464"/>
        <xdr:cNvSpPr txBox="1"/>
      </xdr:nvSpPr>
      <xdr:spPr>
        <a:xfrm>
          <a:off x="9372111" y="16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168808</xdr:rowOff>
    </xdr:from>
    <xdr:to>
      <xdr:col>45</xdr:col>
      <xdr:colOff>177800</xdr:colOff>
      <xdr:row>95</xdr:row>
      <xdr:rowOff>88742</xdr:rowOff>
    </xdr:to>
    <xdr:cxnSp macro="">
      <xdr:nvCxnSpPr>
        <xdr:cNvPr id="466" name="直線コネクタ 465"/>
        <xdr:cNvCxnSpPr/>
      </xdr:nvCxnSpPr>
      <xdr:spPr>
        <a:xfrm>
          <a:off x="7861300" y="15427858"/>
          <a:ext cx="889000" cy="9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22701</xdr:rowOff>
    </xdr:from>
    <xdr:to>
      <xdr:col>46</xdr:col>
      <xdr:colOff>38100</xdr:colOff>
      <xdr:row>96</xdr:row>
      <xdr:rowOff>124301</xdr:rowOff>
    </xdr:to>
    <xdr:sp macro="" textlink="">
      <xdr:nvSpPr>
        <xdr:cNvPr id="467" name="フローチャート: 判断 466"/>
        <xdr:cNvSpPr/>
      </xdr:nvSpPr>
      <xdr:spPr>
        <a:xfrm>
          <a:off x="8699500" y="164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115428</xdr:rowOff>
    </xdr:from>
    <xdr:ext cx="534377" cy="259045"/>
    <xdr:sp macro="" textlink="">
      <xdr:nvSpPr>
        <xdr:cNvPr id="468" name="テキスト ボックス 467"/>
        <xdr:cNvSpPr txBox="1"/>
      </xdr:nvSpPr>
      <xdr:spPr>
        <a:xfrm>
          <a:off x="8483111" y="1657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168808</xdr:rowOff>
    </xdr:from>
    <xdr:to>
      <xdr:col>41</xdr:col>
      <xdr:colOff>50800</xdr:colOff>
      <xdr:row>90</xdr:row>
      <xdr:rowOff>156998</xdr:rowOff>
    </xdr:to>
    <xdr:cxnSp macro="">
      <xdr:nvCxnSpPr>
        <xdr:cNvPr id="469" name="直線コネクタ 468"/>
        <xdr:cNvCxnSpPr/>
      </xdr:nvCxnSpPr>
      <xdr:spPr>
        <a:xfrm flipV="1">
          <a:off x="6972300" y="15427858"/>
          <a:ext cx="889000" cy="15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161443</xdr:rowOff>
    </xdr:from>
    <xdr:to>
      <xdr:col>41</xdr:col>
      <xdr:colOff>101600</xdr:colOff>
      <xdr:row>97</xdr:row>
      <xdr:rowOff>91593</xdr:rowOff>
    </xdr:to>
    <xdr:sp macro="" textlink="">
      <xdr:nvSpPr>
        <xdr:cNvPr id="470" name="フローチャート: 判断 469"/>
        <xdr:cNvSpPr/>
      </xdr:nvSpPr>
      <xdr:spPr>
        <a:xfrm>
          <a:off x="7810500" y="1662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82720</xdr:rowOff>
    </xdr:from>
    <xdr:ext cx="534377" cy="259045"/>
    <xdr:sp macro="" textlink="">
      <xdr:nvSpPr>
        <xdr:cNvPr id="471" name="テキスト ボックス 470"/>
        <xdr:cNvSpPr txBox="1"/>
      </xdr:nvSpPr>
      <xdr:spPr>
        <a:xfrm>
          <a:off x="7594111" y="167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134410</xdr:rowOff>
    </xdr:from>
    <xdr:to>
      <xdr:col>36</xdr:col>
      <xdr:colOff>165100</xdr:colOff>
      <xdr:row>97</xdr:row>
      <xdr:rowOff>64560</xdr:rowOff>
    </xdr:to>
    <xdr:sp macro="" textlink="">
      <xdr:nvSpPr>
        <xdr:cNvPr id="472" name="フローチャート: 判断 471"/>
        <xdr:cNvSpPr/>
      </xdr:nvSpPr>
      <xdr:spPr>
        <a:xfrm>
          <a:off x="6921500" y="1659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55687</xdr:rowOff>
    </xdr:from>
    <xdr:ext cx="534377" cy="259045"/>
    <xdr:sp macro="" textlink="">
      <xdr:nvSpPr>
        <xdr:cNvPr id="473" name="テキスト ボックス 472"/>
        <xdr:cNvSpPr txBox="1"/>
      </xdr:nvSpPr>
      <xdr:spPr>
        <a:xfrm>
          <a:off x="6705111" y="166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69011</xdr:rowOff>
    </xdr:from>
    <xdr:to>
      <xdr:col>55</xdr:col>
      <xdr:colOff>50800</xdr:colOff>
      <xdr:row>93</xdr:row>
      <xdr:rowOff>170611</xdr:rowOff>
    </xdr:to>
    <xdr:sp macro="" textlink="">
      <xdr:nvSpPr>
        <xdr:cNvPr id="479" name="楕円 478"/>
        <xdr:cNvSpPr/>
      </xdr:nvSpPr>
      <xdr:spPr>
        <a:xfrm>
          <a:off x="10426700" y="160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22038</xdr:rowOff>
    </xdr:from>
    <xdr:ext cx="534377" cy="259045"/>
    <xdr:sp macro="" textlink="">
      <xdr:nvSpPr>
        <xdr:cNvPr id="480" name="土木費該当値テキスト"/>
        <xdr:cNvSpPr txBox="1"/>
      </xdr:nvSpPr>
      <xdr:spPr>
        <a:xfrm>
          <a:off x="10528300" y="1596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18396</xdr:rowOff>
    </xdr:from>
    <xdr:to>
      <xdr:col>50</xdr:col>
      <xdr:colOff>165100</xdr:colOff>
      <xdr:row>94</xdr:row>
      <xdr:rowOff>119996</xdr:rowOff>
    </xdr:to>
    <xdr:sp macro="" textlink="">
      <xdr:nvSpPr>
        <xdr:cNvPr id="481" name="楕円 480"/>
        <xdr:cNvSpPr/>
      </xdr:nvSpPr>
      <xdr:spPr>
        <a:xfrm>
          <a:off x="9588500" y="161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136523</xdr:rowOff>
    </xdr:from>
    <xdr:ext cx="534377" cy="259045"/>
    <xdr:sp macro="" textlink="">
      <xdr:nvSpPr>
        <xdr:cNvPr id="482" name="テキスト ボックス 481"/>
        <xdr:cNvSpPr txBox="1"/>
      </xdr:nvSpPr>
      <xdr:spPr>
        <a:xfrm>
          <a:off x="9372111" y="1590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37942</xdr:rowOff>
    </xdr:from>
    <xdr:to>
      <xdr:col>46</xdr:col>
      <xdr:colOff>38100</xdr:colOff>
      <xdr:row>95</xdr:row>
      <xdr:rowOff>139542</xdr:rowOff>
    </xdr:to>
    <xdr:sp macro="" textlink="">
      <xdr:nvSpPr>
        <xdr:cNvPr id="483" name="楕円 482"/>
        <xdr:cNvSpPr/>
      </xdr:nvSpPr>
      <xdr:spPr>
        <a:xfrm>
          <a:off x="8699500" y="163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156069</xdr:rowOff>
    </xdr:from>
    <xdr:ext cx="534377" cy="259045"/>
    <xdr:sp macro="" textlink="">
      <xdr:nvSpPr>
        <xdr:cNvPr id="484" name="テキスト ボックス 483"/>
        <xdr:cNvSpPr txBox="1"/>
      </xdr:nvSpPr>
      <xdr:spPr>
        <a:xfrm>
          <a:off x="8483111" y="161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118008</xdr:rowOff>
    </xdr:from>
    <xdr:to>
      <xdr:col>41</xdr:col>
      <xdr:colOff>101600</xdr:colOff>
      <xdr:row>90</xdr:row>
      <xdr:rowOff>48158</xdr:rowOff>
    </xdr:to>
    <xdr:sp macro="" textlink="">
      <xdr:nvSpPr>
        <xdr:cNvPr id="485" name="楕円 484"/>
        <xdr:cNvSpPr/>
      </xdr:nvSpPr>
      <xdr:spPr>
        <a:xfrm>
          <a:off x="7810500" y="153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64685</xdr:rowOff>
    </xdr:from>
    <xdr:ext cx="599010" cy="259045"/>
    <xdr:sp macro="" textlink="">
      <xdr:nvSpPr>
        <xdr:cNvPr id="486" name="テキスト ボックス 485"/>
        <xdr:cNvSpPr txBox="1"/>
      </xdr:nvSpPr>
      <xdr:spPr>
        <a:xfrm>
          <a:off x="7561795" y="151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106198</xdr:rowOff>
    </xdr:from>
    <xdr:to>
      <xdr:col>36</xdr:col>
      <xdr:colOff>165100</xdr:colOff>
      <xdr:row>91</xdr:row>
      <xdr:rowOff>36348</xdr:rowOff>
    </xdr:to>
    <xdr:sp macro="" textlink="">
      <xdr:nvSpPr>
        <xdr:cNvPr id="487" name="楕円 486"/>
        <xdr:cNvSpPr/>
      </xdr:nvSpPr>
      <xdr:spPr>
        <a:xfrm>
          <a:off x="6921500" y="155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52875</xdr:rowOff>
    </xdr:from>
    <xdr:ext cx="534377" cy="259045"/>
    <xdr:sp macro="" textlink="">
      <xdr:nvSpPr>
        <xdr:cNvPr id="488" name="テキスト ボックス 487"/>
        <xdr:cNvSpPr txBox="1"/>
      </xdr:nvSpPr>
      <xdr:spPr>
        <a:xfrm>
          <a:off x="6705111" y="153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3" name="直線コネクタ 512"/>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4" name="消防費最小値テキスト"/>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5" name="直線コネクタ 514"/>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6" name="消防費最大値テキスト"/>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7" name="直線コネクタ 516"/>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104013</xdr:rowOff>
    </xdr:from>
    <xdr:to>
      <xdr:col>85</xdr:col>
      <xdr:colOff>127000</xdr:colOff>
      <xdr:row>35</xdr:row>
      <xdr:rowOff>17018</xdr:rowOff>
    </xdr:to>
    <xdr:cxnSp macro="">
      <xdr:nvCxnSpPr>
        <xdr:cNvPr id="518" name="直線コネクタ 517"/>
        <xdr:cNvCxnSpPr/>
      </xdr:nvCxnSpPr>
      <xdr:spPr>
        <a:xfrm>
          <a:off x="15481300" y="5933313"/>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10812</xdr:rowOff>
    </xdr:from>
    <xdr:ext cx="534377" cy="259045"/>
    <xdr:sp macro="" textlink="">
      <xdr:nvSpPr>
        <xdr:cNvPr id="519" name="消防費平均値テキスト"/>
        <xdr:cNvSpPr txBox="1"/>
      </xdr:nvSpPr>
      <xdr:spPr>
        <a:xfrm>
          <a:off x="16370300" y="60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20" name="フローチャート: 判断 519"/>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104013</xdr:rowOff>
    </xdr:from>
    <xdr:to>
      <xdr:col>81</xdr:col>
      <xdr:colOff>50800</xdr:colOff>
      <xdr:row>35</xdr:row>
      <xdr:rowOff>73025</xdr:rowOff>
    </xdr:to>
    <xdr:cxnSp macro="">
      <xdr:nvCxnSpPr>
        <xdr:cNvPr id="521" name="直線コネクタ 520"/>
        <xdr:cNvCxnSpPr/>
      </xdr:nvCxnSpPr>
      <xdr:spPr>
        <a:xfrm flipV="1">
          <a:off x="14592300" y="5933313"/>
          <a:ext cx="889000" cy="1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2" name="フローチャート: 判断 521"/>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101236</xdr:rowOff>
    </xdr:from>
    <xdr:ext cx="534377" cy="259045"/>
    <xdr:sp macro="" textlink="">
      <xdr:nvSpPr>
        <xdr:cNvPr id="523" name="テキスト ボックス 522"/>
        <xdr:cNvSpPr txBox="1"/>
      </xdr:nvSpPr>
      <xdr:spPr>
        <a:xfrm>
          <a:off x="15214111" y="61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74803</xdr:rowOff>
    </xdr:from>
    <xdr:to>
      <xdr:col>76</xdr:col>
      <xdr:colOff>114300</xdr:colOff>
      <xdr:row>35</xdr:row>
      <xdr:rowOff>73025</xdr:rowOff>
    </xdr:to>
    <xdr:cxnSp macro="">
      <xdr:nvCxnSpPr>
        <xdr:cNvPr id="524" name="直線コネクタ 523"/>
        <xdr:cNvCxnSpPr/>
      </xdr:nvCxnSpPr>
      <xdr:spPr>
        <a:xfrm>
          <a:off x="13703300" y="5561203"/>
          <a:ext cx="889000" cy="5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169545</xdr:rowOff>
    </xdr:from>
    <xdr:to>
      <xdr:col>76</xdr:col>
      <xdr:colOff>165100</xdr:colOff>
      <xdr:row>35</xdr:row>
      <xdr:rowOff>99695</xdr:rowOff>
    </xdr:to>
    <xdr:sp macro="" textlink="">
      <xdr:nvSpPr>
        <xdr:cNvPr id="525" name="フローチャート: 判断 524"/>
        <xdr:cNvSpPr/>
      </xdr:nvSpPr>
      <xdr:spPr>
        <a:xfrm>
          <a:off x="14541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116222</xdr:rowOff>
    </xdr:from>
    <xdr:ext cx="534377" cy="259045"/>
    <xdr:sp macro="" textlink="">
      <xdr:nvSpPr>
        <xdr:cNvPr id="526" name="テキスト ボックス 525"/>
        <xdr:cNvSpPr txBox="1"/>
      </xdr:nvSpPr>
      <xdr:spPr>
        <a:xfrm>
          <a:off x="14325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74803</xdr:rowOff>
    </xdr:from>
    <xdr:to>
      <xdr:col>71</xdr:col>
      <xdr:colOff>177800</xdr:colOff>
      <xdr:row>33</xdr:row>
      <xdr:rowOff>117602</xdr:rowOff>
    </xdr:to>
    <xdr:cxnSp macro="">
      <xdr:nvCxnSpPr>
        <xdr:cNvPr id="527" name="直線コネクタ 526"/>
        <xdr:cNvCxnSpPr/>
      </xdr:nvCxnSpPr>
      <xdr:spPr>
        <a:xfrm flipV="1">
          <a:off x="12814300" y="5561203"/>
          <a:ext cx="889000" cy="2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114554</xdr:rowOff>
    </xdr:from>
    <xdr:to>
      <xdr:col>72</xdr:col>
      <xdr:colOff>38100</xdr:colOff>
      <xdr:row>36</xdr:row>
      <xdr:rowOff>44704</xdr:rowOff>
    </xdr:to>
    <xdr:sp macro="" textlink="">
      <xdr:nvSpPr>
        <xdr:cNvPr id="528" name="フローチャート: 判断 527"/>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35831</xdr:rowOff>
    </xdr:from>
    <xdr:ext cx="534377" cy="259045"/>
    <xdr:sp macro="" textlink="">
      <xdr:nvSpPr>
        <xdr:cNvPr id="529" name="テキスト ボックス 528"/>
        <xdr:cNvSpPr txBox="1"/>
      </xdr:nvSpPr>
      <xdr:spPr>
        <a:xfrm>
          <a:off x="13436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150876</xdr:rowOff>
    </xdr:from>
    <xdr:to>
      <xdr:col>67</xdr:col>
      <xdr:colOff>101600</xdr:colOff>
      <xdr:row>36</xdr:row>
      <xdr:rowOff>81026</xdr:rowOff>
    </xdr:to>
    <xdr:sp macro="" textlink="">
      <xdr:nvSpPr>
        <xdr:cNvPr id="530" name="フローチャート: 判断 529"/>
        <xdr:cNvSpPr/>
      </xdr:nvSpPr>
      <xdr:spPr>
        <a:xfrm>
          <a:off x="12763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72153</xdr:rowOff>
    </xdr:from>
    <xdr:ext cx="534377" cy="259045"/>
    <xdr:sp macro="" textlink="">
      <xdr:nvSpPr>
        <xdr:cNvPr id="531" name="テキスト ボックス 530"/>
        <xdr:cNvSpPr txBox="1"/>
      </xdr:nvSpPr>
      <xdr:spPr>
        <a:xfrm>
          <a:off x="12547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137668</xdr:rowOff>
    </xdr:from>
    <xdr:to>
      <xdr:col>85</xdr:col>
      <xdr:colOff>177800</xdr:colOff>
      <xdr:row>35</xdr:row>
      <xdr:rowOff>67818</xdr:rowOff>
    </xdr:to>
    <xdr:sp macro="" textlink="">
      <xdr:nvSpPr>
        <xdr:cNvPr id="537" name="楕円 536"/>
        <xdr:cNvSpPr/>
      </xdr:nvSpPr>
      <xdr:spPr>
        <a:xfrm>
          <a:off x="16268700" y="59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160545</xdr:rowOff>
    </xdr:from>
    <xdr:ext cx="534377" cy="259045"/>
    <xdr:sp macro="" textlink="">
      <xdr:nvSpPr>
        <xdr:cNvPr id="538" name="消防費該当値テキスト"/>
        <xdr:cNvSpPr txBox="1"/>
      </xdr:nvSpPr>
      <xdr:spPr>
        <a:xfrm>
          <a:off x="16370300" y="58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53213</xdr:rowOff>
    </xdr:from>
    <xdr:to>
      <xdr:col>81</xdr:col>
      <xdr:colOff>101600</xdr:colOff>
      <xdr:row>34</xdr:row>
      <xdr:rowOff>154813</xdr:rowOff>
    </xdr:to>
    <xdr:sp macro="" textlink="">
      <xdr:nvSpPr>
        <xdr:cNvPr id="539" name="楕円 538"/>
        <xdr:cNvSpPr/>
      </xdr:nvSpPr>
      <xdr:spPr>
        <a:xfrm>
          <a:off x="15430500" y="58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171340</xdr:rowOff>
    </xdr:from>
    <xdr:ext cx="534377" cy="259045"/>
    <xdr:sp macro="" textlink="">
      <xdr:nvSpPr>
        <xdr:cNvPr id="540" name="テキスト ボックス 539"/>
        <xdr:cNvSpPr txBox="1"/>
      </xdr:nvSpPr>
      <xdr:spPr>
        <a:xfrm>
          <a:off x="15214111" y="565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22225</xdr:rowOff>
    </xdr:from>
    <xdr:to>
      <xdr:col>76</xdr:col>
      <xdr:colOff>165100</xdr:colOff>
      <xdr:row>35</xdr:row>
      <xdr:rowOff>123825</xdr:rowOff>
    </xdr:to>
    <xdr:sp macro="" textlink="">
      <xdr:nvSpPr>
        <xdr:cNvPr id="541" name="楕円 540"/>
        <xdr:cNvSpPr/>
      </xdr:nvSpPr>
      <xdr:spPr>
        <a:xfrm>
          <a:off x="14541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114952</xdr:rowOff>
    </xdr:from>
    <xdr:ext cx="534377" cy="259045"/>
    <xdr:sp macro="" textlink="">
      <xdr:nvSpPr>
        <xdr:cNvPr id="542" name="テキスト ボックス 541"/>
        <xdr:cNvSpPr txBox="1"/>
      </xdr:nvSpPr>
      <xdr:spPr>
        <a:xfrm>
          <a:off x="14325111" y="61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24003</xdr:rowOff>
    </xdr:from>
    <xdr:to>
      <xdr:col>72</xdr:col>
      <xdr:colOff>38100</xdr:colOff>
      <xdr:row>32</xdr:row>
      <xdr:rowOff>125603</xdr:rowOff>
    </xdr:to>
    <xdr:sp macro="" textlink="">
      <xdr:nvSpPr>
        <xdr:cNvPr id="543" name="楕円 542"/>
        <xdr:cNvSpPr/>
      </xdr:nvSpPr>
      <xdr:spPr>
        <a:xfrm>
          <a:off x="13652500" y="55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142130</xdr:rowOff>
    </xdr:from>
    <xdr:ext cx="534377" cy="259045"/>
    <xdr:sp macro="" textlink="">
      <xdr:nvSpPr>
        <xdr:cNvPr id="544" name="テキスト ボックス 543"/>
        <xdr:cNvSpPr txBox="1"/>
      </xdr:nvSpPr>
      <xdr:spPr>
        <a:xfrm>
          <a:off x="13436111" y="528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66802</xdr:rowOff>
    </xdr:from>
    <xdr:to>
      <xdr:col>67</xdr:col>
      <xdr:colOff>101600</xdr:colOff>
      <xdr:row>33</xdr:row>
      <xdr:rowOff>168402</xdr:rowOff>
    </xdr:to>
    <xdr:sp macro="" textlink="">
      <xdr:nvSpPr>
        <xdr:cNvPr id="545" name="楕円 544"/>
        <xdr:cNvSpPr/>
      </xdr:nvSpPr>
      <xdr:spPr>
        <a:xfrm>
          <a:off x="12763500" y="57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13479</xdr:rowOff>
    </xdr:from>
    <xdr:ext cx="534377" cy="259045"/>
    <xdr:sp macro="" textlink="">
      <xdr:nvSpPr>
        <xdr:cNvPr id="546" name="テキスト ボックス 545"/>
        <xdr:cNvSpPr txBox="1"/>
      </xdr:nvSpPr>
      <xdr:spPr>
        <a:xfrm>
          <a:off x="12547111" y="54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3" name="直線コネクタ 572"/>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4"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5" name="直線コネクタ 574"/>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6"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7" name="直線コネクタ 576"/>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94731</xdr:rowOff>
    </xdr:from>
    <xdr:to>
      <xdr:col>85</xdr:col>
      <xdr:colOff>127000</xdr:colOff>
      <xdr:row>56</xdr:row>
      <xdr:rowOff>58874</xdr:rowOff>
    </xdr:to>
    <xdr:cxnSp macro="">
      <xdr:nvCxnSpPr>
        <xdr:cNvPr id="578" name="直線コネクタ 577"/>
        <xdr:cNvCxnSpPr/>
      </xdr:nvCxnSpPr>
      <xdr:spPr>
        <a:xfrm>
          <a:off x="15481300" y="9524481"/>
          <a:ext cx="838200" cy="1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31342</xdr:rowOff>
    </xdr:from>
    <xdr:ext cx="534377" cy="259045"/>
    <xdr:sp macro="" textlink="">
      <xdr:nvSpPr>
        <xdr:cNvPr id="579" name="教育費平均値テキスト"/>
        <xdr:cNvSpPr txBox="1"/>
      </xdr:nvSpPr>
      <xdr:spPr>
        <a:xfrm>
          <a:off x="16370300" y="9289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80" name="フローチャート: 判断 579"/>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64981</xdr:rowOff>
    </xdr:from>
    <xdr:to>
      <xdr:col>81</xdr:col>
      <xdr:colOff>50800</xdr:colOff>
      <xdr:row>55</xdr:row>
      <xdr:rowOff>94731</xdr:rowOff>
    </xdr:to>
    <xdr:cxnSp macro="">
      <xdr:nvCxnSpPr>
        <xdr:cNvPr id="581" name="直線コネクタ 580"/>
        <xdr:cNvCxnSpPr/>
      </xdr:nvCxnSpPr>
      <xdr:spPr>
        <a:xfrm>
          <a:off x="14592300" y="9323281"/>
          <a:ext cx="889000" cy="20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2" name="フローチャート: 判断 581"/>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170099</xdr:rowOff>
    </xdr:from>
    <xdr:ext cx="534377" cy="259045"/>
    <xdr:sp macro="" textlink="">
      <xdr:nvSpPr>
        <xdr:cNvPr id="583" name="テキスト ボックス 582"/>
        <xdr:cNvSpPr txBox="1"/>
      </xdr:nvSpPr>
      <xdr:spPr>
        <a:xfrm>
          <a:off x="15214111" y="95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40945</xdr:rowOff>
    </xdr:from>
    <xdr:to>
      <xdr:col>76</xdr:col>
      <xdr:colOff>114300</xdr:colOff>
      <xdr:row>54</xdr:row>
      <xdr:rowOff>64981</xdr:rowOff>
    </xdr:to>
    <xdr:cxnSp macro="">
      <xdr:nvCxnSpPr>
        <xdr:cNvPr id="584" name="直線コネクタ 583"/>
        <xdr:cNvCxnSpPr/>
      </xdr:nvCxnSpPr>
      <xdr:spPr>
        <a:xfrm>
          <a:off x="13703300" y="8784895"/>
          <a:ext cx="889000" cy="5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85" name="フローチャート: 判断 584"/>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61775</xdr:rowOff>
    </xdr:from>
    <xdr:ext cx="534377" cy="259045"/>
    <xdr:sp macro="" textlink="">
      <xdr:nvSpPr>
        <xdr:cNvPr id="586" name="テキスト ボックス 585"/>
        <xdr:cNvSpPr txBox="1"/>
      </xdr:nvSpPr>
      <xdr:spPr>
        <a:xfrm>
          <a:off x="14325111" y="94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40945</xdr:rowOff>
    </xdr:from>
    <xdr:to>
      <xdr:col>71</xdr:col>
      <xdr:colOff>177800</xdr:colOff>
      <xdr:row>52</xdr:row>
      <xdr:rowOff>168144</xdr:rowOff>
    </xdr:to>
    <xdr:cxnSp macro="">
      <xdr:nvCxnSpPr>
        <xdr:cNvPr id="587" name="直線コネクタ 586"/>
        <xdr:cNvCxnSpPr/>
      </xdr:nvCxnSpPr>
      <xdr:spPr>
        <a:xfrm flipV="1">
          <a:off x="12814300" y="8784895"/>
          <a:ext cx="889000" cy="29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77470</xdr:rowOff>
    </xdr:from>
    <xdr:to>
      <xdr:col>72</xdr:col>
      <xdr:colOff>38100</xdr:colOff>
      <xdr:row>56</xdr:row>
      <xdr:rowOff>7620</xdr:rowOff>
    </xdr:to>
    <xdr:sp macro="" textlink="">
      <xdr:nvSpPr>
        <xdr:cNvPr id="588" name="フローチャート: 判断 587"/>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170197</xdr:rowOff>
    </xdr:from>
    <xdr:ext cx="534377" cy="259045"/>
    <xdr:sp macro="" textlink="">
      <xdr:nvSpPr>
        <xdr:cNvPr id="589" name="テキスト ボックス 588"/>
        <xdr:cNvSpPr txBox="1"/>
      </xdr:nvSpPr>
      <xdr:spPr>
        <a:xfrm>
          <a:off x="13436111" y="95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160224</xdr:rowOff>
    </xdr:from>
    <xdr:to>
      <xdr:col>67</xdr:col>
      <xdr:colOff>101600</xdr:colOff>
      <xdr:row>56</xdr:row>
      <xdr:rowOff>90374</xdr:rowOff>
    </xdr:to>
    <xdr:sp macro="" textlink="">
      <xdr:nvSpPr>
        <xdr:cNvPr id="590" name="フローチャート: 判断 589"/>
        <xdr:cNvSpPr/>
      </xdr:nvSpPr>
      <xdr:spPr>
        <a:xfrm>
          <a:off x="12763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81501</xdr:rowOff>
    </xdr:from>
    <xdr:ext cx="534377" cy="259045"/>
    <xdr:sp macro="" textlink="">
      <xdr:nvSpPr>
        <xdr:cNvPr id="591" name="テキスト ボックス 590"/>
        <xdr:cNvSpPr txBox="1"/>
      </xdr:nvSpPr>
      <xdr:spPr>
        <a:xfrm>
          <a:off x="12547111" y="96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8074</xdr:rowOff>
    </xdr:from>
    <xdr:to>
      <xdr:col>85</xdr:col>
      <xdr:colOff>177800</xdr:colOff>
      <xdr:row>56</xdr:row>
      <xdr:rowOff>109674</xdr:rowOff>
    </xdr:to>
    <xdr:sp macro="" textlink="">
      <xdr:nvSpPr>
        <xdr:cNvPr id="597" name="楕円 596"/>
        <xdr:cNvSpPr/>
      </xdr:nvSpPr>
      <xdr:spPr>
        <a:xfrm>
          <a:off x="16268700" y="960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157951</xdr:rowOff>
    </xdr:from>
    <xdr:ext cx="534377" cy="259045"/>
    <xdr:sp macro="" textlink="">
      <xdr:nvSpPr>
        <xdr:cNvPr id="598" name="教育費該当値テキスト"/>
        <xdr:cNvSpPr txBox="1"/>
      </xdr:nvSpPr>
      <xdr:spPr>
        <a:xfrm>
          <a:off x="16370300"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43931</xdr:rowOff>
    </xdr:from>
    <xdr:to>
      <xdr:col>81</xdr:col>
      <xdr:colOff>101600</xdr:colOff>
      <xdr:row>55</xdr:row>
      <xdr:rowOff>145531</xdr:rowOff>
    </xdr:to>
    <xdr:sp macro="" textlink="">
      <xdr:nvSpPr>
        <xdr:cNvPr id="599" name="楕円 598"/>
        <xdr:cNvSpPr/>
      </xdr:nvSpPr>
      <xdr:spPr>
        <a:xfrm>
          <a:off x="15430500" y="94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162058</xdr:rowOff>
    </xdr:from>
    <xdr:ext cx="534377" cy="259045"/>
    <xdr:sp macro="" textlink="">
      <xdr:nvSpPr>
        <xdr:cNvPr id="600" name="テキスト ボックス 599"/>
        <xdr:cNvSpPr txBox="1"/>
      </xdr:nvSpPr>
      <xdr:spPr>
        <a:xfrm>
          <a:off x="15214111" y="92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14181</xdr:rowOff>
    </xdr:from>
    <xdr:to>
      <xdr:col>76</xdr:col>
      <xdr:colOff>165100</xdr:colOff>
      <xdr:row>54</xdr:row>
      <xdr:rowOff>115781</xdr:rowOff>
    </xdr:to>
    <xdr:sp macro="" textlink="">
      <xdr:nvSpPr>
        <xdr:cNvPr id="601" name="楕円 600"/>
        <xdr:cNvSpPr/>
      </xdr:nvSpPr>
      <xdr:spPr>
        <a:xfrm>
          <a:off x="14541500" y="92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132308</xdr:rowOff>
    </xdr:from>
    <xdr:ext cx="534377" cy="259045"/>
    <xdr:sp macro="" textlink="">
      <xdr:nvSpPr>
        <xdr:cNvPr id="602" name="テキスト ボックス 601"/>
        <xdr:cNvSpPr txBox="1"/>
      </xdr:nvSpPr>
      <xdr:spPr>
        <a:xfrm>
          <a:off x="14325111" y="90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161595</xdr:rowOff>
    </xdr:from>
    <xdr:to>
      <xdr:col>72</xdr:col>
      <xdr:colOff>38100</xdr:colOff>
      <xdr:row>51</xdr:row>
      <xdr:rowOff>91745</xdr:rowOff>
    </xdr:to>
    <xdr:sp macro="" textlink="">
      <xdr:nvSpPr>
        <xdr:cNvPr id="603" name="楕円 602"/>
        <xdr:cNvSpPr/>
      </xdr:nvSpPr>
      <xdr:spPr>
        <a:xfrm>
          <a:off x="13652500" y="873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108272</xdr:rowOff>
    </xdr:from>
    <xdr:ext cx="534377" cy="259045"/>
    <xdr:sp macro="" textlink="">
      <xdr:nvSpPr>
        <xdr:cNvPr id="604" name="テキスト ボックス 603"/>
        <xdr:cNvSpPr txBox="1"/>
      </xdr:nvSpPr>
      <xdr:spPr>
        <a:xfrm>
          <a:off x="13436111" y="850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117344</xdr:rowOff>
    </xdr:from>
    <xdr:to>
      <xdr:col>67</xdr:col>
      <xdr:colOff>101600</xdr:colOff>
      <xdr:row>53</xdr:row>
      <xdr:rowOff>47494</xdr:rowOff>
    </xdr:to>
    <xdr:sp macro="" textlink="">
      <xdr:nvSpPr>
        <xdr:cNvPr id="605" name="楕円 604"/>
        <xdr:cNvSpPr/>
      </xdr:nvSpPr>
      <xdr:spPr>
        <a:xfrm>
          <a:off x="12763500" y="903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64021</xdr:rowOff>
    </xdr:from>
    <xdr:ext cx="534377" cy="259045"/>
    <xdr:sp macro="" textlink="">
      <xdr:nvSpPr>
        <xdr:cNvPr id="606" name="テキスト ボックス 605"/>
        <xdr:cNvSpPr txBox="1"/>
      </xdr:nvSpPr>
      <xdr:spPr>
        <a:xfrm>
          <a:off x="12547111" y="880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2" name="テキスト ボックス 62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4" name="テキスト ボックス 62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28" name="直線コネクタ 627"/>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31"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2" name="直線コネクタ 631"/>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2082</xdr:rowOff>
    </xdr:from>
    <xdr:to>
      <xdr:col>85</xdr:col>
      <xdr:colOff>127000</xdr:colOff>
      <xdr:row>78</xdr:row>
      <xdr:rowOff>112725</xdr:rowOff>
    </xdr:to>
    <xdr:cxnSp macro="">
      <xdr:nvCxnSpPr>
        <xdr:cNvPr id="633" name="直線コネクタ 632"/>
        <xdr:cNvCxnSpPr/>
      </xdr:nvCxnSpPr>
      <xdr:spPr>
        <a:xfrm flipV="1">
          <a:off x="15481300" y="13375182"/>
          <a:ext cx="8382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83887</xdr:rowOff>
    </xdr:from>
    <xdr:ext cx="378565" cy="259045"/>
    <xdr:sp macro="" textlink="">
      <xdr:nvSpPr>
        <xdr:cNvPr id="634" name="災害復旧費平均値テキスト"/>
        <xdr:cNvSpPr txBox="1"/>
      </xdr:nvSpPr>
      <xdr:spPr>
        <a:xfrm>
          <a:off x="16370300" y="13114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5" name="フローチャート: 判断 634"/>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48261</xdr:rowOff>
    </xdr:from>
    <xdr:to>
      <xdr:col>81</xdr:col>
      <xdr:colOff>50800</xdr:colOff>
      <xdr:row>78</xdr:row>
      <xdr:rowOff>112725</xdr:rowOff>
    </xdr:to>
    <xdr:cxnSp macro="">
      <xdr:nvCxnSpPr>
        <xdr:cNvPr id="636" name="直線コネクタ 635"/>
        <xdr:cNvCxnSpPr/>
      </xdr:nvCxnSpPr>
      <xdr:spPr>
        <a:xfrm>
          <a:off x="14592300" y="13421361"/>
          <a:ext cx="8890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7" name="フローチャート: 判断 636"/>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167250</xdr:rowOff>
    </xdr:from>
    <xdr:ext cx="378565" cy="259045"/>
    <xdr:sp macro="" textlink="">
      <xdr:nvSpPr>
        <xdr:cNvPr id="638" name="テキスト ボックス 637"/>
        <xdr:cNvSpPr txBox="1"/>
      </xdr:nvSpPr>
      <xdr:spPr>
        <a:xfrm>
          <a:off x="15292017" y="1285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152958</xdr:rowOff>
    </xdr:from>
    <xdr:to>
      <xdr:col>76</xdr:col>
      <xdr:colOff>114300</xdr:colOff>
      <xdr:row>78</xdr:row>
      <xdr:rowOff>48261</xdr:rowOff>
    </xdr:to>
    <xdr:cxnSp macro="">
      <xdr:nvCxnSpPr>
        <xdr:cNvPr id="639" name="直線コネクタ 638"/>
        <xdr:cNvCxnSpPr/>
      </xdr:nvCxnSpPr>
      <xdr:spPr>
        <a:xfrm>
          <a:off x="13703300" y="13354608"/>
          <a:ext cx="889000" cy="6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76098</xdr:rowOff>
    </xdr:from>
    <xdr:to>
      <xdr:col>76</xdr:col>
      <xdr:colOff>165100</xdr:colOff>
      <xdr:row>77</xdr:row>
      <xdr:rowOff>6248</xdr:rowOff>
    </xdr:to>
    <xdr:sp macro="" textlink="">
      <xdr:nvSpPr>
        <xdr:cNvPr id="640" name="フローチャート: 判断 639"/>
        <xdr:cNvSpPr/>
      </xdr:nvSpPr>
      <xdr:spPr>
        <a:xfrm>
          <a:off x="14541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22775</xdr:rowOff>
    </xdr:from>
    <xdr:ext cx="378565" cy="259045"/>
    <xdr:sp macro="" textlink="">
      <xdr:nvSpPr>
        <xdr:cNvPr id="641" name="テキスト ボックス 640"/>
        <xdr:cNvSpPr txBox="1"/>
      </xdr:nvSpPr>
      <xdr:spPr>
        <a:xfrm>
          <a:off x="14403017" y="128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29058</xdr:rowOff>
    </xdr:from>
    <xdr:to>
      <xdr:col>71</xdr:col>
      <xdr:colOff>177800</xdr:colOff>
      <xdr:row>77</xdr:row>
      <xdr:rowOff>152958</xdr:rowOff>
    </xdr:to>
    <xdr:cxnSp macro="">
      <xdr:nvCxnSpPr>
        <xdr:cNvPr id="642" name="直線コネクタ 641"/>
        <xdr:cNvCxnSpPr/>
      </xdr:nvCxnSpPr>
      <xdr:spPr>
        <a:xfrm>
          <a:off x="12814300" y="12887808"/>
          <a:ext cx="889000" cy="46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92101</xdr:rowOff>
    </xdr:from>
    <xdr:to>
      <xdr:col>72</xdr:col>
      <xdr:colOff>38100</xdr:colOff>
      <xdr:row>74</xdr:row>
      <xdr:rowOff>22251</xdr:rowOff>
    </xdr:to>
    <xdr:sp macro="" textlink="">
      <xdr:nvSpPr>
        <xdr:cNvPr id="643" name="フローチャート: 判断 642"/>
        <xdr:cNvSpPr/>
      </xdr:nvSpPr>
      <xdr:spPr>
        <a:xfrm>
          <a:off x="13652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38778</xdr:rowOff>
    </xdr:from>
    <xdr:ext cx="469744" cy="259045"/>
    <xdr:sp macro="" textlink="">
      <xdr:nvSpPr>
        <xdr:cNvPr id="644" name="テキスト ボックス 643"/>
        <xdr:cNvSpPr txBox="1"/>
      </xdr:nvSpPr>
      <xdr:spPr>
        <a:xfrm>
          <a:off x="13468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45" name="フローチャート: 判断 644"/>
        <xdr:cNvSpPr/>
      </xdr:nvSpPr>
      <xdr:spPr>
        <a:xfrm>
          <a:off x="12763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121531</xdr:rowOff>
    </xdr:from>
    <xdr:ext cx="469744" cy="259045"/>
    <xdr:sp macro="" textlink="">
      <xdr:nvSpPr>
        <xdr:cNvPr id="646" name="テキスト ボックス 645"/>
        <xdr:cNvSpPr txBox="1"/>
      </xdr:nvSpPr>
      <xdr:spPr>
        <a:xfrm>
          <a:off x="12579428"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122732</xdr:rowOff>
    </xdr:from>
    <xdr:to>
      <xdr:col>85</xdr:col>
      <xdr:colOff>177800</xdr:colOff>
      <xdr:row>78</xdr:row>
      <xdr:rowOff>52882</xdr:rowOff>
    </xdr:to>
    <xdr:sp macro="" textlink="">
      <xdr:nvSpPr>
        <xdr:cNvPr id="652" name="楕円 651"/>
        <xdr:cNvSpPr/>
      </xdr:nvSpPr>
      <xdr:spPr>
        <a:xfrm>
          <a:off x="162687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101159</xdr:rowOff>
    </xdr:from>
    <xdr:ext cx="378565" cy="259045"/>
    <xdr:sp macro="" textlink="">
      <xdr:nvSpPr>
        <xdr:cNvPr id="653" name="災害復旧費該当値テキスト"/>
        <xdr:cNvSpPr txBox="1"/>
      </xdr:nvSpPr>
      <xdr:spPr>
        <a:xfrm>
          <a:off x="16370300" y="1330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61925</xdr:rowOff>
    </xdr:from>
    <xdr:to>
      <xdr:col>81</xdr:col>
      <xdr:colOff>101600</xdr:colOff>
      <xdr:row>78</xdr:row>
      <xdr:rowOff>163525</xdr:rowOff>
    </xdr:to>
    <xdr:sp macro="" textlink="">
      <xdr:nvSpPr>
        <xdr:cNvPr id="654" name="楕円 653"/>
        <xdr:cNvSpPr/>
      </xdr:nvSpPr>
      <xdr:spPr>
        <a:xfrm>
          <a:off x="15430500" y="134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154652</xdr:rowOff>
    </xdr:from>
    <xdr:ext cx="313932" cy="259045"/>
    <xdr:sp macro="" textlink="">
      <xdr:nvSpPr>
        <xdr:cNvPr id="655" name="テキスト ボックス 654"/>
        <xdr:cNvSpPr txBox="1"/>
      </xdr:nvSpPr>
      <xdr:spPr>
        <a:xfrm>
          <a:off x="15324333" y="13527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168911</xdr:rowOff>
    </xdr:from>
    <xdr:to>
      <xdr:col>76</xdr:col>
      <xdr:colOff>165100</xdr:colOff>
      <xdr:row>78</xdr:row>
      <xdr:rowOff>99061</xdr:rowOff>
    </xdr:to>
    <xdr:sp macro="" textlink="">
      <xdr:nvSpPr>
        <xdr:cNvPr id="656" name="楕円 655"/>
        <xdr:cNvSpPr/>
      </xdr:nvSpPr>
      <xdr:spPr>
        <a:xfrm>
          <a:off x="14541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90188</xdr:rowOff>
    </xdr:from>
    <xdr:ext cx="378565" cy="259045"/>
    <xdr:sp macro="" textlink="">
      <xdr:nvSpPr>
        <xdr:cNvPr id="657" name="テキスト ボックス 656"/>
        <xdr:cNvSpPr txBox="1"/>
      </xdr:nvSpPr>
      <xdr:spPr>
        <a:xfrm>
          <a:off x="14403017" y="1346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102158</xdr:rowOff>
    </xdr:from>
    <xdr:to>
      <xdr:col>72</xdr:col>
      <xdr:colOff>38100</xdr:colOff>
      <xdr:row>78</xdr:row>
      <xdr:rowOff>32308</xdr:rowOff>
    </xdr:to>
    <xdr:sp macro="" textlink="">
      <xdr:nvSpPr>
        <xdr:cNvPr id="658" name="楕円 657"/>
        <xdr:cNvSpPr/>
      </xdr:nvSpPr>
      <xdr:spPr>
        <a:xfrm>
          <a:off x="136525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23435</xdr:rowOff>
    </xdr:from>
    <xdr:ext cx="378565" cy="259045"/>
    <xdr:sp macro="" textlink="">
      <xdr:nvSpPr>
        <xdr:cNvPr id="659" name="テキスト ボックス 658"/>
        <xdr:cNvSpPr txBox="1"/>
      </xdr:nvSpPr>
      <xdr:spPr>
        <a:xfrm>
          <a:off x="13514017" y="13396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149708</xdr:rowOff>
    </xdr:from>
    <xdr:to>
      <xdr:col>67</xdr:col>
      <xdr:colOff>101600</xdr:colOff>
      <xdr:row>75</xdr:row>
      <xdr:rowOff>79858</xdr:rowOff>
    </xdr:to>
    <xdr:sp macro="" textlink="">
      <xdr:nvSpPr>
        <xdr:cNvPr id="660" name="楕円 659"/>
        <xdr:cNvSpPr/>
      </xdr:nvSpPr>
      <xdr:spPr>
        <a:xfrm>
          <a:off x="12763500" y="128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70985</xdr:rowOff>
    </xdr:from>
    <xdr:ext cx="469744" cy="259045"/>
    <xdr:sp macro="" textlink="">
      <xdr:nvSpPr>
        <xdr:cNvPr id="661" name="テキスト ボックス 660"/>
        <xdr:cNvSpPr txBox="1"/>
      </xdr:nvSpPr>
      <xdr:spPr>
        <a:xfrm>
          <a:off x="12579428" y="129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5" name="直線コネクタ 684"/>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6"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7" name="直線コネクタ 686"/>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88"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89" name="直線コネクタ 688"/>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127412</xdr:rowOff>
    </xdr:from>
    <xdr:to>
      <xdr:col>85</xdr:col>
      <xdr:colOff>127000</xdr:colOff>
      <xdr:row>92</xdr:row>
      <xdr:rowOff>171171</xdr:rowOff>
    </xdr:to>
    <xdr:cxnSp macro="">
      <xdr:nvCxnSpPr>
        <xdr:cNvPr id="690" name="直線コネクタ 689"/>
        <xdr:cNvCxnSpPr/>
      </xdr:nvCxnSpPr>
      <xdr:spPr>
        <a:xfrm flipV="1">
          <a:off x="15481300" y="15900812"/>
          <a:ext cx="8382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119981</xdr:rowOff>
    </xdr:from>
    <xdr:ext cx="534377" cy="259045"/>
    <xdr:sp macro="" textlink="">
      <xdr:nvSpPr>
        <xdr:cNvPr id="691" name="公債費平均値テキスト"/>
        <xdr:cNvSpPr txBox="1"/>
      </xdr:nvSpPr>
      <xdr:spPr>
        <a:xfrm>
          <a:off x="16370300" y="16236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2" name="フローチャート: 判断 691"/>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171171</xdr:rowOff>
    </xdr:from>
    <xdr:to>
      <xdr:col>81</xdr:col>
      <xdr:colOff>50800</xdr:colOff>
      <xdr:row>93</xdr:row>
      <xdr:rowOff>35782</xdr:rowOff>
    </xdr:to>
    <xdr:cxnSp macro="">
      <xdr:nvCxnSpPr>
        <xdr:cNvPr id="693" name="直線コネクタ 692"/>
        <xdr:cNvCxnSpPr/>
      </xdr:nvCxnSpPr>
      <xdr:spPr>
        <a:xfrm flipV="1">
          <a:off x="14592300" y="15944571"/>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4" name="フローチャート: 判断 693"/>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64316</xdr:rowOff>
    </xdr:from>
    <xdr:ext cx="534377" cy="259045"/>
    <xdr:sp macro="" textlink="">
      <xdr:nvSpPr>
        <xdr:cNvPr id="695" name="テキスト ボックス 694"/>
        <xdr:cNvSpPr txBox="1"/>
      </xdr:nvSpPr>
      <xdr:spPr>
        <a:xfrm>
          <a:off x="15214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35782</xdr:rowOff>
    </xdr:from>
    <xdr:to>
      <xdr:col>76</xdr:col>
      <xdr:colOff>114300</xdr:colOff>
      <xdr:row>93</xdr:row>
      <xdr:rowOff>47879</xdr:rowOff>
    </xdr:to>
    <xdr:cxnSp macro="">
      <xdr:nvCxnSpPr>
        <xdr:cNvPr id="696" name="直線コネクタ 695"/>
        <xdr:cNvCxnSpPr/>
      </xdr:nvCxnSpPr>
      <xdr:spPr>
        <a:xfrm flipV="1">
          <a:off x="13703300" y="15980632"/>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97" name="フローチャート: 判断 696"/>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85081</xdr:rowOff>
    </xdr:from>
    <xdr:ext cx="534377" cy="259045"/>
    <xdr:sp macro="" textlink="">
      <xdr:nvSpPr>
        <xdr:cNvPr id="698" name="テキスト ボックス 697"/>
        <xdr:cNvSpPr txBox="1"/>
      </xdr:nvSpPr>
      <xdr:spPr>
        <a:xfrm>
          <a:off x="14325111" y="163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47879</xdr:rowOff>
    </xdr:from>
    <xdr:to>
      <xdr:col>71</xdr:col>
      <xdr:colOff>177800</xdr:colOff>
      <xdr:row>93</xdr:row>
      <xdr:rowOff>101733</xdr:rowOff>
    </xdr:to>
    <xdr:cxnSp macro="">
      <xdr:nvCxnSpPr>
        <xdr:cNvPr id="699" name="直線コネクタ 698"/>
        <xdr:cNvCxnSpPr/>
      </xdr:nvCxnSpPr>
      <xdr:spPr>
        <a:xfrm flipV="1">
          <a:off x="12814300" y="15992729"/>
          <a:ext cx="8890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0" name="フローチャート: 判断 699"/>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157263</xdr:rowOff>
    </xdr:from>
    <xdr:ext cx="534377" cy="259045"/>
    <xdr:sp macro="" textlink="">
      <xdr:nvSpPr>
        <xdr:cNvPr id="701" name="テキスト ボックス 700"/>
        <xdr:cNvSpPr txBox="1"/>
      </xdr:nvSpPr>
      <xdr:spPr>
        <a:xfrm>
          <a:off x="13436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2" name="フローチャート: 判断 701"/>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140403</xdr:rowOff>
    </xdr:from>
    <xdr:ext cx="534377" cy="259045"/>
    <xdr:sp macro="" textlink="">
      <xdr:nvSpPr>
        <xdr:cNvPr id="703" name="テキスト ボックス 702"/>
        <xdr:cNvSpPr txBox="1"/>
      </xdr:nvSpPr>
      <xdr:spPr>
        <a:xfrm>
          <a:off x="12547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76612</xdr:rowOff>
    </xdr:from>
    <xdr:to>
      <xdr:col>85</xdr:col>
      <xdr:colOff>177800</xdr:colOff>
      <xdr:row>93</xdr:row>
      <xdr:rowOff>6762</xdr:rowOff>
    </xdr:to>
    <xdr:sp macro="" textlink="">
      <xdr:nvSpPr>
        <xdr:cNvPr id="709" name="楕円 708"/>
        <xdr:cNvSpPr/>
      </xdr:nvSpPr>
      <xdr:spPr>
        <a:xfrm>
          <a:off x="16268700" y="158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99489</xdr:rowOff>
    </xdr:from>
    <xdr:ext cx="534377" cy="259045"/>
    <xdr:sp macro="" textlink="">
      <xdr:nvSpPr>
        <xdr:cNvPr id="710" name="公債費該当値テキスト"/>
        <xdr:cNvSpPr txBox="1"/>
      </xdr:nvSpPr>
      <xdr:spPr>
        <a:xfrm>
          <a:off x="16370300" y="1570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120371</xdr:rowOff>
    </xdr:from>
    <xdr:to>
      <xdr:col>81</xdr:col>
      <xdr:colOff>101600</xdr:colOff>
      <xdr:row>93</xdr:row>
      <xdr:rowOff>50521</xdr:rowOff>
    </xdr:to>
    <xdr:sp macro="" textlink="">
      <xdr:nvSpPr>
        <xdr:cNvPr id="711" name="楕円 710"/>
        <xdr:cNvSpPr/>
      </xdr:nvSpPr>
      <xdr:spPr>
        <a:xfrm>
          <a:off x="15430500" y="158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67048</xdr:rowOff>
    </xdr:from>
    <xdr:ext cx="534377" cy="259045"/>
    <xdr:sp macro="" textlink="">
      <xdr:nvSpPr>
        <xdr:cNvPr id="712" name="テキスト ボックス 711"/>
        <xdr:cNvSpPr txBox="1"/>
      </xdr:nvSpPr>
      <xdr:spPr>
        <a:xfrm>
          <a:off x="15214111" y="1566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156432</xdr:rowOff>
    </xdr:from>
    <xdr:to>
      <xdr:col>76</xdr:col>
      <xdr:colOff>165100</xdr:colOff>
      <xdr:row>93</xdr:row>
      <xdr:rowOff>86582</xdr:rowOff>
    </xdr:to>
    <xdr:sp macro="" textlink="">
      <xdr:nvSpPr>
        <xdr:cNvPr id="713" name="楕円 712"/>
        <xdr:cNvSpPr/>
      </xdr:nvSpPr>
      <xdr:spPr>
        <a:xfrm>
          <a:off x="14541500" y="159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103109</xdr:rowOff>
    </xdr:from>
    <xdr:ext cx="534377" cy="259045"/>
    <xdr:sp macro="" textlink="">
      <xdr:nvSpPr>
        <xdr:cNvPr id="714" name="テキスト ボックス 713"/>
        <xdr:cNvSpPr txBox="1"/>
      </xdr:nvSpPr>
      <xdr:spPr>
        <a:xfrm>
          <a:off x="14325111" y="157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168529</xdr:rowOff>
    </xdr:from>
    <xdr:to>
      <xdr:col>72</xdr:col>
      <xdr:colOff>38100</xdr:colOff>
      <xdr:row>93</xdr:row>
      <xdr:rowOff>98679</xdr:rowOff>
    </xdr:to>
    <xdr:sp macro="" textlink="">
      <xdr:nvSpPr>
        <xdr:cNvPr id="715" name="楕円 714"/>
        <xdr:cNvSpPr/>
      </xdr:nvSpPr>
      <xdr:spPr>
        <a:xfrm>
          <a:off x="13652500" y="159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115206</xdr:rowOff>
    </xdr:from>
    <xdr:ext cx="534377" cy="259045"/>
    <xdr:sp macro="" textlink="">
      <xdr:nvSpPr>
        <xdr:cNvPr id="716" name="テキスト ボックス 715"/>
        <xdr:cNvSpPr txBox="1"/>
      </xdr:nvSpPr>
      <xdr:spPr>
        <a:xfrm>
          <a:off x="13436111" y="157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50933</xdr:rowOff>
    </xdr:from>
    <xdr:to>
      <xdr:col>67</xdr:col>
      <xdr:colOff>101600</xdr:colOff>
      <xdr:row>93</xdr:row>
      <xdr:rowOff>152533</xdr:rowOff>
    </xdr:to>
    <xdr:sp macro="" textlink="">
      <xdr:nvSpPr>
        <xdr:cNvPr id="717" name="楕円 716"/>
        <xdr:cNvSpPr/>
      </xdr:nvSpPr>
      <xdr:spPr>
        <a:xfrm>
          <a:off x="12763500" y="159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169060</xdr:rowOff>
    </xdr:from>
    <xdr:ext cx="534377" cy="259045"/>
    <xdr:sp macro="" textlink="">
      <xdr:nvSpPr>
        <xdr:cNvPr id="718" name="テキスト ボックス 717"/>
        <xdr:cNvSpPr txBox="1"/>
      </xdr:nvSpPr>
      <xdr:spPr>
        <a:xfrm>
          <a:off x="12547111" y="157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740" name="直線コネクタ 739"/>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743" name="諸支出金最大値テキスト"/>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744" name="直線コネクタ 743"/>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6"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7" name="フローチャート: 判断 746"/>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49" name="フローチャート: 判断 748"/>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750" name="テキスト ボックス 749"/>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2" name="フローチャート: 判断 751"/>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152163</xdr:rowOff>
    </xdr:from>
    <xdr:ext cx="313932" cy="259045"/>
    <xdr:sp macro="" textlink="">
      <xdr:nvSpPr>
        <xdr:cNvPr id="753" name="テキスト ボックス 752"/>
        <xdr:cNvSpPr txBox="1"/>
      </xdr:nvSpPr>
      <xdr:spPr>
        <a:xfrm>
          <a:off x="20277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11176</xdr:rowOff>
    </xdr:from>
    <xdr:to>
      <xdr:col>102</xdr:col>
      <xdr:colOff>165100</xdr:colOff>
      <xdr:row>35</xdr:row>
      <xdr:rowOff>112776</xdr:rowOff>
    </xdr:to>
    <xdr:sp macro="" textlink="">
      <xdr:nvSpPr>
        <xdr:cNvPr id="755" name="フローチャート: 判断 754"/>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56" name="テキスト ボックス 755"/>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159766</xdr:rowOff>
    </xdr:from>
    <xdr:to>
      <xdr:col>98</xdr:col>
      <xdr:colOff>38100</xdr:colOff>
      <xdr:row>36</xdr:row>
      <xdr:rowOff>89916</xdr:rowOff>
    </xdr:to>
    <xdr:sp macro="" textlink="">
      <xdr:nvSpPr>
        <xdr:cNvPr id="757" name="フローチャート: 判断 756"/>
        <xdr:cNvSpPr/>
      </xdr:nvSpPr>
      <xdr:spPr>
        <a:xfrm>
          <a:off x="18605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106443</xdr:rowOff>
    </xdr:from>
    <xdr:ext cx="378565" cy="259045"/>
    <xdr:sp macro="" textlink="">
      <xdr:nvSpPr>
        <xdr:cNvPr id="758" name="テキスト ボックス 757"/>
        <xdr:cNvSpPr txBox="1"/>
      </xdr:nvSpPr>
      <xdr:spPr>
        <a:xfrm>
          <a:off x="18467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土木費（</a:t>
          </a:r>
          <a:r>
            <a:rPr kumimoji="1" lang="en-US" altLang="ja-JP" sz="1100">
              <a:solidFill>
                <a:schemeClr val="dk1"/>
              </a:solidFill>
              <a:effectLst/>
              <a:latin typeface="+mn-lt"/>
              <a:ea typeface="+mn-ea"/>
              <a:cs typeface="+mn-cs"/>
            </a:rPr>
            <a:t>70,044</a:t>
          </a:r>
          <a:r>
            <a:rPr kumimoji="1" lang="ja-JP" altLang="en-US" sz="1100">
              <a:solidFill>
                <a:schemeClr val="dk1"/>
              </a:solidFill>
              <a:effectLst/>
              <a:latin typeface="+mn-lt"/>
              <a:ea typeface="+mn-ea"/>
              <a:cs typeface="+mn-cs"/>
            </a:rPr>
            <a:t>円）については、大雪に伴う除雪対策事業費、（仮称）道の駅雨晴整備事業費の増加等により、住民一人当たりのコストが増加している。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33,360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市内統合看護学校の開設に伴う整備事業費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事業完了</a:t>
          </a:r>
          <a:r>
            <a:rPr kumimoji="1" lang="ja-JP" altLang="ja-JP" sz="1100">
              <a:solidFill>
                <a:schemeClr val="dk1"/>
              </a:solidFill>
              <a:effectLst/>
              <a:latin typeface="+mn-lt"/>
              <a:ea typeface="+mn-ea"/>
              <a:cs typeface="+mn-cs"/>
            </a:rPr>
            <a:t>により、住民一人当たりのコストが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教育費（</a:t>
          </a:r>
          <a:r>
            <a:rPr kumimoji="1" lang="en-US" altLang="ja-JP" sz="1100" baseline="0">
              <a:solidFill>
                <a:schemeClr val="dk1"/>
              </a:solidFill>
              <a:effectLst/>
              <a:latin typeface="+mn-lt"/>
              <a:ea typeface="+mn-ea"/>
              <a:cs typeface="+mn-cs"/>
            </a:rPr>
            <a:t>36,975</a:t>
          </a:r>
          <a:r>
            <a:rPr kumimoji="1" lang="ja-JP" altLang="en-US" sz="1100" baseline="0">
              <a:solidFill>
                <a:schemeClr val="dk1"/>
              </a:solidFill>
              <a:effectLst/>
              <a:latin typeface="+mn-lt"/>
              <a:ea typeface="+mn-ea"/>
              <a:cs typeface="+mn-cs"/>
            </a:rPr>
            <a:t>円）については、公民館整備事業、小学校校舎増築事業の完了により、</a:t>
          </a:r>
          <a:r>
            <a:rPr kumimoji="1" lang="ja-JP" altLang="ja-JP" sz="1100">
              <a:solidFill>
                <a:schemeClr val="dk1"/>
              </a:solidFill>
              <a:effectLst/>
              <a:latin typeface="+mn-lt"/>
              <a:ea typeface="+mn-ea"/>
              <a:cs typeface="+mn-cs"/>
            </a:rPr>
            <a:t>住民一人当たりのコストが減少している。</a:t>
          </a:r>
          <a:endParaRPr kumimoji="0" lang="en-US" altLang="ja-JP" sz="1400">
            <a:solidFill>
              <a:schemeClr val="dk1"/>
            </a:solidFill>
            <a:effectLst/>
            <a:latin typeface="+mn-lt"/>
            <a:ea typeface="+mn-ea"/>
            <a:cs typeface="+mn-cs"/>
          </a:endParaRPr>
        </a:p>
        <a:p>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、「財政健全化緊急プログラム」に基づ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各種見直しを行うこと</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、事業の選択と集中を更に徹底していく。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新たに償還が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始まった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公債費の増加等により、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基金を取崩し、実質収支を黒字化させた。しかしながら、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赤字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に策定した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「財政健全化緊急プログラム」に基づ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財政健全化を図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収支改善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基金残高の確保に努めていく。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の実質収支は黒字であり、連結実質赤字比率は早期健全化基準等の比率に達していないことから、今後も介護保険料、国民健康保険料、水道などの利用料金等の適正化を図るとともに健全な財政運営に努め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191015%20&#24179;&#25104;29&#24180;&#24230;&#36001;&#25919;&#29366;&#27841;&#36039;&#26009;&#38598;&#12398;&#20316;&#25104;&#12395;&#12388;&#12356;&#12390;&#65288;2&#22238;&#30446;&#65289;/03%20&#24066;&#30010;&#26449;&#12363;&#12425;&#22238;&#31572;/&#12304;&#36001;&#25919;&#29366;&#27841;&#36039;&#26009;&#38598;&#12305;_162027_&#39640;&#23713;&#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171.3</v>
          </cell>
          <cell r="CN51">
            <v>179.2</v>
          </cell>
        </row>
        <row r="53">
          <cell r="CF53">
            <v>46.1</v>
          </cell>
          <cell r="CN53">
            <v>53.6</v>
          </cell>
        </row>
        <row r="55">
          <cell r="AN55" t="str">
            <v>類似団体内平均値</v>
          </cell>
          <cell r="CF55">
            <v>13.7</v>
          </cell>
          <cell r="CN55">
            <v>24.1</v>
          </cell>
        </row>
        <row r="57">
          <cell r="CF57">
            <v>49.3</v>
          </cell>
          <cell r="CN57">
            <v>57.1</v>
          </cell>
        </row>
        <row r="72">
          <cell r="BP72" t="str">
            <v>H25</v>
          </cell>
          <cell r="BX72" t="str">
            <v>H26</v>
          </cell>
          <cell r="CF72" t="str">
            <v>H27</v>
          </cell>
          <cell r="CN72" t="str">
            <v>H28</v>
          </cell>
          <cell r="CV72" t="str">
            <v>H29</v>
          </cell>
        </row>
        <row r="73">
          <cell r="AN73" t="str">
            <v>当該団体値</v>
          </cell>
          <cell r="BP73">
            <v>174.1</v>
          </cell>
          <cell r="BX73">
            <v>175.1</v>
          </cell>
          <cell r="CF73">
            <v>171.3</v>
          </cell>
          <cell r="CN73">
            <v>179.2</v>
          </cell>
          <cell r="CV73">
            <v>180.3</v>
          </cell>
        </row>
        <row r="75">
          <cell r="BP75">
            <v>15.5</v>
          </cell>
          <cell r="BX75">
            <v>15.1</v>
          </cell>
          <cell r="CF75">
            <v>15.2</v>
          </cell>
          <cell r="CN75">
            <v>15.7</v>
          </cell>
          <cell r="CV75">
            <v>16.2</v>
          </cell>
        </row>
        <row r="77">
          <cell r="AN77" t="str">
            <v>類似団体内平均値</v>
          </cell>
          <cell r="BP77">
            <v>32.6</v>
          </cell>
          <cell r="BX77">
            <v>30.5</v>
          </cell>
          <cell r="CF77">
            <v>13.7</v>
          </cell>
          <cell r="CN77">
            <v>24.1</v>
          </cell>
          <cell r="CV77">
            <v>20.100000000000001</v>
          </cell>
        </row>
        <row r="79">
          <cell r="BP79">
            <v>5.9</v>
          </cell>
          <cell r="BX79">
            <v>5.2</v>
          </cell>
          <cell r="CF79">
            <v>5.8</v>
          </cell>
          <cell r="CN79">
            <v>6</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72699967</v>
      </c>
      <c r="BO4" s="372"/>
      <c r="BP4" s="372"/>
      <c r="BQ4" s="372"/>
      <c r="BR4" s="372"/>
      <c r="BS4" s="372"/>
      <c r="BT4" s="372"/>
      <c r="BU4" s="373"/>
      <c r="BV4" s="371">
        <v>73246064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1.1000000000000001</v>
      </c>
      <c r="CU4" s="378"/>
      <c r="CV4" s="378"/>
      <c r="CW4" s="378"/>
      <c r="CX4" s="378"/>
      <c r="CY4" s="378"/>
      <c r="CZ4" s="378"/>
      <c r="DA4" s="379"/>
      <c r="DB4" s="377">
        <v>1.1000000000000001</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72107289</v>
      </c>
      <c r="BO5" s="409"/>
      <c r="BP5" s="409"/>
      <c r="BQ5" s="409"/>
      <c r="BR5" s="409"/>
      <c r="BS5" s="409"/>
      <c r="BT5" s="409"/>
      <c r="BU5" s="410"/>
      <c r="BV5" s="408">
        <v>72626178</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93.7</v>
      </c>
      <c r="CU5" s="406"/>
      <c r="CV5" s="406"/>
      <c r="CW5" s="406"/>
      <c r="CX5" s="406"/>
      <c r="CY5" s="406"/>
      <c r="CZ5" s="406"/>
      <c r="DA5" s="407"/>
      <c r="DB5" s="405">
        <v>88.5</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592678</v>
      </c>
      <c r="BO6" s="409"/>
      <c r="BP6" s="409"/>
      <c r="BQ6" s="409"/>
      <c r="BR6" s="409"/>
      <c r="BS6" s="409"/>
      <c r="BT6" s="409"/>
      <c r="BU6" s="410"/>
      <c r="BV6" s="408">
        <v>619886</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100.5</v>
      </c>
      <c r="CU6" s="446"/>
      <c r="CV6" s="446"/>
      <c r="CW6" s="446"/>
      <c r="CX6" s="446"/>
      <c r="CY6" s="446"/>
      <c r="CZ6" s="446"/>
      <c r="DA6" s="447"/>
      <c r="DB6" s="445">
        <v>94.5</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173581</v>
      </c>
      <c r="BO7" s="409"/>
      <c r="BP7" s="409"/>
      <c r="BQ7" s="409"/>
      <c r="BR7" s="409"/>
      <c r="BS7" s="409"/>
      <c r="BT7" s="409"/>
      <c r="BU7" s="410"/>
      <c r="BV7" s="408">
        <v>210336</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38437791</v>
      </c>
      <c r="CU7" s="409"/>
      <c r="CV7" s="409"/>
      <c r="CW7" s="409"/>
      <c r="CX7" s="409"/>
      <c r="CY7" s="409"/>
      <c r="CZ7" s="409"/>
      <c r="DA7" s="410"/>
      <c r="DB7" s="408">
        <v>38294101</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419097</v>
      </c>
      <c r="BO8" s="409"/>
      <c r="BP8" s="409"/>
      <c r="BQ8" s="409"/>
      <c r="BR8" s="409"/>
      <c r="BS8" s="409"/>
      <c r="BT8" s="409"/>
      <c r="BU8" s="410"/>
      <c r="BV8" s="408">
        <v>409550</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0.75</v>
      </c>
      <c r="CU8" s="449"/>
      <c r="CV8" s="449"/>
      <c r="CW8" s="449"/>
      <c r="CX8" s="449"/>
      <c r="CY8" s="449"/>
      <c r="CZ8" s="449"/>
      <c r="DA8" s="450"/>
      <c r="DB8" s="448">
        <v>0.75</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172125</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9547</v>
      </c>
      <c r="BO9" s="409"/>
      <c r="BP9" s="409"/>
      <c r="BQ9" s="409"/>
      <c r="BR9" s="409"/>
      <c r="BS9" s="409"/>
      <c r="BT9" s="409"/>
      <c r="BU9" s="410"/>
      <c r="BV9" s="408">
        <v>-572091</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22.1</v>
      </c>
      <c r="CU9" s="406"/>
      <c r="CV9" s="406"/>
      <c r="CW9" s="406"/>
      <c r="CX9" s="406"/>
      <c r="CY9" s="406"/>
      <c r="CZ9" s="406"/>
      <c r="DA9" s="407"/>
      <c r="DB9" s="405">
        <v>21.8</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176061</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450</v>
      </c>
      <c r="BO10" s="409"/>
      <c r="BP10" s="409"/>
      <c r="BQ10" s="409"/>
      <c r="BR10" s="409"/>
      <c r="BS10" s="409"/>
      <c r="BT10" s="409"/>
      <c r="BU10" s="410"/>
      <c r="BV10" s="408">
        <v>550</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173192</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1474000</v>
      </c>
      <c r="BO12" s="409"/>
      <c r="BP12" s="409"/>
      <c r="BQ12" s="409"/>
      <c r="BR12" s="409"/>
      <c r="BS12" s="409"/>
      <c r="BT12" s="409"/>
      <c r="BU12" s="410"/>
      <c r="BV12" s="408">
        <v>966000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134</v>
      </c>
      <c r="N13" s="497"/>
      <c r="O13" s="497"/>
      <c r="P13" s="497"/>
      <c r="Q13" s="498"/>
      <c r="R13" s="489">
        <v>169952</v>
      </c>
      <c r="S13" s="490"/>
      <c r="T13" s="490"/>
      <c r="U13" s="490"/>
      <c r="V13" s="491"/>
      <c r="W13" s="424" t="s">
        <v>135</v>
      </c>
      <c r="X13" s="425"/>
      <c r="Y13" s="425"/>
      <c r="Z13" s="425"/>
      <c r="AA13" s="425"/>
      <c r="AB13" s="415"/>
      <c r="AC13" s="459">
        <v>1868</v>
      </c>
      <c r="AD13" s="460"/>
      <c r="AE13" s="460"/>
      <c r="AF13" s="460"/>
      <c r="AG13" s="499"/>
      <c r="AH13" s="459">
        <v>1941</v>
      </c>
      <c r="AI13" s="460"/>
      <c r="AJ13" s="460"/>
      <c r="AK13" s="460"/>
      <c r="AL13" s="461"/>
      <c r="AM13" s="437" t="s">
        <v>136</v>
      </c>
      <c r="AN13" s="438"/>
      <c r="AO13" s="438"/>
      <c r="AP13" s="438"/>
      <c r="AQ13" s="438"/>
      <c r="AR13" s="438"/>
      <c r="AS13" s="438"/>
      <c r="AT13" s="439"/>
      <c r="AU13" s="440" t="s">
        <v>137</v>
      </c>
      <c r="AV13" s="441"/>
      <c r="AW13" s="441"/>
      <c r="AX13" s="441"/>
      <c r="AY13" s="442" t="s">
        <v>138</v>
      </c>
      <c r="AZ13" s="443"/>
      <c r="BA13" s="443"/>
      <c r="BB13" s="443"/>
      <c r="BC13" s="443"/>
      <c r="BD13" s="443"/>
      <c r="BE13" s="443"/>
      <c r="BF13" s="443"/>
      <c r="BG13" s="443"/>
      <c r="BH13" s="443"/>
      <c r="BI13" s="443"/>
      <c r="BJ13" s="443"/>
      <c r="BK13" s="443"/>
      <c r="BL13" s="443"/>
      <c r="BM13" s="444"/>
      <c r="BN13" s="408">
        <v>-1464003</v>
      </c>
      <c r="BO13" s="409"/>
      <c r="BP13" s="409"/>
      <c r="BQ13" s="409"/>
      <c r="BR13" s="409"/>
      <c r="BS13" s="409"/>
      <c r="BT13" s="409"/>
      <c r="BU13" s="410"/>
      <c r="BV13" s="408">
        <v>-1537541</v>
      </c>
      <c r="BW13" s="409"/>
      <c r="BX13" s="409"/>
      <c r="BY13" s="409"/>
      <c r="BZ13" s="409"/>
      <c r="CA13" s="409"/>
      <c r="CB13" s="409"/>
      <c r="CC13" s="410"/>
      <c r="CD13" s="411" t="s">
        <v>139</v>
      </c>
      <c r="CE13" s="412"/>
      <c r="CF13" s="412"/>
      <c r="CG13" s="412"/>
      <c r="CH13" s="412"/>
      <c r="CI13" s="412"/>
      <c r="CJ13" s="412"/>
      <c r="CK13" s="412"/>
      <c r="CL13" s="412"/>
      <c r="CM13" s="412"/>
      <c r="CN13" s="412"/>
      <c r="CO13" s="412"/>
      <c r="CP13" s="412"/>
      <c r="CQ13" s="412"/>
      <c r="CR13" s="412"/>
      <c r="CS13" s="413"/>
      <c r="CT13" s="405">
        <v>16.2</v>
      </c>
      <c r="CU13" s="406"/>
      <c r="CV13" s="406"/>
      <c r="CW13" s="406"/>
      <c r="CX13" s="406"/>
      <c r="CY13" s="406"/>
      <c r="CZ13" s="406"/>
      <c r="DA13" s="407"/>
      <c r="DB13" s="405">
        <v>15.7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140</v>
      </c>
      <c r="M14" s="487"/>
      <c r="N14" s="487"/>
      <c r="O14" s="487"/>
      <c r="P14" s="487"/>
      <c r="Q14" s="488"/>
      <c r="R14" s="489">
        <v>174275</v>
      </c>
      <c r="S14" s="490"/>
      <c r="T14" s="490"/>
      <c r="U14" s="490"/>
      <c r="V14" s="491"/>
      <c r="W14" s="398"/>
      <c r="X14" s="399"/>
      <c r="Y14" s="399"/>
      <c r="Z14" s="399"/>
      <c r="AA14" s="399"/>
      <c r="AB14" s="388"/>
      <c r="AC14" s="492">
        <v>2.2000000000000002</v>
      </c>
      <c r="AD14" s="493"/>
      <c r="AE14" s="493"/>
      <c r="AF14" s="493"/>
      <c r="AG14" s="494"/>
      <c r="AH14" s="492">
        <v>2.2999999999999998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141</v>
      </c>
      <c r="CE14" s="501"/>
      <c r="CF14" s="501"/>
      <c r="CG14" s="501"/>
      <c r="CH14" s="501"/>
      <c r="CI14" s="501"/>
      <c r="CJ14" s="501"/>
      <c r="CK14" s="501"/>
      <c r="CL14" s="501"/>
      <c r="CM14" s="501"/>
      <c r="CN14" s="501"/>
      <c r="CO14" s="501"/>
      <c r="CP14" s="501"/>
      <c r="CQ14" s="501"/>
      <c r="CR14" s="501"/>
      <c r="CS14" s="502"/>
      <c r="CT14" s="503">
        <v>180.3</v>
      </c>
      <c r="CU14" s="504"/>
      <c r="CV14" s="504"/>
      <c r="CW14" s="504"/>
      <c r="CX14" s="504"/>
      <c r="CY14" s="504"/>
      <c r="CZ14" s="504"/>
      <c r="DA14" s="505"/>
      <c r="DB14" s="503">
        <v>179.2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134</v>
      </c>
      <c r="N15" s="497"/>
      <c r="O15" s="497"/>
      <c r="P15" s="497"/>
      <c r="Q15" s="498"/>
      <c r="R15" s="489">
        <v>171398</v>
      </c>
      <c r="S15" s="490"/>
      <c r="T15" s="490"/>
      <c r="U15" s="490"/>
      <c r="V15" s="491"/>
      <c r="W15" s="424" t="s">
        <v>142</v>
      </c>
      <c r="X15" s="425"/>
      <c r="Y15" s="425"/>
      <c r="Z15" s="425"/>
      <c r="AA15" s="425"/>
      <c r="AB15" s="415"/>
      <c r="AC15" s="459">
        <v>28097</v>
      </c>
      <c r="AD15" s="460"/>
      <c r="AE15" s="460"/>
      <c r="AF15" s="460"/>
      <c r="AG15" s="499"/>
      <c r="AH15" s="459">
        <v>28727</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22025175</v>
      </c>
      <c r="BO15" s="372"/>
      <c r="BP15" s="372"/>
      <c r="BQ15" s="372"/>
      <c r="BR15" s="372"/>
      <c r="BS15" s="372"/>
      <c r="BT15" s="372"/>
      <c r="BU15" s="373"/>
      <c r="BV15" s="371">
        <v>21997289</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33.299999999999997</v>
      </c>
      <c r="AD16" s="493"/>
      <c r="AE16" s="493"/>
      <c r="AF16" s="493"/>
      <c r="AG16" s="494"/>
      <c r="AH16" s="492">
        <v>34</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29178171</v>
      </c>
      <c r="BO16" s="409"/>
      <c r="BP16" s="409"/>
      <c r="BQ16" s="409"/>
      <c r="BR16" s="409"/>
      <c r="BS16" s="409"/>
      <c r="BT16" s="409"/>
      <c r="BU16" s="410"/>
      <c r="BV16" s="408">
        <v>29171281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54505</v>
      </c>
      <c r="AD17" s="460"/>
      <c r="AE17" s="460"/>
      <c r="AF17" s="460"/>
      <c r="AG17" s="499"/>
      <c r="AH17" s="459">
        <v>53820</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28130758</v>
      </c>
      <c r="BO17" s="409"/>
      <c r="BP17" s="409"/>
      <c r="BQ17" s="409"/>
      <c r="BR17" s="409"/>
      <c r="BS17" s="409"/>
      <c r="BT17" s="409"/>
      <c r="BU17" s="410"/>
      <c r="BV17" s="408">
        <v>28076825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209.57</v>
      </c>
      <c r="M18" s="521"/>
      <c r="N18" s="521"/>
      <c r="O18" s="521"/>
      <c r="P18" s="521"/>
      <c r="Q18" s="521"/>
      <c r="R18" s="522"/>
      <c r="S18" s="522"/>
      <c r="T18" s="522"/>
      <c r="U18" s="522"/>
      <c r="V18" s="523"/>
      <c r="W18" s="426"/>
      <c r="X18" s="427"/>
      <c r="Y18" s="427"/>
      <c r="Z18" s="427"/>
      <c r="AA18" s="427"/>
      <c r="AB18" s="418"/>
      <c r="AC18" s="524">
        <v>64.5</v>
      </c>
      <c r="AD18" s="525"/>
      <c r="AE18" s="525"/>
      <c r="AF18" s="525"/>
      <c r="AG18" s="526"/>
      <c r="AH18" s="524">
        <v>63.7</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38217587</v>
      </c>
      <c r="BO18" s="409"/>
      <c r="BP18" s="409"/>
      <c r="BQ18" s="409"/>
      <c r="BR18" s="409"/>
      <c r="BS18" s="409"/>
      <c r="BT18" s="409"/>
      <c r="BU18" s="410"/>
      <c r="BV18" s="408">
        <v>35638987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821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44872722</v>
      </c>
      <c r="BO19" s="409"/>
      <c r="BP19" s="409"/>
      <c r="BQ19" s="409"/>
      <c r="BR19" s="409"/>
      <c r="BS19" s="409"/>
      <c r="BT19" s="409"/>
      <c r="BU19" s="410"/>
      <c r="BV19" s="408">
        <v>44064319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63814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112851001</v>
      </c>
      <c r="BO23" s="409"/>
      <c r="BP23" s="409"/>
      <c r="BQ23" s="409"/>
      <c r="BR23" s="409"/>
      <c r="BS23" s="409"/>
      <c r="BT23" s="409"/>
      <c r="BU23" s="410"/>
      <c r="BV23" s="408">
        <v>112770876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8500</v>
      </c>
      <c r="R24" s="460"/>
      <c r="S24" s="460"/>
      <c r="T24" s="460"/>
      <c r="U24" s="460"/>
      <c r="V24" s="499"/>
      <c r="W24" s="558"/>
      <c r="X24" s="546"/>
      <c r="Y24" s="547"/>
      <c r="Z24" s="458" t="s">
        <v>166</v>
      </c>
      <c r="AA24" s="438"/>
      <c r="AB24" s="438"/>
      <c r="AC24" s="438"/>
      <c r="AD24" s="438"/>
      <c r="AE24" s="438"/>
      <c r="AF24" s="438"/>
      <c r="AG24" s="439"/>
      <c r="AH24" s="459">
        <v>1243</v>
      </c>
      <c r="AI24" s="460"/>
      <c r="AJ24" s="460"/>
      <c r="AK24" s="460"/>
      <c r="AL24" s="499"/>
      <c r="AM24" s="459">
        <v>3684252</v>
      </c>
      <c r="AN24" s="460"/>
      <c r="AO24" s="460"/>
      <c r="AP24" s="460"/>
      <c r="AQ24" s="460"/>
      <c r="AR24" s="499"/>
      <c r="AS24" s="459">
        <v>2964</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54528268</v>
      </c>
      <c r="BO24" s="409"/>
      <c r="BP24" s="409"/>
      <c r="BQ24" s="409"/>
      <c r="BR24" s="409"/>
      <c r="BS24" s="409"/>
      <c r="BT24" s="409"/>
      <c r="BU24" s="410"/>
      <c r="BV24" s="408">
        <v>55606265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2</v>
      </c>
      <c r="M25" s="460"/>
      <c r="N25" s="460"/>
      <c r="O25" s="460"/>
      <c r="P25" s="499"/>
      <c r="Q25" s="459">
        <v>7719</v>
      </c>
      <c r="R25" s="460"/>
      <c r="S25" s="460"/>
      <c r="T25" s="460"/>
      <c r="U25" s="460"/>
      <c r="V25" s="499"/>
      <c r="W25" s="558"/>
      <c r="X25" s="546"/>
      <c r="Y25" s="547"/>
      <c r="Z25" s="458" t="s">
        <v>169</v>
      </c>
      <c r="AA25" s="438"/>
      <c r="AB25" s="438"/>
      <c r="AC25" s="438"/>
      <c r="AD25" s="438"/>
      <c r="AE25" s="438"/>
      <c r="AF25" s="438"/>
      <c r="AG25" s="439"/>
      <c r="AH25" s="459">
        <v>224</v>
      </c>
      <c r="AI25" s="460"/>
      <c r="AJ25" s="460"/>
      <c r="AK25" s="460"/>
      <c r="AL25" s="499"/>
      <c r="AM25" s="459">
        <v>670208</v>
      </c>
      <c r="AN25" s="460"/>
      <c r="AO25" s="460"/>
      <c r="AP25" s="460"/>
      <c r="AQ25" s="460"/>
      <c r="AR25" s="499"/>
      <c r="AS25" s="459">
        <v>2992</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11158131</v>
      </c>
      <c r="BO25" s="372"/>
      <c r="BP25" s="372"/>
      <c r="BQ25" s="372"/>
      <c r="BR25" s="372"/>
      <c r="BS25" s="372"/>
      <c r="BT25" s="372"/>
      <c r="BU25" s="373"/>
      <c r="BV25" s="371">
        <v>12066789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5952</v>
      </c>
      <c r="R26" s="460"/>
      <c r="S26" s="460"/>
      <c r="T26" s="460"/>
      <c r="U26" s="460"/>
      <c r="V26" s="499"/>
      <c r="W26" s="558"/>
      <c r="X26" s="546"/>
      <c r="Y26" s="547"/>
      <c r="Z26" s="458" t="s">
        <v>172</v>
      </c>
      <c r="AA26" s="568"/>
      <c r="AB26" s="568"/>
      <c r="AC26" s="568"/>
      <c r="AD26" s="568"/>
      <c r="AE26" s="568"/>
      <c r="AF26" s="568"/>
      <c r="AG26" s="569"/>
      <c r="AH26" s="459">
        <v>219</v>
      </c>
      <c r="AI26" s="460"/>
      <c r="AJ26" s="460"/>
      <c r="AK26" s="460"/>
      <c r="AL26" s="499"/>
      <c r="AM26" s="459">
        <v>664665</v>
      </c>
      <c r="AN26" s="460"/>
      <c r="AO26" s="460"/>
      <c r="AP26" s="460"/>
      <c r="AQ26" s="460"/>
      <c r="AR26" s="499"/>
      <c r="AS26" s="459">
        <v>3035</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6450</v>
      </c>
      <c r="R27" s="460"/>
      <c r="S27" s="460"/>
      <c r="T27" s="460"/>
      <c r="U27" s="460"/>
      <c r="V27" s="499"/>
      <c r="W27" s="558"/>
      <c r="X27" s="546"/>
      <c r="Y27" s="547"/>
      <c r="Z27" s="458" t="s">
        <v>175</v>
      </c>
      <c r="AA27" s="438"/>
      <c r="AB27" s="438"/>
      <c r="AC27" s="438"/>
      <c r="AD27" s="438"/>
      <c r="AE27" s="438"/>
      <c r="AF27" s="438"/>
      <c r="AG27" s="439"/>
      <c r="AH27" s="459">
        <v>4</v>
      </c>
      <c r="AI27" s="460"/>
      <c r="AJ27" s="460"/>
      <c r="AK27" s="460"/>
      <c r="AL27" s="499"/>
      <c r="AM27" s="459">
        <v>16756</v>
      </c>
      <c r="AN27" s="460"/>
      <c r="AO27" s="460"/>
      <c r="AP27" s="460"/>
      <c r="AQ27" s="460"/>
      <c r="AR27" s="499"/>
      <c r="AS27" s="459">
        <v>4189</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500246</v>
      </c>
      <c r="BO27" s="582"/>
      <c r="BP27" s="582"/>
      <c r="BQ27" s="582"/>
      <c r="BR27" s="582"/>
      <c r="BS27" s="582"/>
      <c r="BT27" s="582"/>
      <c r="BU27" s="583"/>
      <c r="BV27" s="581">
        <v>500246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5800</v>
      </c>
      <c r="R28" s="460"/>
      <c r="S28" s="460"/>
      <c r="T28" s="460"/>
      <c r="U28" s="460"/>
      <c r="V28" s="499"/>
      <c r="W28" s="558"/>
      <c r="X28" s="546"/>
      <c r="Y28" s="547"/>
      <c r="Z28" s="458" t="s">
        <v>178</v>
      </c>
      <c r="AA28" s="438"/>
      <c r="AB28" s="438"/>
      <c r="AC28" s="438"/>
      <c r="AD28" s="438"/>
      <c r="AE28" s="438"/>
      <c r="AF28" s="438"/>
      <c r="AG28" s="439"/>
      <c r="AH28" s="459" t="s">
        <v>132</v>
      </c>
      <c r="AI28" s="460"/>
      <c r="AJ28" s="460"/>
      <c r="AK28" s="460"/>
      <c r="AL28" s="499"/>
      <c r="AM28" s="459" t="s">
        <v>132</v>
      </c>
      <c r="AN28" s="460"/>
      <c r="AO28" s="460"/>
      <c r="AP28" s="460"/>
      <c r="AQ28" s="460"/>
      <c r="AR28" s="499"/>
      <c r="AS28" s="459" t="s">
        <v>132</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350716</v>
      </c>
      <c r="BO28" s="372"/>
      <c r="BP28" s="372"/>
      <c r="BQ28" s="372"/>
      <c r="BR28" s="372"/>
      <c r="BS28" s="372"/>
      <c r="BT28" s="372"/>
      <c r="BU28" s="373"/>
      <c r="BV28" s="371">
        <v>1614266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28</v>
      </c>
      <c r="M29" s="460"/>
      <c r="N29" s="460"/>
      <c r="O29" s="460"/>
      <c r="P29" s="499"/>
      <c r="Q29" s="459">
        <v>5450</v>
      </c>
      <c r="R29" s="460"/>
      <c r="S29" s="460"/>
      <c r="T29" s="460"/>
      <c r="U29" s="460"/>
      <c r="V29" s="499"/>
      <c r="W29" s="559"/>
      <c r="X29" s="560"/>
      <c r="Y29" s="561"/>
      <c r="Z29" s="458" t="s">
        <v>181</v>
      </c>
      <c r="AA29" s="438"/>
      <c r="AB29" s="438"/>
      <c r="AC29" s="438"/>
      <c r="AD29" s="438"/>
      <c r="AE29" s="438"/>
      <c r="AF29" s="438"/>
      <c r="AG29" s="439"/>
      <c r="AH29" s="459">
        <v>1247</v>
      </c>
      <c r="AI29" s="460"/>
      <c r="AJ29" s="460"/>
      <c r="AK29" s="460"/>
      <c r="AL29" s="499"/>
      <c r="AM29" s="459">
        <v>3701008</v>
      </c>
      <c r="AN29" s="460"/>
      <c r="AO29" s="460"/>
      <c r="AP29" s="460"/>
      <c r="AQ29" s="460"/>
      <c r="AR29" s="499"/>
      <c r="AS29" s="459">
        <v>2968</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451375</v>
      </c>
      <c r="BO29" s="409"/>
      <c r="BP29" s="409"/>
      <c r="BQ29" s="409"/>
      <c r="BR29" s="409"/>
      <c r="BS29" s="409"/>
      <c r="BT29" s="409"/>
      <c r="BU29" s="410"/>
      <c r="BV29" s="408">
        <v>451245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101.9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2803073</v>
      </c>
      <c r="BO30" s="582"/>
      <c r="BP30" s="582"/>
      <c r="BQ30" s="582"/>
      <c r="BR30" s="582"/>
      <c r="BS30" s="582"/>
      <c r="BT30" s="582"/>
      <c r="BU30" s="583"/>
      <c r="BV30" s="581">
        <v>2863648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190</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190</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高岡市民病院事業会計</v>
      </c>
      <c r="AP34" s="595"/>
      <c r="AQ34" s="595"/>
      <c r="AR34" s="595"/>
      <c r="AS34" s="595"/>
      <c r="AT34" s="595"/>
      <c r="AU34" s="595"/>
      <c r="AV34" s="595"/>
      <c r="AW34" s="595"/>
      <c r="AX34" s="595"/>
      <c r="AY34" s="595"/>
      <c r="AZ34" s="595"/>
      <c r="BA34" s="595"/>
      <c r="BB34" s="595"/>
      <c r="BC34" s="595"/>
      <c r="BD34" s="193"/>
      <c r="BE34" s="594">
        <f>IF(BG34="","",MAX(C34:D43,U34:V43,AM34:AN43)+1)</f>
        <v>11</v>
      </c>
      <c r="BF34" s="594"/>
      <c r="BG34" s="595" t="str">
        <f>IF('各会計、関係団体の財政状況及び健全化判断比率'!B36="","",'各会計、関係団体の財政状況及び健全化判断比率'!B36)</f>
        <v>工業団地造成事業会計</v>
      </c>
      <c r="BH34" s="595"/>
      <c r="BI34" s="595"/>
      <c r="BJ34" s="595"/>
      <c r="BK34" s="595"/>
      <c r="BL34" s="595"/>
      <c r="BM34" s="595"/>
      <c r="BN34" s="595"/>
      <c r="BO34" s="595"/>
      <c r="BP34" s="595"/>
      <c r="BQ34" s="595"/>
      <c r="BR34" s="595"/>
      <c r="BS34" s="595"/>
      <c r="BT34" s="595"/>
      <c r="BU34" s="595"/>
      <c r="BV34" s="193"/>
      <c r="BW34" s="594">
        <f>IF(BY34="","",MAX(C34:D43,U34:V43,AM34:AN43,BE34:BF43)+1)</f>
        <v>12</v>
      </c>
      <c r="BX34" s="594"/>
      <c r="BY34" s="595" t="str">
        <f>IF('各会計、関係団体の財政状況及び健全化判断比率'!B68="","",'各会計、関係団体の財政状況及び健全化判断比率'!B68)</f>
        <v>砺波地方衛生施設組合</v>
      </c>
      <c r="BZ34" s="595"/>
      <c r="CA34" s="595"/>
      <c r="CB34" s="595"/>
      <c r="CC34" s="595"/>
      <c r="CD34" s="595"/>
      <c r="CE34" s="595"/>
      <c r="CF34" s="595"/>
      <c r="CG34" s="595"/>
      <c r="CH34" s="595"/>
      <c r="CI34" s="595"/>
      <c r="CJ34" s="595"/>
      <c r="CK34" s="595"/>
      <c r="CL34" s="595"/>
      <c r="CM34" s="595"/>
      <c r="CN34" s="193"/>
      <c r="CO34" s="594">
        <f>IF(CQ34="","",MAX(C34:D43,U34:V43,AM34:AN43,BE34:BF43,BW34:BX43)+1)</f>
        <v>20</v>
      </c>
      <c r="CP34" s="594"/>
      <c r="CQ34" s="595" t="str">
        <f>IF('各会計、関係団体の財政状況及び健全化判断比率'!BS7="","",'各会計、関係団体の財政状況及び健全化判断比率'!BS7)</f>
        <v>高岡土地開発公社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荻布奨学金事業会計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駐車場事業会計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IF('各会計、関係団体の財政状況及び健全化判断比率'!B33="","",'各会計、関係団体の財政状況及び健全化判断比率'!B33)</f>
        <v>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13</v>
      </c>
      <c r="BX35" s="594"/>
      <c r="BY35" s="595" t="str">
        <f>IF('各会計、関係団体の財政状況及び健全化判断比率'!B69="","",'各会計、関係団体の財政状況及び健全化判断比率'!B69)</f>
        <v>庄川水害予防組合</v>
      </c>
      <c r="BZ35" s="595"/>
      <c r="CA35" s="595"/>
      <c r="CB35" s="595"/>
      <c r="CC35" s="595"/>
      <c r="CD35" s="595"/>
      <c r="CE35" s="595"/>
      <c r="CF35" s="595"/>
      <c r="CG35" s="595"/>
      <c r="CH35" s="595"/>
      <c r="CI35" s="595"/>
      <c r="CJ35" s="595"/>
      <c r="CK35" s="595"/>
      <c r="CL35" s="595"/>
      <c r="CM35" s="595"/>
      <c r="CN35" s="193"/>
      <c r="CO35" s="594">
        <f t="shared" ref="CO35:CO43" si="3">IF(CQ35="","",CO34+1)</f>
        <v>21</v>
      </c>
      <c r="CP35" s="594"/>
      <c r="CQ35" s="595" t="str">
        <f>IF('各会計、関係団体の財政状況及び健全化判断比率'!BS8="","",'各会計、関係団体の財政状況及び健全化判断比率'!BS8)</f>
        <v>（公財）高岡市民文化振興事業団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後期高齢者医療事業会計</v>
      </c>
      <c r="X36" s="595"/>
      <c r="Y36" s="595"/>
      <c r="Z36" s="595"/>
      <c r="AA36" s="595"/>
      <c r="AB36" s="595"/>
      <c r="AC36" s="595"/>
      <c r="AD36" s="595"/>
      <c r="AE36" s="595"/>
      <c r="AF36" s="595"/>
      <c r="AG36" s="595"/>
      <c r="AH36" s="595"/>
      <c r="AI36" s="595"/>
      <c r="AJ36" s="595"/>
      <c r="AK36" s="595"/>
      <c r="AL36" s="193"/>
      <c r="AM36" s="594">
        <f t="shared" si="0"/>
        <v>9</v>
      </c>
      <c r="AN36" s="594"/>
      <c r="AO36" s="595" t="str">
        <f>IF('各会計、関係団体の財政状況及び健全化判断比率'!B34="","",'各会計、関係団体の財政状況及び健全化判断比率'!B34)</f>
        <v>工業用水道事業会計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14</v>
      </c>
      <c r="BX36" s="594"/>
      <c r="BY36" s="595" t="str">
        <f>IF('各会計、関係団体の財政状況及び健全化判断比率'!B70="","",'各会計、関係団体の財政状況及び健全化判断比率'!B70)</f>
        <v>小矢部川中流水害予防組合</v>
      </c>
      <c r="BZ36" s="595"/>
      <c r="CA36" s="595"/>
      <c r="CB36" s="595"/>
      <c r="CC36" s="595"/>
      <c r="CD36" s="595"/>
      <c r="CE36" s="595"/>
      <c r="CF36" s="595"/>
      <c r="CG36" s="595"/>
      <c r="CH36" s="595"/>
      <c r="CI36" s="595"/>
      <c r="CJ36" s="595"/>
      <c r="CK36" s="595"/>
      <c r="CL36" s="595"/>
      <c r="CM36" s="595"/>
      <c r="CN36" s="193"/>
      <c r="CO36" s="594">
        <f t="shared" si="3"/>
        <v>22</v>
      </c>
      <c r="CP36" s="594"/>
      <c r="CQ36" s="595" t="str">
        <f>IF('各会計、関係団体の財政状況及び健全化判断比率'!BS9="","",'各会計、関係団体の財政状況及び健全化判断比率'!BS9)</f>
        <v>（一財）とやま・ふくおか家族旅行村公社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介護保険事業会計</v>
      </c>
      <c r="X37" s="595"/>
      <c r="Y37" s="595"/>
      <c r="Z37" s="595"/>
      <c r="AA37" s="595"/>
      <c r="AB37" s="595"/>
      <c r="AC37" s="595"/>
      <c r="AD37" s="595"/>
      <c r="AE37" s="595"/>
      <c r="AF37" s="595"/>
      <c r="AG37" s="595"/>
      <c r="AH37" s="595"/>
      <c r="AI37" s="595"/>
      <c r="AJ37" s="595"/>
      <c r="AK37" s="595"/>
      <c r="AL37" s="193"/>
      <c r="AM37" s="594">
        <f t="shared" si="0"/>
        <v>10</v>
      </c>
      <c r="AN37" s="594"/>
      <c r="AO37" s="595" t="str">
        <f>IF('各会計、関係団体の財政状況及び健全化判断比率'!B35="","",'各会計、関係団体の財政状況及び健全化判断比率'!B35)</f>
        <v>下水道事業会計</v>
      </c>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15</v>
      </c>
      <c r="BX37" s="594"/>
      <c r="BY37" s="595" t="str">
        <f>IF('各会計、関係団体の財政状況及び健全化判断比率'!B71="","",'各会計、関係団体の財政状況及び健全化判断比率'!B71)</f>
        <v>富山県市町村総合事務組合</v>
      </c>
      <c r="BZ37" s="595"/>
      <c r="CA37" s="595"/>
      <c r="CB37" s="595"/>
      <c r="CC37" s="595"/>
      <c r="CD37" s="595"/>
      <c r="CE37" s="595"/>
      <c r="CF37" s="595"/>
      <c r="CG37" s="595"/>
      <c r="CH37" s="595"/>
      <c r="CI37" s="595"/>
      <c r="CJ37" s="595"/>
      <c r="CK37" s="595"/>
      <c r="CL37" s="595"/>
      <c r="CM37" s="595"/>
      <c r="CN37" s="193"/>
      <c r="CO37" s="594">
        <f t="shared" si="3"/>
        <v>23</v>
      </c>
      <c r="CP37" s="594"/>
      <c r="CQ37" s="595" t="str">
        <f>IF('各会計、関係団体の財政状況及び健全化判断比率'!BS10="","",'各会計、関係団体の財政状況及び健全化判断比率'!BS10)</f>
        <v>（公財）高岡市勤労者福祉サービスセンター</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16</v>
      </c>
      <c r="BX38" s="594"/>
      <c r="BY38" s="595" t="str">
        <f>IF('各会計、関係団体の財政状況及び健全化判断比率'!B72="","",'各会計、関係団体の財政状況及び健全化判断比率'!B72)</f>
        <v>高岡地区広域圏事務組合</v>
      </c>
      <c r="BZ38" s="595"/>
      <c r="CA38" s="595"/>
      <c r="CB38" s="595"/>
      <c r="CC38" s="595"/>
      <c r="CD38" s="595"/>
      <c r="CE38" s="595"/>
      <c r="CF38" s="595"/>
      <c r="CG38" s="595"/>
      <c r="CH38" s="595"/>
      <c r="CI38" s="595"/>
      <c r="CJ38" s="595"/>
      <c r="CK38" s="595"/>
      <c r="CL38" s="595"/>
      <c r="CM38" s="595"/>
      <c r="CN38" s="193"/>
      <c r="CO38" s="594">
        <f t="shared" si="3"/>
        <v>24</v>
      </c>
      <c r="CP38" s="594"/>
      <c r="CQ38" s="595" t="str">
        <f>IF('各会計、関係団体の財政状況及び健全化判断比率'!BS11="","",'各会計、関係団体の財政状況及び健全化判断比率'!BS11)</f>
        <v>（一財）高岡市自然休養村公社</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17</v>
      </c>
      <c r="BX39" s="594"/>
      <c r="BY39" s="595" t="str">
        <f>IF('各会計、関係団体の財政状況及び健全化判断比率'!B73="","",'各会計、関係団体の財政状況及び健全化判断比率'!B73)</f>
        <v>富山県市町村会館管理組合</v>
      </c>
      <c r="BZ39" s="595"/>
      <c r="CA39" s="595"/>
      <c r="CB39" s="595"/>
      <c r="CC39" s="595"/>
      <c r="CD39" s="595"/>
      <c r="CE39" s="595"/>
      <c r="CF39" s="595"/>
      <c r="CG39" s="595"/>
      <c r="CH39" s="595"/>
      <c r="CI39" s="595"/>
      <c r="CJ39" s="595"/>
      <c r="CK39" s="595"/>
      <c r="CL39" s="595"/>
      <c r="CM39" s="595"/>
      <c r="CN39" s="193"/>
      <c r="CO39" s="594">
        <f t="shared" si="3"/>
        <v>25</v>
      </c>
      <c r="CP39" s="594"/>
      <c r="CQ39" s="595" t="str">
        <f>IF('各会計、関係団体の財政状況及び健全化判断比率'!BS12="","",'各会計、関係団体の財政状況及び健全化判断比率'!BS12)</f>
        <v>（株）ウェルカム福岡</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18</v>
      </c>
      <c r="BX40" s="594"/>
      <c r="BY40" s="595" t="str">
        <f>IF('各会計、関係団体の財政状況及び健全化判断比率'!B74="","",'各会計、関係団体の財政状況及び健全化判断比率'!B74)</f>
        <v>富山県後期高齢者医療広域連合（一般会計）</v>
      </c>
      <c r="BZ40" s="595"/>
      <c r="CA40" s="595"/>
      <c r="CB40" s="595"/>
      <c r="CC40" s="595"/>
      <c r="CD40" s="595"/>
      <c r="CE40" s="595"/>
      <c r="CF40" s="595"/>
      <c r="CG40" s="595"/>
      <c r="CH40" s="595"/>
      <c r="CI40" s="595"/>
      <c r="CJ40" s="595"/>
      <c r="CK40" s="595"/>
      <c r="CL40" s="595"/>
      <c r="CM40" s="595"/>
      <c r="CN40" s="193"/>
      <c r="CO40" s="594">
        <f t="shared" si="3"/>
        <v>26</v>
      </c>
      <c r="CP40" s="594"/>
      <c r="CQ40" s="595" t="str">
        <f>IF('各会計、関係団体の財政状況及び健全化判断比率'!BS13="","",'各会計、関係団体の財政状況及び健全化判断比率'!BS13)</f>
        <v>（公財）高岡市体育協会</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19</v>
      </c>
      <c r="BX41" s="594"/>
      <c r="BY41" s="595" t="str">
        <f>IF('各会計、関係団体の財政状況及び健全化判断比率'!B75="","",'各会計、関係団体の財政状況及び健全化判断比率'!B75)</f>
        <v>富山県後期高齢者医療広域連合（後期高齢者医療事業会計）</v>
      </c>
      <c r="BZ41" s="595"/>
      <c r="CA41" s="595"/>
      <c r="CB41" s="595"/>
      <c r="CC41" s="595"/>
      <c r="CD41" s="595"/>
      <c r="CE41" s="595"/>
      <c r="CF41" s="595"/>
      <c r="CG41" s="595"/>
      <c r="CH41" s="595"/>
      <c r="CI41" s="595"/>
      <c r="CJ41" s="595"/>
      <c r="CK41" s="595"/>
      <c r="CL41" s="595"/>
      <c r="CM41" s="595"/>
      <c r="CN41" s="193"/>
      <c r="CO41" s="594">
        <f t="shared" si="3"/>
        <v>27</v>
      </c>
      <c r="CP41" s="594"/>
      <c r="CQ41" s="595" t="str">
        <f>IF('各会計、関係団体の財政状況及び健全化判断比率'!BS14="","",'各会計、関係団体の財政状況及び健全化判断比率'!BS14)</f>
        <v>万葉線（株）</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28</v>
      </c>
      <c r="CP42" s="594"/>
      <c r="CQ42" s="595" t="str">
        <f>IF('各会計、関係団体の財政状況及び健全化判断比率'!BS15="","",'各会計、関係団体の財政状況及び健全化判断比率'!BS15)</f>
        <v>（公財）高岡地域地場産業センター</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29</v>
      </c>
      <c r="CP43" s="594"/>
      <c r="CQ43" s="595" t="str">
        <f>IF('各会計、関係団体の財政状況及び健全化判断比率'!BS16="","",'各会計、関係団体の財政状況及び健全化判断比率'!BS16)</f>
        <v>（株）えんじゅビル</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MiiOHiKi/wmHDyVc71iseZr+BK7AL48sRUBWvb/n4ivp/mgs6vbeXmWxbFAOUowEcOLjhPU4NwLikHrBtzNuQ==" saltValue="NGjgn4xcn11eYU3IBdY4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88" t="s">
        <v>556</v>
      </c>
      <c r="D34" s="1188"/>
      <c r="E34" s="1189"/>
      <c r="F34" s="32">
        <v>4.4800000000000004</v>
      </c>
      <c r="G34" s="33">
        <v>4.76</v>
      </c>
      <c r="H34" s="33">
        <v>4.6900000000000004</v>
      </c>
      <c r="I34" s="33">
        <v>4.41</v>
      </c>
      <c r="J34" s="34">
        <v>4.88</v>
      </c>
      <c r="K34" s="22"/>
      <c r="L34" s="22"/>
      <c r="M34" s="22"/>
      <c r="N34" s="22"/>
      <c r="O34" s="22"/>
      <c r="P34" s="22"/>
    </row>
    <row r="35" spans="1:16" ht="39" customHeight="1" x14ac:dyDescent="0.15">
      <c r="A35" s="22"/>
      <c r="B35" s="35"/>
      <c r="C35" s="1182" t="s">
        <v>557</v>
      </c>
      <c r="D35" s="1183"/>
      <c r="E35" s="1184"/>
      <c r="F35" s="36">
        <v>5.68</v>
      </c>
      <c r="G35" s="37">
        <v>5.2</v>
      </c>
      <c r="H35" s="37">
        <v>4.9800000000000004</v>
      </c>
      <c r="I35" s="37">
        <v>5.19</v>
      </c>
      <c r="J35" s="38">
        <v>4.17</v>
      </c>
      <c r="K35" s="22"/>
      <c r="L35" s="22"/>
      <c r="M35" s="22"/>
      <c r="N35" s="22"/>
      <c r="O35" s="22"/>
      <c r="P35" s="22"/>
    </row>
    <row r="36" spans="1:16" ht="39" customHeight="1" x14ac:dyDescent="0.15">
      <c r="A36" s="22"/>
      <c r="B36" s="35"/>
      <c r="C36" s="1182" t="s">
        <v>558</v>
      </c>
      <c r="D36" s="1183"/>
      <c r="E36" s="1184"/>
      <c r="F36" s="36">
        <v>0.25</v>
      </c>
      <c r="G36" s="37">
        <v>0.71</v>
      </c>
      <c r="H36" s="37">
        <v>1.23</v>
      </c>
      <c r="I36" s="37">
        <v>1.91</v>
      </c>
      <c r="J36" s="38">
        <v>2.36</v>
      </c>
      <c r="K36" s="22"/>
      <c r="L36" s="22"/>
      <c r="M36" s="22"/>
      <c r="N36" s="22"/>
      <c r="O36" s="22"/>
      <c r="P36" s="22"/>
    </row>
    <row r="37" spans="1:16" ht="39" customHeight="1" x14ac:dyDescent="0.15">
      <c r="A37" s="22"/>
      <c r="B37" s="35"/>
      <c r="C37" s="1182" t="s">
        <v>559</v>
      </c>
      <c r="D37" s="1183"/>
      <c r="E37" s="1184"/>
      <c r="F37" s="36">
        <v>1</v>
      </c>
      <c r="G37" s="37">
        <v>1</v>
      </c>
      <c r="H37" s="37">
        <v>0.79</v>
      </c>
      <c r="I37" s="37">
        <v>1.28</v>
      </c>
      <c r="J37" s="38">
        <v>2.35</v>
      </c>
      <c r="K37" s="22"/>
      <c r="L37" s="22"/>
      <c r="M37" s="22"/>
      <c r="N37" s="22"/>
      <c r="O37" s="22"/>
      <c r="P37" s="22"/>
    </row>
    <row r="38" spans="1:16" ht="39" customHeight="1" x14ac:dyDescent="0.15">
      <c r="A38" s="22"/>
      <c r="B38" s="35"/>
      <c r="C38" s="1182" t="s">
        <v>560</v>
      </c>
      <c r="D38" s="1183"/>
      <c r="E38" s="1184"/>
      <c r="F38" s="36">
        <v>1.46</v>
      </c>
      <c r="G38" s="37">
        <v>1.32</v>
      </c>
      <c r="H38" s="37">
        <v>2.54</v>
      </c>
      <c r="I38" s="37">
        <v>1.06</v>
      </c>
      <c r="J38" s="38">
        <v>1.0900000000000001</v>
      </c>
      <c r="K38" s="22"/>
      <c r="L38" s="22"/>
      <c r="M38" s="22"/>
      <c r="N38" s="22"/>
      <c r="O38" s="22"/>
      <c r="P38" s="22"/>
    </row>
    <row r="39" spans="1:16" ht="39" customHeight="1" x14ac:dyDescent="0.15">
      <c r="A39" s="22"/>
      <c r="B39" s="35"/>
      <c r="C39" s="1182" t="s">
        <v>561</v>
      </c>
      <c r="D39" s="1183"/>
      <c r="E39" s="1184"/>
      <c r="F39" s="36">
        <v>1.07</v>
      </c>
      <c r="G39" s="37">
        <v>1.0900000000000001</v>
      </c>
      <c r="H39" s="37">
        <v>1.0900000000000001</v>
      </c>
      <c r="I39" s="37">
        <v>1.07</v>
      </c>
      <c r="J39" s="38">
        <v>1.06</v>
      </c>
      <c r="K39" s="22"/>
      <c r="L39" s="22"/>
      <c r="M39" s="22"/>
      <c r="N39" s="22"/>
      <c r="O39" s="22"/>
      <c r="P39" s="22"/>
    </row>
    <row r="40" spans="1:16" ht="39" customHeight="1" x14ac:dyDescent="0.15">
      <c r="A40" s="22"/>
      <c r="B40" s="35"/>
      <c r="C40" s="1182" t="s">
        <v>562</v>
      </c>
      <c r="D40" s="1183"/>
      <c r="E40" s="1184"/>
      <c r="F40" s="36">
        <v>0.06</v>
      </c>
      <c r="G40" s="37">
        <v>0.38</v>
      </c>
      <c r="H40" s="37">
        <v>0.42</v>
      </c>
      <c r="I40" s="37">
        <v>0.41</v>
      </c>
      <c r="J40" s="38">
        <v>0.33</v>
      </c>
      <c r="K40" s="22"/>
      <c r="L40" s="22"/>
      <c r="M40" s="22"/>
      <c r="N40" s="22"/>
      <c r="O40" s="22"/>
      <c r="P40" s="22"/>
    </row>
    <row r="41" spans="1:16" ht="39" customHeight="1" x14ac:dyDescent="0.15">
      <c r="A41" s="22"/>
      <c r="B41" s="35"/>
      <c r="C41" s="1182" t="s">
        <v>563</v>
      </c>
      <c r="D41" s="1183"/>
      <c r="E41" s="1184"/>
      <c r="F41" s="36">
        <v>0.11</v>
      </c>
      <c r="G41" s="37">
        <v>0</v>
      </c>
      <c r="H41" s="37">
        <v>0</v>
      </c>
      <c r="I41" s="37">
        <v>0</v>
      </c>
      <c r="J41" s="38">
        <v>0.03</v>
      </c>
      <c r="K41" s="22"/>
      <c r="L41" s="22"/>
      <c r="M41" s="22"/>
      <c r="N41" s="22"/>
      <c r="O41" s="22"/>
      <c r="P41" s="22"/>
    </row>
    <row r="42" spans="1:16" ht="39" customHeight="1" x14ac:dyDescent="0.15">
      <c r="A42" s="22"/>
      <c r="B42" s="39"/>
      <c r="C42" s="1182" t="s">
        <v>564</v>
      </c>
      <c r="D42" s="1183"/>
      <c r="E42" s="1184"/>
      <c r="F42" s="36" t="s">
        <v>505</v>
      </c>
      <c r="G42" s="37" t="s">
        <v>505</v>
      </c>
      <c r="H42" s="37" t="s">
        <v>505</v>
      </c>
      <c r="I42" s="37" t="s">
        <v>505</v>
      </c>
      <c r="J42" s="38" t="s">
        <v>505</v>
      </c>
      <c r="K42" s="22"/>
      <c r="L42" s="22"/>
      <c r="M42" s="22"/>
      <c r="N42" s="22"/>
      <c r="O42" s="22"/>
      <c r="P42" s="22"/>
    </row>
    <row r="43" spans="1:16" ht="39" customHeight="1" thickBot="1" x14ac:dyDescent="0.2">
      <c r="A43" s="22"/>
      <c r="B43" s="40"/>
      <c r="C43" s="1185" t="s">
        <v>565</v>
      </c>
      <c r="D43" s="1186"/>
      <c r="E43" s="1187"/>
      <c r="F43" s="41">
        <v>0.46</v>
      </c>
      <c r="G43" s="42">
        <v>0.43</v>
      </c>
      <c r="H43" s="42">
        <v>0.46</v>
      </c>
      <c r="I43" s="42">
        <v>0.45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jf27hzr+uDao9D3WZjcf6jDF4ICj8bDlD8HmCU1pAdVZsTEG/GDxXl0e0jDjVtzD28xSRwUDyH48vqPIupNXA==" saltValue="wcJPXUmocJnZcWJCgAFG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9029</v>
      </c>
      <c r="L45" s="60">
        <v>9460</v>
      </c>
      <c r="M45" s="60">
        <v>9528</v>
      </c>
      <c r="N45" s="60">
        <v>9820</v>
      </c>
      <c r="O45" s="61">
        <v>10163</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505</v>
      </c>
      <c r="L46" s="64" t="s">
        <v>505</v>
      </c>
      <c r="M46" s="64" t="s">
        <v>505</v>
      </c>
      <c r="N46" s="64" t="s">
        <v>505</v>
      </c>
      <c r="O46" s="65" t="s">
        <v>505</v>
      </c>
      <c r="P46" s="48"/>
      <c r="Q46" s="48"/>
      <c r="R46" s="48"/>
      <c r="S46" s="48"/>
      <c r="T46" s="48"/>
      <c r="U46" s="48"/>
    </row>
    <row r="47" spans="1:21" ht="30.75" customHeight="1" x14ac:dyDescent="0.15">
      <c r="A47" s="48"/>
      <c r="B47" s="1200"/>
      <c r="C47" s="1201"/>
      <c r="D47" s="62"/>
      <c r="E47" s="1192" t="s">
        <v>14</v>
      </c>
      <c r="F47" s="1192"/>
      <c r="G47" s="1192"/>
      <c r="H47" s="1192"/>
      <c r="I47" s="1192"/>
      <c r="J47" s="1193"/>
      <c r="K47" s="63" t="s">
        <v>505</v>
      </c>
      <c r="L47" s="64" t="s">
        <v>505</v>
      </c>
      <c r="M47" s="64" t="s">
        <v>505</v>
      </c>
      <c r="N47" s="64" t="s">
        <v>505</v>
      </c>
      <c r="O47" s="65" t="s">
        <v>505</v>
      </c>
      <c r="P47" s="48"/>
      <c r="Q47" s="48"/>
      <c r="R47" s="48"/>
      <c r="S47" s="48"/>
      <c r="T47" s="48"/>
      <c r="U47" s="48"/>
    </row>
    <row r="48" spans="1:21" ht="30.75" customHeight="1" x14ac:dyDescent="0.15">
      <c r="A48" s="48"/>
      <c r="B48" s="1200"/>
      <c r="C48" s="1201"/>
      <c r="D48" s="62"/>
      <c r="E48" s="1192" t="s">
        <v>15</v>
      </c>
      <c r="F48" s="1192"/>
      <c r="G48" s="1192"/>
      <c r="H48" s="1192"/>
      <c r="I48" s="1192"/>
      <c r="J48" s="1193"/>
      <c r="K48" s="63">
        <v>2087</v>
      </c>
      <c r="L48" s="64">
        <v>1901</v>
      </c>
      <c r="M48" s="64">
        <v>2220</v>
      </c>
      <c r="N48" s="64">
        <v>2143</v>
      </c>
      <c r="O48" s="65">
        <v>2143</v>
      </c>
      <c r="P48" s="48"/>
      <c r="Q48" s="48"/>
      <c r="R48" s="48"/>
      <c r="S48" s="48"/>
      <c r="T48" s="48"/>
      <c r="U48" s="48"/>
    </row>
    <row r="49" spans="1:21" ht="30.75" customHeight="1" x14ac:dyDescent="0.15">
      <c r="A49" s="48"/>
      <c r="B49" s="1200"/>
      <c r="C49" s="1201"/>
      <c r="D49" s="62"/>
      <c r="E49" s="1192" t="s">
        <v>16</v>
      </c>
      <c r="F49" s="1192"/>
      <c r="G49" s="1192"/>
      <c r="H49" s="1192"/>
      <c r="I49" s="1192"/>
      <c r="J49" s="1193"/>
      <c r="K49" s="63">
        <v>37</v>
      </c>
      <c r="L49" s="64">
        <v>76</v>
      </c>
      <c r="M49" s="64">
        <v>110</v>
      </c>
      <c r="N49" s="64">
        <v>119</v>
      </c>
      <c r="O49" s="65">
        <v>155</v>
      </c>
      <c r="P49" s="48"/>
      <c r="Q49" s="48"/>
      <c r="R49" s="48"/>
      <c r="S49" s="48"/>
      <c r="T49" s="48"/>
      <c r="U49" s="48"/>
    </row>
    <row r="50" spans="1:21" ht="30.75" customHeight="1" x14ac:dyDescent="0.15">
      <c r="A50" s="48"/>
      <c r="B50" s="1200"/>
      <c r="C50" s="1201"/>
      <c r="D50" s="62"/>
      <c r="E50" s="1192" t="s">
        <v>17</v>
      </c>
      <c r="F50" s="1192"/>
      <c r="G50" s="1192"/>
      <c r="H50" s="1192"/>
      <c r="I50" s="1192"/>
      <c r="J50" s="1193"/>
      <c r="K50" s="63">
        <v>180</v>
      </c>
      <c r="L50" s="64">
        <v>384</v>
      </c>
      <c r="M50" s="64">
        <v>385</v>
      </c>
      <c r="N50" s="64">
        <v>181</v>
      </c>
      <c r="O50" s="65">
        <v>150</v>
      </c>
      <c r="P50" s="48"/>
      <c r="Q50" s="48"/>
      <c r="R50" s="48"/>
      <c r="S50" s="48"/>
      <c r="T50" s="48"/>
      <c r="U50" s="48"/>
    </row>
    <row r="51" spans="1:21" ht="30.75" customHeight="1" x14ac:dyDescent="0.15">
      <c r="A51" s="48"/>
      <c r="B51" s="1202"/>
      <c r="C51" s="1203"/>
      <c r="D51" s="66"/>
      <c r="E51" s="1192" t="s">
        <v>18</v>
      </c>
      <c r="F51" s="1192"/>
      <c r="G51" s="1192"/>
      <c r="H51" s="1192"/>
      <c r="I51" s="1192"/>
      <c r="J51" s="1193"/>
      <c r="K51" s="63">
        <v>8</v>
      </c>
      <c r="L51" s="64">
        <v>8</v>
      </c>
      <c r="M51" s="64">
        <v>2</v>
      </c>
      <c r="N51" s="64">
        <v>1</v>
      </c>
      <c r="O51" s="65">
        <v>1</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6793</v>
      </c>
      <c r="L52" s="64">
        <v>7204</v>
      </c>
      <c r="M52" s="64">
        <v>7038</v>
      </c>
      <c r="N52" s="64">
        <v>7317</v>
      </c>
      <c r="O52" s="65">
        <v>7449</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4548</v>
      </c>
      <c r="L53" s="69">
        <v>4625</v>
      </c>
      <c r="M53" s="69">
        <v>5207</v>
      </c>
      <c r="N53" s="69">
        <v>4947</v>
      </c>
      <c r="O53" s="70">
        <v>5163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d7zogPSx108C4k07BhFC+6vQwV172MigjiLdHS3RDwqrCFd+iJmvOv3fcpd16w6NUghhaJQN0UwcdIHD2cmyg==" saltValue="F4qNsnGha9bUsJ8GAIEV2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06" t="s">
        <v>24</v>
      </c>
      <c r="C41" s="1207"/>
      <c r="D41" s="81"/>
      <c r="E41" s="1212" t="s">
        <v>25</v>
      </c>
      <c r="F41" s="1212"/>
      <c r="G41" s="1212"/>
      <c r="H41" s="1213"/>
      <c r="I41" s="82">
        <v>103134</v>
      </c>
      <c r="J41" s="83">
        <v>111378</v>
      </c>
      <c r="K41" s="83">
        <v>111729</v>
      </c>
      <c r="L41" s="83">
        <v>112793</v>
      </c>
      <c r="M41" s="84">
        <v>112865</v>
      </c>
    </row>
    <row r="42" spans="2:13" ht="27.75" customHeight="1" x14ac:dyDescent="0.15">
      <c r="B42" s="1208"/>
      <c r="C42" s="1209"/>
      <c r="D42" s="85"/>
      <c r="E42" s="1214" t="s">
        <v>26</v>
      </c>
      <c r="F42" s="1214"/>
      <c r="G42" s="1214"/>
      <c r="H42" s="1215"/>
      <c r="I42" s="86">
        <v>2115</v>
      </c>
      <c r="J42" s="87">
        <v>1814</v>
      </c>
      <c r="K42" s="87">
        <v>2014</v>
      </c>
      <c r="L42" s="87">
        <v>1216</v>
      </c>
      <c r="M42" s="88">
        <v>1116</v>
      </c>
    </row>
    <row r="43" spans="2:13" ht="27.75" customHeight="1" x14ac:dyDescent="0.15">
      <c r="B43" s="1208"/>
      <c r="C43" s="1209"/>
      <c r="D43" s="85"/>
      <c r="E43" s="1214" t="s">
        <v>27</v>
      </c>
      <c r="F43" s="1214"/>
      <c r="G43" s="1214"/>
      <c r="H43" s="1215"/>
      <c r="I43" s="86">
        <v>32899</v>
      </c>
      <c r="J43" s="87">
        <v>29834</v>
      </c>
      <c r="K43" s="87">
        <v>30562</v>
      </c>
      <c r="L43" s="87">
        <v>29424</v>
      </c>
      <c r="M43" s="88">
        <v>25768</v>
      </c>
    </row>
    <row r="44" spans="2:13" ht="27.75" customHeight="1" x14ac:dyDescent="0.15">
      <c r="B44" s="1208"/>
      <c r="C44" s="1209"/>
      <c r="D44" s="85"/>
      <c r="E44" s="1214" t="s">
        <v>28</v>
      </c>
      <c r="F44" s="1214"/>
      <c r="G44" s="1214"/>
      <c r="H44" s="1215"/>
      <c r="I44" s="86">
        <v>1010</v>
      </c>
      <c r="J44" s="87">
        <v>2184</v>
      </c>
      <c r="K44" s="87">
        <v>2099</v>
      </c>
      <c r="L44" s="87">
        <v>1981</v>
      </c>
      <c r="M44" s="88">
        <v>1859</v>
      </c>
    </row>
    <row r="45" spans="2:13" ht="27.75" customHeight="1" x14ac:dyDescent="0.15">
      <c r="B45" s="1208"/>
      <c r="C45" s="1209"/>
      <c r="D45" s="85"/>
      <c r="E45" s="1214" t="s">
        <v>29</v>
      </c>
      <c r="F45" s="1214"/>
      <c r="G45" s="1214"/>
      <c r="H45" s="1215"/>
      <c r="I45" s="86">
        <v>14906</v>
      </c>
      <c r="J45" s="87">
        <v>13306</v>
      </c>
      <c r="K45" s="87">
        <v>12247</v>
      </c>
      <c r="L45" s="87">
        <v>11562</v>
      </c>
      <c r="M45" s="88">
        <v>10512</v>
      </c>
    </row>
    <row r="46" spans="2:13" ht="27.75" customHeight="1" x14ac:dyDescent="0.15">
      <c r="B46" s="1208"/>
      <c r="C46" s="1209"/>
      <c r="D46" s="89"/>
      <c r="E46" s="1214" t="s">
        <v>30</v>
      </c>
      <c r="F46" s="1214"/>
      <c r="G46" s="1214"/>
      <c r="H46" s="1215"/>
      <c r="I46" s="86" t="s">
        <v>505</v>
      </c>
      <c r="J46" s="87" t="s">
        <v>505</v>
      </c>
      <c r="K46" s="87" t="s">
        <v>505</v>
      </c>
      <c r="L46" s="87">
        <v>56</v>
      </c>
      <c r="M46" s="88">
        <v>56</v>
      </c>
    </row>
    <row r="47" spans="2:13" ht="27.75" customHeight="1" x14ac:dyDescent="0.15">
      <c r="B47" s="1208"/>
      <c r="C47" s="1209"/>
      <c r="D47" s="90"/>
      <c r="E47" s="1216" t="s">
        <v>31</v>
      </c>
      <c r="F47" s="1217"/>
      <c r="G47" s="1217"/>
      <c r="H47" s="1218"/>
      <c r="I47" s="86" t="s">
        <v>505</v>
      </c>
      <c r="J47" s="87" t="s">
        <v>505</v>
      </c>
      <c r="K47" s="87" t="s">
        <v>505</v>
      </c>
      <c r="L47" s="87" t="s">
        <v>505</v>
      </c>
      <c r="M47" s="88">
        <v>56</v>
      </c>
    </row>
    <row r="48" spans="2:13" ht="27.75" customHeight="1" x14ac:dyDescent="0.15">
      <c r="B48" s="1208"/>
      <c r="C48" s="1209"/>
      <c r="D48" s="85"/>
      <c r="E48" s="1214" t="s">
        <v>32</v>
      </c>
      <c r="F48" s="1214"/>
      <c r="G48" s="1214"/>
      <c r="H48" s="1215"/>
      <c r="I48" s="86" t="s">
        <v>505</v>
      </c>
      <c r="J48" s="87" t="s">
        <v>505</v>
      </c>
      <c r="K48" s="87" t="s">
        <v>505</v>
      </c>
      <c r="L48" s="87" t="s">
        <v>505</v>
      </c>
      <c r="M48" s="88" t="s">
        <v>505</v>
      </c>
    </row>
    <row r="49" spans="2:13" ht="27.75" customHeight="1" x14ac:dyDescent="0.15">
      <c r="B49" s="1210"/>
      <c r="C49" s="1211"/>
      <c r="D49" s="85"/>
      <c r="E49" s="1214" t="s">
        <v>33</v>
      </c>
      <c r="F49" s="1214"/>
      <c r="G49" s="1214"/>
      <c r="H49" s="1215"/>
      <c r="I49" s="86" t="s">
        <v>505</v>
      </c>
      <c r="J49" s="87" t="s">
        <v>505</v>
      </c>
      <c r="K49" s="87" t="s">
        <v>505</v>
      </c>
      <c r="L49" s="87" t="s">
        <v>505</v>
      </c>
      <c r="M49" s="88" t="s">
        <v>505</v>
      </c>
    </row>
    <row r="50" spans="2:13" ht="27.75" customHeight="1" x14ac:dyDescent="0.15">
      <c r="B50" s="1219" t="s">
        <v>34</v>
      </c>
      <c r="C50" s="1220"/>
      <c r="D50" s="91"/>
      <c r="E50" s="1214" t="s">
        <v>35</v>
      </c>
      <c r="F50" s="1214"/>
      <c r="G50" s="1214"/>
      <c r="H50" s="1215"/>
      <c r="I50" s="86">
        <v>4462</v>
      </c>
      <c r="J50" s="87">
        <v>5026</v>
      </c>
      <c r="K50" s="87">
        <v>5416</v>
      </c>
      <c r="L50" s="87">
        <v>4897</v>
      </c>
      <c r="M50" s="88">
        <v>3942</v>
      </c>
    </row>
    <row r="51" spans="2:13" ht="27.75" customHeight="1" x14ac:dyDescent="0.15">
      <c r="B51" s="1208"/>
      <c r="C51" s="1209"/>
      <c r="D51" s="85"/>
      <c r="E51" s="1214" t="s">
        <v>36</v>
      </c>
      <c r="F51" s="1214"/>
      <c r="G51" s="1214"/>
      <c r="H51" s="1215"/>
      <c r="I51" s="86">
        <v>2143</v>
      </c>
      <c r="J51" s="87">
        <v>2302</v>
      </c>
      <c r="K51" s="87">
        <v>2160</v>
      </c>
      <c r="L51" s="87">
        <v>2182</v>
      </c>
      <c r="M51" s="88">
        <v>2384</v>
      </c>
    </row>
    <row r="52" spans="2:13" ht="27.75" customHeight="1" x14ac:dyDescent="0.15">
      <c r="B52" s="1210"/>
      <c r="C52" s="1211"/>
      <c r="D52" s="85"/>
      <c r="E52" s="1214" t="s">
        <v>37</v>
      </c>
      <c r="F52" s="1214"/>
      <c r="G52" s="1214"/>
      <c r="H52" s="1215"/>
      <c r="I52" s="86">
        <v>92853</v>
      </c>
      <c r="J52" s="87">
        <v>96934</v>
      </c>
      <c r="K52" s="87">
        <v>96762</v>
      </c>
      <c r="L52" s="87">
        <v>94052</v>
      </c>
      <c r="M52" s="88">
        <v>89574</v>
      </c>
    </row>
    <row r="53" spans="2:13" ht="27.75" customHeight="1" thickBot="1" x14ac:dyDescent="0.2">
      <c r="B53" s="1221" t="s">
        <v>38</v>
      </c>
      <c r="C53" s="1222"/>
      <c r="D53" s="92"/>
      <c r="E53" s="1223" t="s">
        <v>39</v>
      </c>
      <c r="F53" s="1223"/>
      <c r="G53" s="1223"/>
      <c r="H53" s="1224"/>
      <c r="I53" s="93">
        <v>54605</v>
      </c>
      <c r="J53" s="94">
        <v>54254</v>
      </c>
      <c r="K53" s="94">
        <v>54314</v>
      </c>
      <c r="L53" s="94">
        <v>55900</v>
      </c>
      <c r="M53" s="95">
        <v>56277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py14JtwGA6G+LDxjjV2fE6pSJ6LXcrcVoc3v6RE5EJ6INm0H50/oFwqePVSVFacZqYI93Mw/MkwVi8yhXc3zQ==" saltValue="IBLl5nFBazDFqYM4yy81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33" t="s">
        <v>42</v>
      </c>
      <c r="D55" s="1233"/>
      <c r="E55" s="1234"/>
      <c r="F55" s="107">
        <v>2280</v>
      </c>
      <c r="G55" s="107">
        <v>1614</v>
      </c>
      <c r="H55" s="108">
        <v>351</v>
      </c>
    </row>
    <row r="56" spans="2:8" ht="52.5" customHeight="1" x14ac:dyDescent="0.15">
      <c r="B56" s="109"/>
      <c r="C56" s="1235" t="s">
        <v>43</v>
      </c>
      <c r="D56" s="1235"/>
      <c r="E56" s="1236"/>
      <c r="F56" s="110">
        <v>685</v>
      </c>
      <c r="G56" s="110">
        <v>451</v>
      </c>
      <c r="H56" s="111">
        <v>451</v>
      </c>
    </row>
    <row r="57" spans="2:8" ht="53.25" customHeight="1" x14ac:dyDescent="0.15">
      <c r="B57" s="109"/>
      <c r="C57" s="1237" t="s">
        <v>44</v>
      </c>
      <c r="D57" s="1237"/>
      <c r="E57" s="1238"/>
      <c r="F57" s="112">
        <v>3168</v>
      </c>
      <c r="G57" s="112">
        <v>2864</v>
      </c>
      <c r="H57" s="113">
        <v>2803</v>
      </c>
    </row>
    <row r="58" spans="2:8" ht="45.75" customHeight="1" x14ac:dyDescent="0.15">
      <c r="B58" s="114"/>
      <c r="C58" s="1225" t="s">
        <v>598</v>
      </c>
      <c r="D58" s="1226"/>
      <c r="E58" s="1227"/>
      <c r="F58" s="115">
        <v>1695</v>
      </c>
      <c r="G58" s="115">
        <v>1415</v>
      </c>
      <c r="H58" s="116">
        <v>1415</v>
      </c>
    </row>
    <row r="59" spans="2:8" ht="45.75" customHeight="1" x14ac:dyDescent="0.15">
      <c r="B59" s="114"/>
      <c r="C59" s="1225" t="s">
        <v>599</v>
      </c>
      <c r="D59" s="1226"/>
      <c r="E59" s="1227"/>
      <c r="F59" s="115">
        <v>731</v>
      </c>
      <c r="G59" s="115">
        <v>731</v>
      </c>
      <c r="H59" s="116">
        <v>731</v>
      </c>
    </row>
    <row r="60" spans="2:8" ht="45.75" customHeight="1" x14ac:dyDescent="0.15">
      <c r="B60" s="114"/>
      <c r="C60" s="1225" t="s">
        <v>600</v>
      </c>
      <c r="D60" s="1226"/>
      <c r="E60" s="1227"/>
      <c r="F60" s="115">
        <v>100</v>
      </c>
      <c r="G60" s="115">
        <v>100</v>
      </c>
      <c r="H60" s="116">
        <v>100</v>
      </c>
    </row>
    <row r="61" spans="2:8" ht="45.75" customHeight="1" x14ac:dyDescent="0.15">
      <c r="B61" s="114"/>
      <c r="C61" s="1225" t="s">
        <v>601</v>
      </c>
      <c r="D61" s="1226"/>
      <c r="E61" s="1227"/>
      <c r="F61" s="115">
        <v>127</v>
      </c>
      <c r="G61" s="115">
        <v>113</v>
      </c>
      <c r="H61" s="116">
        <v>93</v>
      </c>
    </row>
    <row r="62" spans="2:8" ht="45.75" customHeight="1" thickBot="1" x14ac:dyDescent="0.2">
      <c r="B62" s="117"/>
      <c r="C62" s="1228" t="s">
        <v>602</v>
      </c>
      <c r="D62" s="1229"/>
      <c r="E62" s="1230"/>
      <c r="F62" s="118">
        <v>117</v>
      </c>
      <c r="G62" s="118">
        <v>105</v>
      </c>
      <c r="H62" s="119">
        <v>71</v>
      </c>
    </row>
    <row r="63" spans="2:8" ht="52.5" customHeight="1" thickBot="1" x14ac:dyDescent="0.2">
      <c r="B63" s="120"/>
      <c r="C63" s="1231" t="s">
        <v>45</v>
      </c>
      <c r="D63" s="1231"/>
      <c r="E63" s="1232"/>
      <c r="F63" s="121">
        <v>6133</v>
      </c>
      <c r="G63" s="121">
        <v>4929</v>
      </c>
      <c r="H63" s="122">
        <v>3605</v>
      </c>
    </row>
    <row r="64" spans="2:8" ht="15" customHeight="1" x14ac:dyDescent="0.15"/>
    <row r="65" ht="0" hidden="1" customHeight="1" x14ac:dyDescent="0.15"/>
    <row r="66" ht="0" hidden="1" customHeight="1" x14ac:dyDescent="0.15"/>
  </sheetData>
  <sheetProtection algorithmName="SHA-512" hashValue="D+1vQKW6A7f1mL+5LSi/XFcscVAKfVsE9LD1FrJdSkcKtnTalVenh/j3CYtmUioCqPmlDfTj9RfEjJIbnTt+bA==" saltValue="ropOnDXwLLkbSOqhDsei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41" customWidth="1"/>
    <col min="2" max="107" width="2.5" style="1241" customWidth="1"/>
    <col min="108" max="108" width="6.125" style="1249" customWidth="1"/>
    <col min="109" max="109" width="5.875" style="1248" customWidth="1"/>
    <col min="110" max="110" width="19.125" style="1241" hidden="1"/>
    <col min="111" max="115" width="12.625" style="1241" hidden="1"/>
    <col min="116" max="349" width="8.625" style="1241" hidden="1"/>
    <col min="350" max="355" width="14.875" style="1241" hidden="1"/>
    <col min="356" max="357" width="15.875" style="1241" hidden="1"/>
    <col min="358" max="363" width="16.125" style="1241" hidden="1"/>
    <col min="364" max="364" width="6.125" style="1241" hidden="1"/>
    <col min="365" max="365" width="3" style="1241" hidden="1"/>
    <col min="366" max="605" width="8.625" style="1241" hidden="1"/>
    <col min="606" max="611" width="14.875" style="1241" hidden="1"/>
    <col min="612" max="613" width="15.875" style="1241" hidden="1"/>
    <col min="614" max="619" width="16.125" style="1241" hidden="1"/>
    <col min="620" max="620" width="6.125" style="1241" hidden="1"/>
    <col min="621" max="621" width="3" style="1241" hidden="1"/>
    <col min="622" max="861" width="8.625" style="1241" hidden="1"/>
    <col min="862" max="867" width="14.875" style="1241" hidden="1"/>
    <col min="868" max="869" width="15.875" style="1241" hidden="1"/>
    <col min="870" max="875" width="16.125" style="1241" hidden="1"/>
    <col min="876" max="876" width="6.125" style="1241" hidden="1"/>
    <col min="877" max="877" width="3" style="1241" hidden="1"/>
    <col min="878" max="1117" width="8.625" style="1241" hidden="1"/>
    <col min="1118" max="1123" width="14.875" style="1241" hidden="1"/>
    <col min="1124" max="1125" width="15.875" style="1241" hidden="1"/>
    <col min="1126" max="1131" width="16.125" style="1241" hidden="1"/>
    <col min="1132" max="1132" width="6.125" style="1241" hidden="1"/>
    <col min="1133" max="1133" width="3" style="1241" hidden="1"/>
    <col min="1134" max="1373" width="8.625" style="1241" hidden="1"/>
    <col min="1374" max="1379" width="14.875" style="1241" hidden="1"/>
    <col min="1380" max="1381" width="15.875" style="1241" hidden="1"/>
    <col min="1382" max="1387" width="16.125" style="1241" hidden="1"/>
    <col min="1388" max="1388" width="6.125" style="1241" hidden="1"/>
    <col min="1389" max="1389" width="3" style="1241" hidden="1"/>
    <col min="1390" max="1629" width="8.625" style="1241" hidden="1"/>
    <col min="1630" max="1635" width="14.875" style="1241" hidden="1"/>
    <col min="1636" max="1637" width="15.875" style="1241" hidden="1"/>
    <col min="1638" max="1643" width="16.125" style="1241" hidden="1"/>
    <col min="1644" max="1644" width="6.125" style="1241" hidden="1"/>
    <col min="1645" max="1645" width="3" style="1241" hidden="1"/>
    <col min="1646" max="1885" width="8.625" style="1241" hidden="1"/>
    <col min="1886" max="1891" width="14.875" style="1241" hidden="1"/>
    <col min="1892" max="1893" width="15.875" style="1241" hidden="1"/>
    <col min="1894" max="1899" width="16.125" style="1241" hidden="1"/>
    <col min="1900" max="1900" width="6.125" style="1241" hidden="1"/>
    <col min="1901" max="1901" width="3" style="1241" hidden="1"/>
    <col min="1902" max="2141" width="8.625" style="1241" hidden="1"/>
    <col min="2142" max="2147" width="14.875" style="1241" hidden="1"/>
    <col min="2148" max="2149" width="15.875" style="1241" hidden="1"/>
    <col min="2150" max="2155" width="16.125" style="1241" hidden="1"/>
    <col min="2156" max="2156" width="6.125" style="1241" hidden="1"/>
    <col min="2157" max="2157" width="3" style="1241" hidden="1"/>
    <col min="2158" max="2397" width="8.625" style="1241" hidden="1"/>
    <col min="2398" max="2403" width="14.875" style="1241" hidden="1"/>
    <col min="2404" max="2405" width="15.875" style="1241" hidden="1"/>
    <col min="2406" max="2411" width="16.125" style="1241" hidden="1"/>
    <col min="2412" max="2412" width="6.125" style="1241" hidden="1"/>
    <col min="2413" max="2413" width="3" style="1241" hidden="1"/>
    <col min="2414" max="2653" width="8.625" style="1241" hidden="1"/>
    <col min="2654" max="2659" width="14.875" style="1241" hidden="1"/>
    <col min="2660" max="2661" width="15.875" style="1241" hidden="1"/>
    <col min="2662" max="2667" width="16.125" style="1241" hidden="1"/>
    <col min="2668" max="2668" width="6.125" style="1241" hidden="1"/>
    <col min="2669" max="2669" width="3" style="1241" hidden="1"/>
    <col min="2670" max="2909" width="8.625" style="1241" hidden="1"/>
    <col min="2910" max="2915" width="14.875" style="1241" hidden="1"/>
    <col min="2916" max="2917" width="15.875" style="1241" hidden="1"/>
    <col min="2918" max="2923" width="16.125" style="1241" hidden="1"/>
    <col min="2924" max="2924" width="6.125" style="1241" hidden="1"/>
    <col min="2925" max="2925" width="3" style="1241" hidden="1"/>
    <col min="2926" max="3165" width="8.625" style="1241" hidden="1"/>
    <col min="3166" max="3171" width="14.875" style="1241" hidden="1"/>
    <col min="3172" max="3173" width="15.875" style="1241" hidden="1"/>
    <col min="3174" max="3179" width="16.125" style="1241" hidden="1"/>
    <col min="3180" max="3180" width="6.125" style="1241" hidden="1"/>
    <col min="3181" max="3181" width="3" style="1241" hidden="1"/>
    <col min="3182" max="3421" width="8.625" style="1241" hidden="1"/>
    <col min="3422" max="3427" width="14.875" style="1241" hidden="1"/>
    <col min="3428" max="3429" width="15.875" style="1241" hidden="1"/>
    <col min="3430" max="3435" width="16.125" style="1241" hidden="1"/>
    <col min="3436" max="3436" width="6.125" style="1241" hidden="1"/>
    <col min="3437" max="3437" width="3" style="1241" hidden="1"/>
    <col min="3438" max="3677" width="8.625" style="1241" hidden="1"/>
    <col min="3678" max="3683" width="14.875" style="1241" hidden="1"/>
    <col min="3684" max="3685" width="15.875" style="1241" hidden="1"/>
    <col min="3686" max="3691" width="16.125" style="1241" hidden="1"/>
    <col min="3692" max="3692" width="6.125" style="1241" hidden="1"/>
    <col min="3693" max="3693" width="3" style="1241" hidden="1"/>
    <col min="3694" max="3933" width="8.625" style="1241" hidden="1"/>
    <col min="3934" max="3939" width="14.875" style="1241" hidden="1"/>
    <col min="3940" max="3941" width="15.875" style="1241" hidden="1"/>
    <col min="3942" max="3947" width="16.125" style="1241" hidden="1"/>
    <col min="3948" max="3948" width="6.125" style="1241" hidden="1"/>
    <col min="3949" max="3949" width="3" style="1241" hidden="1"/>
    <col min="3950" max="4189" width="8.625" style="1241" hidden="1"/>
    <col min="4190" max="4195" width="14.875" style="1241" hidden="1"/>
    <col min="4196" max="4197" width="15.875" style="1241" hidden="1"/>
    <col min="4198" max="4203" width="16.125" style="1241" hidden="1"/>
    <col min="4204" max="4204" width="6.125" style="1241" hidden="1"/>
    <col min="4205" max="4205" width="3" style="1241" hidden="1"/>
    <col min="4206" max="4445" width="8.625" style="1241" hidden="1"/>
    <col min="4446" max="4451" width="14.875" style="1241" hidden="1"/>
    <col min="4452" max="4453" width="15.875" style="1241" hidden="1"/>
    <col min="4454" max="4459" width="16.125" style="1241" hidden="1"/>
    <col min="4460" max="4460" width="6.125" style="1241" hidden="1"/>
    <col min="4461" max="4461" width="3" style="1241" hidden="1"/>
    <col min="4462" max="4701" width="8.625" style="1241" hidden="1"/>
    <col min="4702" max="4707" width="14.875" style="1241" hidden="1"/>
    <col min="4708" max="4709" width="15.875" style="1241" hidden="1"/>
    <col min="4710" max="4715" width="16.125" style="1241" hidden="1"/>
    <col min="4716" max="4716" width="6.125" style="1241" hidden="1"/>
    <col min="4717" max="4717" width="3" style="1241" hidden="1"/>
    <col min="4718" max="4957" width="8.625" style="1241" hidden="1"/>
    <col min="4958" max="4963" width="14.875" style="1241" hidden="1"/>
    <col min="4964" max="4965" width="15.875" style="1241" hidden="1"/>
    <col min="4966" max="4971" width="16.125" style="1241" hidden="1"/>
    <col min="4972" max="4972" width="6.125" style="1241" hidden="1"/>
    <col min="4973" max="4973" width="3" style="1241" hidden="1"/>
    <col min="4974" max="5213" width="8.625" style="1241" hidden="1"/>
    <col min="5214" max="5219" width="14.875" style="1241" hidden="1"/>
    <col min="5220" max="5221" width="15.875" style="1241" hidden="1"/>
    <col min="5222" max="5227" width="16.125" style="1241" hidden="1"/>
    <col min="5228" max="5228" width="6.125" style="1241" hidden="1"/>
    <col min="5229" max="5229" width="3" style="1241" hidden="1"/>
    <col min="5230" max="5469" width="8.625" style="1241" hidden="1"/>
    <col min="5470" max="5475" width="14.875" style="1241" hidden="1"/>
    <col min="5476" max="5477" width="15.875" style="1241" hidden="1"/>
    <col min="5478" max="5483" width="16.125" style="1241" hidden="1"/>
    <col min="5484" max="5484" width="6.125" style="1241" hidden="1"/>
    <col min="5485" max="5485" width="3" style="1241" hidden="1"/>
    <col min="5486" max="5725" width="8.625" style="1241" hidden="1"/>
    <col min="5726" max="5731" width="14.875" style="1241" hidden="1"/>
    <col min="5732" max="5733" width="15.875" style="1241" hidden="1"/>
    <col min="5734" max="5739" width="16.125" style="1241" hidden="1"/>
    <col min="5740" max="5740" width="6.125" style="1241" hidden="1"/>
    <col min="5741" max="5741" width="3" style="1241" hidden="1"/>
    <col min="5742" max="5981" width="8.625" style="1241" hidden="1"/>
    <col min="5982" max="5987" width="14.875" style="1241" hidden="1"/>
    <col min="5988" max="5989" width="15.875" style="1241" hidden="1"/>
    <col min="5990" max="5995" width="16.125" style="1241" hidden="1"/>
    <col min="5996" max="5996" width="6.125" style="1241" hidden="1"/>
    <col min="5997" max="5997" width="3" style="1241" hidden="1"/>
    <col min="5998" max="6237" width="8.625" style="1241" hidden="1"/>
    <col min="6238" max="6243" width="14.875" style="1241" hidden="1"/>
    <col min="6244" max="6245" width="15.875" style="1241" hidden="1"/>
    <col min="6246" max="6251" width="16.125" style="1241" hidden="1"/>
    <col min="6252" max="6252" width="6.125" style="1241" hidden="1"/>
    <col min="6253" max="6253" width="3" style="1241" hidden="1"/>
    <col min="6254" max="6493" width="8.625" style="1241" hidden="1"/>
    <col min="6494" max="6499" width="14.875" style="1241" hidden="1"/>
    <col min="6500" max="6501" width="15.875" style="1241" hidden="1"/>
    <col min="6502" max="6507" width="16.125" style="1241" hidden="1"/>
    <col min="6508" max="6508" width="6.125" style="1241" hidden="1"/>
    <col min="6509" max="6509" width="3" style="1241" hidden="1"/>
    <col min="6510" max="6749" width="8.625" style="1241" hidden="1"/>
    <col min="6750" max="6755" width="14.875" style="1241" hidden="1"/>
    <col min="6756" max="6757" width="15.875" style="1241" hidden="1"/>
    <col min="6758" max="6763" width="16.125" style="1241" hidden="1"/>
    <col min="6764" max="6764" width="6.125" style="1241" hidden="1"/>
    <col min="6765" max="6765" width="3" style="1241" hidden="1"/>
    <col min="6766" max="7005" width="8.625" style="1241" hidden="1"/>
    <col min="7006" max="7011" width="14.875" style="1241" hidden="1"/>
    <col min="7012" max="7013" width="15.875" style="1241" hidden="1"/>
    <col min="7014" max="7019" width="16.125" style="1241" hidden="1"/>
    <col min="7020" max="7020" width="6.125" style="1241" hidden="1"/>
    <col min="7021" max="7021" width="3" style="1241" hidden="1"/>
    <col min="7022" max="7261" width="8.625" style="1241" hidden="1"/>
    <col min="7262" max="7267" width="14.875" style="1241" hidden="1"/>
    <col min="7268" max="7269" width="15.875" style="1241" hidden="1"/>
    <col min="7270" max="7275" width="16.125" style="1241" hidden="1"/>
    <col min="7276" max="7276" width="6.125" style="1241" hidden="1"/>
    <col min="7277" max="7277" width="3" style="1241" hidden="1"/>
    <col min="7278" max="7517" width="8.625" style="1241" hidden="1"/>
    <col min="7518" max="7523" width="14.875" style="1241" hidden="1"/>
    <col min="7524" max="7525" width="15.875" style="1241" hidden="1"/>
    <col min="7526" max="7531" width="16.125" style="1241" hidden="1"/>
    <col min="7532" max="7532" width="6.125" style="1241" hidden="1"/>
    <col min="7533" max="7533" width="3" style="1241" hidden="1"/>
    <col min="7534" max="7773" width="8.625" style="1241" hidden="1"/>
    <col min="7774" max="7779" width="14.875" style="1241" hidden="1"/>
    <col min="7780" max="7781" width="15.875" style="1241" hidden="1"/>
    <col min="7782" max="7787" width="16.125" style="1241" hidden="1"/>
    <col min="7788" max="7788" width="6.125" style="1241" hidden="1"/>
    <col min="7789" max="7789" width="3" style="1241" hidden="1"/>
    <col min="7790" max="8029" width="8.625" style="1241" hidden="1"/>
    <col min="8030" max="8035" width="14.875" style="1241" hidden="1"/>
    <col min="8036" max="8037" width="15.875" style="1241" hidden="1"/>
    <col min="8038" max="8043" width="16.125" style="1241" hidden="1"/>
    <col min="8044" max="8044" width="6.125" style="1241" hidden="1"/>
    <col min="8045" max="8045" width="3" style="1241" hidden="1"/>
    <col min="8046" max="8285" width="8.625" style="1241" hidden="1"/>
    <col min="8286" max="8291" width="14.875" style="1241" hidden="1"/>
    <col min="8292" max="8293" width="15.875" style="1241" hidden="1"/>
    <col min="8294" max="8299" width="16.125" style="1241" hidden="1"/>
    <col min="8300" max="8300" width="6.125" style="1241" hidden="1"/>
    <col min="8301" max="8301" width="3" style="1241" hidden="1"/>
    <col min="8302" max="8541" width="8.625" style="1241" hidden="1"/>
    <col min="8542" max="8547" width="14.875" style="1241" hidden="1"/>
    <col min="8548" max="8549" width="15.875" style="1241" hidden="1"/>
    <col min="8550" max="8555" width="16.125" style="1241" hidden="1"/>
    <col min="8556" max="8556" width="6.125" style="1241" hidden="1"/>
    <col min="8557" max="8557" width="3" style="1241" hidden="1"/>
    <col min="8558" max="8797" width="8.625" style="1241" hidden="1"/>
    <col min="8798" max="8803" width="14.875" style="1241" hidden="1"/>
    <col min="8804" max="8805" width="15.875" style="1241" hidden="1"/>
    <col min="8806" max="8811" width="16.125" style="1241" hidden="1"/>
    <col min="8812" max="8812" width="6.125" style="1241" hidden="1"/>
    <col min="8813" max="8813" width="3" style="1241" hidden="1"/>
    <col min="8814" max="9053" width="8.625" style="1241" hidden="1"/>
    <col min="9054" max="9059" width="14.875" style="1241" hidden="1"/>
    <col min="9060" max="9061" width="15.875" style="1241" hidden="1"/>
    <col min="9062" max="9067" width="16.125" style="1241" hidden="1"/>
    <col min="9068" max="9068" width="6.125" style="1241" hidden="1"/>
    <col min="9069" max="9069" width="3" style="1241" hidden="1"/>
    <col min="9070" max="9309" width="8.625" style="1241" hidden="1"/>
    <col min="9310" max="9315" width="14.875" style="1241" hidden="1"/>
    <col min="9316" max="9317" width="15.875" style="1241" hidden="1"/>
    <col min="9318" max="9323" width="16.125" style="1241" hidden="1"/>
    <col min="9324" max="9324" width="6.125" style="1241" hidden="1"/>
    <col min="9325" max="9325" width="3" style="1241" hidden="1"/>
    <col min="9326" max="9565" width="8.625" style="1241" hidden="1"/>
    <col min="9566" max="9571" width="14.875" style="1241" hidden="1"/>
    <col min="9572" max="9573" width="15.875" style="1241" hidden="1"/>
    <col min="9574" max="9579" width="16.125" style="1241" hidden="1"/>
    <col min="9580" max="9580" width="6.125" style="1241" hidden="1"/>
    <col min="9581" max="9581" width="3" style="1241" hidden="1"/>
    <col min="9582" max="9821" width="8.625" style="1241" hidden="1"/>
    <col min="9822" max="9827" width="14.875" style="1241" hidden="1"/>
    <col min="9828" max="9829" width="15.875" style="1241" hidden="1"/>
    <col min="9830" max="9835" width="16.125" style="1241" hidden="1"/>
    <col min="9836" max="9836" width="6.125" style="1241" hidden="1"/>
    <col min="9837" max="9837" width="3" style="1241" hidden="1"/>
    <col min="9838" max="10077" width="8.625" style="1241" hidden="1"/>
    <col min="10078" max="10083" width="14.875" style="1241" hidden="1"/>
    <col min="10084" max="10085" width="15.875" style="1241" hidden="1"/>
    <col min="10086" max="10091" width="16.125" style="1241" hidden="1"/>
    <col min="10092" max="10092" width="6.125" style="1241" hidden="1"/>
    <col min="10093" max="10093" width="3" style="1241" hidden="1"/>
    <col min="10094" max="10333" width="8.625" style="1241" hidden="1"/>
    <col min="10334" max="10339" width="14.875" style="1241" hidden="1"/>
    <col min="10340" max="10341" width="15.875" style="1241" hidden="1"/>
    <col min="10342" max="10347" width="16.125" style="1241" hidden="1"/>
    <col min="10348" max="10348" width="6.125" style="1241" hidden="1"/>
    <col min="10349" max="10349" width="3" style="1241" hidden="1"/>
    <col min="10350" max="10589" width="8.625" style="1241" hidden="1"/>
    <col min="10590" max="10595" width="14.875" style="1241" hidden="1"/>
    <col min="10596" max="10597" width="15.875" style="1241" hidden="1"/>
    <col min="10598" max="10603" width="16.125" style="1241" hidden="1"/>
    <col min="10604" max="10604" width="6.125" style="1241" hidden="1"/>
    <col min="10605" max="10605" width="3" style="1241" hidden="1"/>
    <col min="10606" max="10845" width="8.625" style="1241" hidden="1"/>
    <col min="10846" max="10851" width="14.875" style="1241" hidden="1"/>
    <col min="10852" max="10853" width="15.875" style="1241" hidden="1"/>
    <col min="10854" max="10859" width="16.125" style="1241" hidden="1"/>
    <col min="10860" max="10860" width="6.125" style="1241" hidden="1"/>
    <col min="10861" max="10861" width="3" style="1241" hidden="1"/>
    <col min="10862" max="11101" width="8.625" style="1241" hidden="1"/>
    <col min="11102" max="11107" width="14.875" style="1241" hidden="1"/>
    <col min="11108" max="11109" width="15.875" style="1241" hidden="1"/>
    <col min="11110" max="11115" width="16.125" style="1241" hidden="1"/>
    <col min="11116" max="11116" width="6.125" style="1241" hidden="1"/>
    <col min="11117" max="11117" width="3" style="1241" hidden="1"/>
    <col min="11118" max="11357" width="8.625" style="1241" hidden="1"/>
    <col min="11358" max="11363" width="14.875" style="1241" hidden="1"/>
    <col min="11364" max="11365" width="15.875" style="1241" hidden="1"/>
    <col min="11366" max="11371" width="16.125" style="1241" hidden="1"/>
    <col min="11372" max="11372" width="6.125" style="1241" hidden="1"/>
    <col min="11373" max="11373" width="3" style="1241" hidden="1"/>
    <col min="11374" max="11613" width="8.625" style="1241" hidden="1"/>
    <col min="11614" max="11619" width="14.875" style="1241" hidden="1"/>
    <col min="11620" max="11621" width="15.875" style="1241" hidden="1"/>
    <col min="11622" max="11627" width="16.125" style="1241" hidden="1"/>
    <col min="11628" max="11628" width="6.125" style="1241" hidden="1"/>
    <col min="11629" max="11629" width="3" style="1241" hidden="1"/>
    <col min="11630" max="11869" width="8.625" style="1241" hidden="1"/>
    <col min="11870" max="11875" width="14.875" style="1241" hidden="1"/>
    <col min="11876" max="11877" width="15.875" style="1241" hidden="1"/>
    <col min="11878" max="11883" width="16.125" style="1241" hidden="1"/>
    <col min="11884" max="11884" width="6.125" style="1241" hidden="1"/>
    <col min="11885" max="11885" width="3" style="1241" hidden="1"/>
    <col min="11886" max="12125" width="8.625" style="1241" hidden="1"/>
    <col min="12126" max="12131" width="14.875" style="1241" hidden="1"/>
    <col min="12132" max="12133" width="15.875" style="1241" hidden="1"/>
    <col min="12134" max="12139" width="16.125" style="1241" hidden="1"/>
    <col min="12140" max="12140" width="6.125" style="1241" hidden="1"/>
    <col min="12141" max="12141" width="3" style="1241" hidden="1"/>
    <col min="12142" max="12381" width="8.625" style="1241" hidden="1"/>
    <col min="12382" max="12387" width="14.875" style="1241" hidden="1"/>
    <col min="12388" max="12389" width="15.875" style="1241" hidden="1"/>
    <col min="12390" max="12395" width="16.125" style="1241" hidden="1"/>
    <col min="12396" max="12396" width="6.125" style="1241" hidden="1"/>
    <col min="12397" max="12397" width="3" style="1241" hidden="1"/>
    <col min="12398" max="12637" width="8.625" style="1241" hidden="1"/>
    <col min="12638" max="12643" width="14.875" style="1241" hidden="1"/>
    <col min="12644" max="12645" width="15.875" style="1241" hidden="1"/>
    <col min="12646" max="12651" width="16.125" style="1241" hidden="1"/>
    <col min="12652" max="12652" width="6.125" style="1241" hidden="1"/>
    <col min="12653" max="12653" width="3" style="1241" hidden="1"/>
    <col min="12654" max="12893" width="8.625" style="1241" hidden="1"/>
    <col min="12894" max="12899" width="14.875" style="1241" hidden="1"/>
    <col min="12900" max="12901" width="15.875" style="1241" hidden="1"/>
    <col min="12902" max="12907" width="16.125" style="1241" hidden="1"/>
    <col min="12908" max="12908" width="6.125" style="1241" hidden="1"/>
    <col min="12909" max="12909" width="3" style="1241" hidden="1"/>
    <col min="12910" max="13149" width="8.625" style="1241" hidden="1"/>
    <col min="13150" max="13155" width="14.875" style="1241" hidden="1"/>
    <col min="13156" max="13157" width="15.875" style="1241" hidden="1"/>
    <col min="13158" max="13163" width="16.125" style="1241" hidden="1"/>
    <col min="13164" max="13164" width="6.125" style="1241" hidden="1"/>
    <col min="13165" max="13165" width="3" style="1241" hidden="1"/>
    <col min="13166" max="13405" width="8.625" style="1241" hidden="1"/>
    <col min="13406" max="13411" width="14.875" style="1241" hidden="1"/>
    <col min="13412" max="13413" width="15.875" style="1241" hidden="1"/>
    <col min="13414" max="13419" width="16.125" style="1241" hidden="1"/>
    <col min="13420" max="13420" width="6.125" style="1241" hidden="1"/>
    <col min="13421" max="13421" width="3" style="1241" hidden="1"/>
    <col min="13422" max="13661" width="8.625" style="1241" hidden="1"/>
    <col min="13662" max="13667" width="14.875" style="1241" hidden="1"/>
    <col min="13668" max="13669" width="15.875" style="1241" hidden="1"/>
    <col min="13670" max="13675" width="16.125" style="1241" hidden="1"/>
    <col min="13676" max="13676" width="6.125" style="1241" hidden="1"/>
    <col min="13677" max="13677" width="3" style="1241" hidden="1"/>
    <col min="13678" max="13917" width="8.625" style="1241" hidden="1"/>
    <col min="13918" max="13923" width="14.875" style="1241" hidden="1"/>
    <col min="13924" max="13925" width="15.875" style="1241" hidden="1"/>
    <col min="13926" max="13931" width="16.125" style="1241" hidden="1"/>
    <col min="13932" max="13932" width="6.125" style="1241" hidden="1"/>
    <col min="13933" max="13933" width="3" style="1241" hidden="1"/>
    <col min="13934" max="14173" width="8.625" style="1241" hidden="1"/>
    <col min="14174" max="14179" width="14.875" style="1241" hidden="1"/>
    <col min="14180" max="14181" width="15.875" style="1241" hidden="1"/>
    <col min="14182" max="14187" width="16.125" style="1241" hidden="1"/>
    <col min="14188" max="14188" width="6.125" style="1241" hidden="1"/>
    <col min="14189" max="14189" width="3" style="1241" hidden="1"/>
    <col min="14190" max="14429" width="8.625" style="1241" hidden="1"/>
    <col min="14430" max="14435" width="14.875" style="1241" hidden="1"/>
    <col min="14436" max="14437" width="15.875" style="1241" hidden="1"/>
    <col min="14438" max="14443" width="16.125" style="1241" hidden="1"/>
    <col min="14444" max="14444" width="6.125" style="1241" hidden="1"/>
    <col min="14445" max="14445" width="3" style="1241" hidden="1"/>
    <col min="14446" max="14685" width="8.625" style="1241" hidden="1"/>
    <col min="14686" max="14691" width="14.875" style="1241" hidden="1"/>
    <col min="14692" max="14693" width="15.875" style="1241" hidden="1"/>
    <col min="14694" max="14699" width="16.125" style="1241" hidden="1"/>
    <col min="14700" max="14700" width="6.125" style="1241" hidden="1"/>
    <col min="14701" max="14701" width="3" style="1241" hidden="1"/>
    <col min="14702" max="14941" width="8.625" style="1241" hidden="1"/>
    <col min="14942" max="14947" width="14.875" style="1241" hidden="1"/>
    <col min="14948" max="14949" width="15.875" style="1241" hidden="1"/>
    <col min="14950" max="14955" width="16.125" style="1241" hidden="1"/>
    <col min="14956" max="14956" width="6.125" style="1241" hidden="1"/>
    <col min="14957" max="14957" width="3" style="1241" hidden="1"/>
    <col min="14958" max="15197" width="8.625" style="1241" hidden="1"/>
    <col min="15198" max="15203" width="14.875" style="1241" hidden="1"/>
    <col min="15204" max="15205" width="15.875" style="1241" hidden="1"/>
    <col min="15206" max="15211" width="16.125" style="1241" hidden="1"/>
    <col min="15212" max="15212" width="6.125" style="1241" hidden="1"/>
    <col min="15213" max="15213" width="3" style="1241" hidden="1"/>
    <col min="15214" max="15453" width="8.625" style="1241" hidden="1"/>
    <col min="15454" max="15459" width="14.875" style="1241" hidden="1"/>
    <col min="15460" max="15461" width="15.875" style="1241" hidden="1"/>
    <col min="15462" max="15467" width="16.125" style="1241" hidden="1"/>
    <col min="15468" max="15468" width="6.125" style="1241" hidden="1"/>
    <col min="15469" max="15469" width="3" style="1241" hidden="1"/>
    <col min="15470" max="15709" width="8.625" style="1241" hidden="1"/>
    <col min="15710" max="15715" width="14.875" style="1241" hidden="1"/>
    <col min="15716" max="15717" width="15.875" style="1241" hidden="1"/>
    <col min="15718" max="15723" width="16.125" style="1241" hidden="1"/>
    <col min="15724" max="15724" width="6.125" style="1241" hidden="1"/>
    <col min="15725" max="15725" width="3" style="1241" hidden="1"/>
    <col min="15726" max="15965" width="8.625" style="1241" hidden="1"/>
    <col min="15966" max="15971" width="14.875" style="1241" hidden="1"/>
    <col min="15972" max="15973" width="15.875" style="1241" hidden="1"/>
    <col min="15974" max="15979" width="16.125" style="1241" hidden="1"/>
    <col min="15980" max="15980" width="6.125" style="1241" hidden="1"/>
    <col min="15981" max="15981" width="3" style="1241" hidden="1"/>
    <col min="15982" max="16221" width="8.625" style="1241" hidden="1"/>
    <col min="16222" max="16227" width="14.875" style="1241" hidden="1"/>
    <col min="16228" max="16229" width="15.875" style="1241" hidden="1"/>
    <col min="16230" max="16235" width="16.125" style="1241" hidden="1"/>
    <col min="16236" max="16236" width="6.125" style="1241" hidden="1"/>
    <col min="16237" max="16237" width="3" style="1241" hidden="1"/>
    <col min="16238" max="16384" width="8.625" style="1241" hidden="1"/>
  </cols>
  <sheetData>
    <row r="1" spans="1:143" ht="42.75" customHeight="1" x14ac:dyDescent="0.15">
      <c r="A1" s="1239"/>
      <c r="B1" s="1240"/>
      <c r="DD1" s="1241"/>
      <c r="DE1" s="1241"/>
    </row>
    <row r="2" spans="1:143" ht="25.5" customHeight="1" x14ac:dyDescent="0.15">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241"/>
      <c r="DE2" s="1241"/>
    </row>
    <row r="3" spans="1:143" ht="25.5" customHeight="1" x14ac:dyDescent="0.15">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241"/>
      <c r="DE3" s="1241"/>
    </row>
    <row r="4" spans="1:143" s="270" customFormat="1" x14ac:dyDescent="0.15">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71"/>
      <c r="DG10" s="271"/>
      <c r="DH10" s="271"/>
      <c r="DI10" s="271"/>
      <c r="DJ10" s="271"/>
      <c r="DK10" s="271"/>
      <c r="DL10" s="271"/>
      <c r="DM10" s="271"/>
      <c r="DN10" s="271"/>
      <c r="DO10" s="271"/>
      <c r="DP10" s="271"/>
      <c r="DQ10" s="271"/>
      <c r="DR10" s="271"/>
      <c r="DS10" s="271"/>
      <c r="DT10" s="271"/>
      <c r="DU10" s="271"/>
      <c r="DV10" s="271"/>
      <c r="DW10" s="271"/>
      <c r="EM10" s="270" t="s">
        <v>605</v>
      </c>
    </row>
    <row r="11" spans="1:143" s="270" customFormat="1" x14ac:dyDescent="0.15">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71"/>
      <c r="DG12" s="271"/>
      <c r="DH12" s="271"/>
      <c r="DI12" s="271"/>
      <c r="DJ12" s="271"/>
      <c r="DK12" s="271"/>
      <c r="DL12" s="271"/>
      <c r="DM12" s="271"/>
      <c r="DN12" s="271"/>
      <c r="DO12" s="271"/>
      <c r="DP12" s="271"/>
      <c r="DQ12" s="271"/>
      <c r="DR12" s="271"/>
      <c r="DS12" s="271"/>
      <c r="DT12" s="271"/>
      <c r="DU12" s="271"/>
      <c r="DV12" s="271"/>
      <c r="DW12" s="271"/>
      <c r="EM12" s="270" t="s">
        <v>605</v>
      </c>
    </row>
    <row r="13" spans="1:143" s="270" customFormat="1" x14ac:dyDescent="0.15">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1"/>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1"/>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1"/>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1"/>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1"/>
      <c r="DE19" s="1241"/>
    </row>
    <row r="20" spans="1:351" x14ac:dyDescent="0.15">
      <c r="DD20" s="1241"/>
      <c r="DE20" s="1241"/>
    </row>
    <row r="21" spans="1:351" ht="17.25" x14ac:dyDescent="0.15">
      <c r="B21" s="1243"/>
      <c r="C21" s="1244"/>
      <c r="D21" s="1244"/>
      <c r="E21" s="1244"/>
      <c r="F21" s="1244"/>
      <c r="G21" s="1244"/>
      <c r="H21" s="1244"/>
      <c r="I21" s="1244"/>
      <c r="J21" s="1244"/>
      <c r="K21" s="1244"/>
      <c r="L21" s="1244"/>
      <c r="M21" s="1244"/>
      <c r="N21" s="1245"/>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4"/>
      <c r="AR21" s="1244"/>
      <c r="AS21" s="1244"/>
      <c r="AT21" s="1245"/>
      <c r="AU21" s="1244"/>
      <c r="AV21" s="1244"/>
      <c r="AW21" s="1244"/>
      <c r="AX21" s="1244"/>
      <c r="AY21" s="1244"/>
      <c r="AZ21" s="1244"/>
      <c r="BA21" s="1244"/>
      <c r="BB21" s="1244"/>
      <c r="BC21" s="1244"/>
      <c r="BD21" s="1244"/>
      <c r="BE21" s="1244"/>
      <c r="BF21" s="1245"/>
      <c r="BG21" s="1244"/>
      <c r="BH21" s="1244"/>
      <c r="BI21" s="1244"/>
      <c r="BJ21" s="1244"/>
      <c r="BK21" s="1244"/>
      <c r="BL21" s="1244"/>
      <c r="BM21" s="1244"/>
      <c r="BN21" s="1244"/>
      <c r="BO21" s="1244"/>
      <c r="BP21" s="1244"/>
      <c r="BQ21" s="1244"/>
      <c r="BR21" s="1245"/>
      <c r="BS21" s="1244"/>
      <c r="BT21" s="1244"/>
      <c r="BU21" s="1244"/>
      <c r="BV21" s="1244"/>
      <c r="BW21" s="1244"/>
      <c r="BX21" s="1244"/>
      <c r="BY21" s="1244"/>
      <c r="BZ21" s="1244"/>
      <c r="CA21" s="1244"/>
      <c r="CB21" s="1244"/>
      <c r="CC21" s="1244"/>
      <c r="CD21" s="1245"/>
      <c r="CE21" s="1244"/>
      <c r="CF21" s="1244"/>
      <c r="CG21" s="1244"/>
      <c r="CH21" s="1244"/>
      <c r="CI21" s="1244"/>
      <c r="CJ21" s="1244"/>
      <c r="CK21" s="1244"/>
      <c r="CL21" s="1244"/>
      <c r="CM21" s="1244"/>
      <c r="CN21" s="1244"/>
      <c r="CO21" s="1244"/>
      <c r="CP21" s="1245"/>
      <c r="CQ21" s="1244"/>
      <c r="CR21" s="1244"/>
      <c r="CS21" s="1244"/>
      <c r="CT21" s="1244"/>
      <c r="CU21" s="1244"/>
      <c r="CV21" s="1244"/>
      <c r="CW21" s="1244"/>
      <c r="CX21" s="1244"/>
      <c r="CY21" s="1244"/>
      <c r="CZ21" s="1244"/>
      <c r="DA21" s="1244"/>
      <c r="DB21" s="1245"/>
      <c r="DC21" s="1244"/>
      <c r="DD21" s="1246"/>
      <c r="DE21" s="1241"/>
      <c r="MM21" s="1247"/>
    </row>
    <row r="22" spans="1:351" ht="17.25" x14ac:dyDescent="0.15">
      <c r="B22" s="1248"/>
      <c r="MM22" s="1247"/>
    </row>
    <row r="23" spans="1:351" x14ac:dyDescent="0.15">
      <c r="B23" s="1248"/>
    </row>
    <row r="24" spans="1:351" x14ac:dyDescent="0.15">
      <c r="B24" s="1248"/>
    </row>
    <row r="25" spans="1:351" x14ac:dyDescent="0.15">
      <c r="B25" s="1248"/>
    </row>
    <row r="26" spans="1:351" x14ac:dyDescent="0.15">
      <c r="B26" s="1248"/>
    </row>
    <row r="27" spans="1:351" x14ac:dyDescent="0.15">
      <c r="B27" s="1248"/>
    </row>
    <row r="28" spans="1:351" x14ac:dyDescent="0.15">
      <c r="B28" s="1248"/>
    </row>
    <row r="29" spans="1:351" x14ac:dyDescent="0.15">
      <c r="B29" s="1248"/>
    </row>
    <row r="30" spans="1:351" x14ac:dyDescent="0.15">
      <c r="B30" s="1248"/>
    </row>
    <row r="31" spans="1:351" x14ac:dyDescent="0.15">
      <c r="B31" s="1248"/>
    </row>
    <row r="32" spans="1:351"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1"/>
    </row>
    <row r="41" spans="2:109" ht="17.25" x14ac:dyDescent="0.15">
      <c r="B41" s="1254" t="s">
        <v>606</v>
      </c>
      <c r="C41" s="1244"/>
      <c r="D41" s="1244"/>
      <c r="E41" s="1244"/>
      <c r="F41" s="1244"/>
      <c r="G41" s="1244"/>
      <c r="H41" s="1244"/>
      <c r="I41" s="1244"/>
      <c r="J41" s="1244"/>
      <c r="K41" s="1244"/>
      <c r="L41" s="1244"/>
      <c r="M41" s="1244"/>
      <c r="N41" s="1244"/>
      <c r="O41" s="1244"/>
      <c r="P41" s="1244"/>
      <c r="Q41" s="1244"/>
      <c r="R41" s="1244"/>
      <c r="S41" s="1244"/>
      <c r="T41" s="1244"/>
      <c r="U41" s="1244"/>
      <c r="V41" s="1244"/>
      <c r="W41" s="1244"/>
      <c r="X41" s="1244"/>
      <c r="Y41" s="1244"/>
      <c r="Z41" s="1244"/>
      <c r="AA41" s="1244"/>
      <c r="AB41" s="1244"/>
      <c r="AC41" s="1244"/>
      <c r="AD41" s="1244"/>
      <c r="AE41" s="1244"/>
      <c r="AF41" s="1244"/>
      <c r="AG41" s="1244"/>
      <c r="AH41" s="1244"/>
      <c r="AI41" s="1244"/>
      <c r="AJ41" s="1244"/>
      <c r="AK41" s="1244"/>
      <c r="AL41" s="1244"/>
      <c r="AM41" s="1244"/>
      <c r="AN41" s="1244"/>
      <c r="AO41" s="1244"/>
      <c r="AP41" s="1244"/>
      <c r="AQ41" s="1244"/>
      <c r="AR41" s="1244"/>
      <c r="AS41" s="1244"/>
      <c r="AT41" s="1244"/>
      <c r="AU41" s="1244"/>
      <c r="AV41" s="1244"/>
      <c r="AW41" s="1244"/>
      <c r="AX41" s="1244"/>
      <c r="AY41" s="1244"/>
      <c r="AZ41" s="1244"/>
      <c r="BA41" s="1244"/>
      <c r="BB41" s="1244"/>
      <c r="BC41" s="1244"/>
      <c r="BD41" s="1244"/>
      <c r="BE41" s="1244"/>
      <c r="BF41" s="1244"/>
      <c r="BG41" s="1244"/>
      <c r="BH41" s="1244"/>
      <c r="BI41" s="1244"/>
      <c r="BJ41" s="1244"/>
      <c r="BK41" s="1244"/>
      <c r="BL41" s="1244"/>
      <c r="BM41" s="1244"/>
      <c r="BN41" s="1244"/>
      <c r="BO41" s="1244"/>
      <c r="BP41" s="1244"/>
      <c r="BQ41" s="1244"/>
      <c r="BR41" s="1244"/>
      <c r="BS41" s="1244"/>
      <c r="BT41" s="1244"/>
      <c r="BU41" s="1244"/>
      <c r="BV41" s="1244"/>
      <c r="BW41" s="1244"/>
      <c r="BX41" s="1244"/>
      <c r="BY41" s="1244"/>
      <c r="BZ41" s="1244"/>
      <c r="CA41" s="1244"/>
      <c r="CB41" s="1244"/>
      <c r="CC41" s="1244"/>
      <c r="CD41" s="1244"/>
      <c r="CE41" s="1244"/>
      <c r="CF41" s="1244"/>
      <c r="CG41" s="1244"/>
      <c r="CH41" s="1244"/>
      <c r="CI41" s="1244"/>
      <c r="CJ41" s="1244"/>
      <c r="CK41" s="1244"/>
      <c r="CL41" s="1244"/>
      <c r="CM41" s="1244"/>
      <c r="CN41" s="1244"/>
      <c r="CO41" s="1244"/>
      <c r="CP41" s="1244"/>
      <c r="CQ41" s="1244"/>
      <c r="CR41" s="1244"/>
      <c r="CS41" s="1244"/>
      <c r="CT41" s="1244"/>
      <c r="CU41" s="1244"/>
      <c r="CV41" s="1244"/>
      <c r="CW41" s="1244"/>
      <c r="CX41" s="1244"/>
      <c r="CY41" s="1244"/>
      <c r="CZ41" s="1244"/>
      <c r="DA41" s="1244"/>
      <c r="DB41" s="1244"/>
      <c r="DC41" s="1244"/>
      <c r="DD41" s="1246"/>
    </row>
    <row r="42" spans="2:109" x14ac:dyDescent="0.15">
      <c r="B42" s="1248"/>
      <c r="G42" s="1255"/>
      <c r="I42" s="1256"/>
      <c r="J42" s="1256"/>
      <c r="K42" s="1256"/>
      <c r="AM42" s="1255"/>
      <c r="AN42" s="1255" t="s">
        <v>607</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608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1" t="s">
        <v>609</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547</v>
      </c>
      <c r="BQ50" s="1273"/>
      <c r="BR50" s="1273"/>
      <c r="BS50" s="1273"/>
      <c r="BT50" s="1273"/>
      <c r="BU50" s="1273"/>
      <c r="BV50" s="1273"/>
      <c r="BW50" s="1273"/>
      <c r="BX50" s="1273" t="s">
        <v>548</v>
      </c>
      <c r="BY50" s="1273"/>
      <c r="BZ50" s="1273"/>
      <c r="CA50" s="1273"/>
      <c r="CB50" s="1273"/>
      <c r="CC50" s="1273"/>
      <c r="CD50" s="1273"/>
      <c r="CE50" s="1273"/>
      <c r="CF50" s="1273" t="s">
        <v>549</v>
      </c>
      <c r="CG50" s="1273"/>
      <c r="CH50" s="1273"/>
      <c r="CI50" s="1273"/>
      <c r="CJ50" s="1273"/>
      <c r="CK50" s="1273"/>
      <c r="CL50" s="1273"/>
      <c r="CM50" s="1273"/>
      <c r="CN50" s="1273" t="s">
        <v>550</v>
      </c>
      <c r="CO50" s="1273"/>
      <c r="CP50" s="1273"/>
      <c r="CQ50" s="1273"/>
      <c r="CR50" s="1273"/>
      <c r="CS50" s="1273"/>
      <c r="CT50" s="1273"/>
      <c r="CU50" s="1273"/>
      <c r="CV50" s="1273" t="s">
        <v>551</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610</v>
      </c>
      <c r="AO51" s="1277"/>
      <c r="AP51" s="1277"/>
      <c r="AQ51" s="1277"/>
      <c r="AR51" s="1277"/>
      <c r="AS51" s="1277"/>
      <c r="AT51" s="1277"/>
      <c r="AU51" s="1277"/>
      <c r="AV51" s="1277"/>
      <c r="AW51" s="1277"/>
      <c r="AX51" s="1277"/>
      <c r="AY51" s="1277"/>
      <c r="AZ51" s="1277"/>
      <c r="BA51" s="1277"/>
      <c r="BB51" s="1277" t="s">
        <v>611</v>
      </c>
      <c r="BC51" s="1277"/>
      <c r="BD51" s="1277"/>
      <c r="BE51" s="1277"/>
      <c r="BF51" s="1277"/>
      <c r="BG51" s="1277"/>
      <c r="BH51" s="1277"/>
      <c r="BI51" s="1277"/>
      <c r="BJ51" s="1277"/>
      <c r="BK51" s="1277"/>
      <c r="BL51" s="1277"/>
      <c r="BM51" s="1277"/>
      <c r="BN51" s="1277"/>
      <c r="BO51" s="1277"/>
      <c r="BP51" s="1278"/>
      <c r="BQ51" s="1279"/>
      <c r="BR51" s="1279"/>
      <c r="BS51" s="1279"/>
      <c r="BT51" s="1279"/>
      <c r="BU51" s="1279"/>
      <c r="BV51" s="1279"/>
      <c r="BW51" s="1279"/>
      <c r="BX51" s="1278"/>
      <c r="BY51" s="1279"/>
      <c r="BZ51" s="1279"/>
      <c r="CA51" s="1279"/>
      <c r="CB51" s="1279"/>
      <c r="CC51" s="1279"/>
      <c r="CD51" s="1279"/>
      <c r="CE51" s="1279"/>
      <c r="CF51" s="1279">
        <v>171.3</v>
      </c>
      <c r="CG51" s="1279"/>
      <c r="CH51" s="1279"/>
      <c r="CI51" s="1279"/>
      <c r="CJ51" s="1279"/>
      <c r="CK51" s="1279"/>
      <c r="CL51" s="1279"/>
      <c r="CM51" s="1279"/>
      <c r="CN51" s="1279">
        <v>179.2</v>
      </c>
      <c r="CO51" s="1279"/>
      <c r="CP51" s="1279"/>
      <c r="CQ51" s="1279"/>
      <c r="CR51" s="1279"/>
      <c r="CS51" s="1279"/>
      <c r="CT51" s="1279"/>
      <c r="CU51" s="1279"/>
      <c r="CV51" s="1278"/>
      <c r="CW51" s="1279"/>
      <c r="CX51" s="1279"/>
      <c r="CY51" s="1279"/>
      <c r="CZ51" s="1279"/>
      <c r="DA51" s="1279"/>
      <c r="DB51" s="1279"/>
      <c r="DC51" s="1279"/>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612</v>
      </c>
      <c r="BC53" s="1277"/>
      <c r="BD53" s="1277"/>
      <c r="BE53" s="1277"/>
      <c r="BF53" s="1277"/>
      <c r="BG53" s="1277"/>
      <c r="BH53" s="1277"/>
      <c r="BI53" s="1277"/>
      <c r="BJ53" s="1277"/>
      <c r="BK53" s="1277"/>
      <c r="BL53" s="1277"/>
      <c r="BM53" s="1277"/>
      <c r="BN53" s="1277"/>
      <c r="BO53" s="1277"/>
      <c r="BP53" s="1278"/>
      <c r="BQ53" s="1279"/>
      <c r="BR53" s="1279"/>
      <c r="BS53" s="1279"/>
      <c r="BT53" s="1279"/>
      <c r="BU53" s="1279"/>
      <c r="BV53" s="1279"/>
      <c r="BW53" s="1279"/>
      <c r="BX53" s="1278"/>
      <c r="BY53" s="1279"/>
      <c r="BZ53" s="1279"/>
      <c r="CA53" s="1279"/>
      <c r="CB53" s="1279"/>
      <c r="CC53" s="1279"/>
      <c r="CD53" s="1279"/>
      <c r="CE53" s="1279"/>
      <c r="CF53" s="1279">
        <v>46.1</v>
      </c>
      <c r="CG53" s="1279"/>
      <c r="CH53" s="1279"/>
      <c r="CI53" s="1279"/>
      <c r="CJ53" s="1279"/>
      <c r="CK53" s="1279"/>
      <c r="CL53" s="1279"/>
      <c r="CM53" s="1279"/>
      <c r="CN53" s="1279">
        <v>53.6</v>
      </c>
      <c r="CO53" s="1279"/>
      <c r="CP53" s="1279"/>
      <c r="CQ53" s="1279"/>
      <c r="CR53" s="1279"/>
      <c r="CS53" s="1279"/>
      <c r="CT53" s="1279"/>
      <c r="CU53" s="1279"/>
      <c r="CV53" s="1278"/>
      <c r="CW53" s="1279"/>
      <c r="CX53" s="1279"/>
      <c r="CY53" s="1279"/>
      <c r="CZ53" s="1279"/>
      <c r="DA53" s="1279"/>
      <c r="DB53" s="1279"/>
      <c r="DC53" s="1279"/>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6"/>
      <c r="B55" s="1248"/>
      <c r="G55" s="1267"/>
      <c r="H55" s="1267"/>
      <c r="I55" s="1267"/>
      <c r="J55" s="1267"/>
      <c r="K55" s="1276"/>
      <c r="L55" s="1276"/>
      <c r="M55" s="1276"/>
      <c r="N55" s="1276"/>
      <c r="AN55" s="1273" t="s">
        <v>613</v>
      </c>
      <c r="AO55" s="1273"/>
      <c r="AP55" s="1273"/>
      <c r="AQ55" s="1273"/>
      <c r="AR55" s="1273"/>
      <c r="AS55" s="1273"/>
      <c r="AT55" s="1273"/>
      <c r="AU55" s="1273"/>
      <c r="AV55" s="1273"/>
      <c r="AW55" s="1273"/>
      <c r="AX55" s="1273"/>
      <c r="AY55" s="1273"/>
      <c r="AZ55" s="1273"/>
      <c r="BA55" s="1273"/>
      <c r="BB55" s="1277" t="s">
        <v>611</v>
      </c>
      <c r="BC55" s="1277"/>
      <c r="BD55" s="1277"/>
      <c r="BE55" s="1277"/>
      <c r="BF55" s="1277"/>
      <c r="BG55" s="1277"/>
      <c r="BH55" s="1277"/>
      <c r="BI55" s="1277"/>
      <c r="BJ55" s="1277"/>
      <c r="BK55" s="1277"/>
      <c r="BL55" s="1277"/>
      <c r="BM55" s="1277"/>
      <c r="BN55" s="1277"/>
      <c r="BO55" s="1277"/>
      <c r="BP55" s="1278"/>
      <c r="BQ55" s="1279"/>
      <c r="BR55" s="1279"/>
      <c r="BS55" s="1279"/>
      <c r="BT55" s="1279"/>
      <c r="BU55" s="1279"/>
      <c r="BV55" s="1279"/>
      <c r="BW55" s="1279"/>
      <c r="BX55" s="1278"/>
      <c r="BY55" s="1279"/>
      <c r="BZ55" s="1279"/>
      <c r="CA55" s="1279"/>
      <c r="CB55" s="1279"/>
      <c r="CC55" s="1279"/>
      <c r="CD55" s="1279"/>
      <c r="CE55" s="1279"/>
      <c r="CF55" s="1279">
        <v>13.7</v>
      </c>
      <c r="CG55" s="1279"/>
      <c r="CH55" s="1279"/>
      <c r="CI55" s="1279"/>
      <c r="CJ55" s="1279"/>
      <c r="CK55" s="1279"/>
      <c r="CL55" s="1279"/>
      <c r="CM55" s="1279"/>
      <c r="CN55" s="1279">
        <v>24.1</v>
      </c>
      <c r="CO55" s="1279"/>
      <c r="CP55" s="1279"/>
      <c r="CQ55" s="1279"/>
      <c r="CR55" s="1279"/>
      <c r="CS55" s="1279"/>
      <c r="CT55" s="1279"/>
      <c r="CU55" s="1279"/>
      <c r="CV55" s="1278"/>
      <c r="CW55" s="1279"/>
      <c r="CX55" s="1279"/>
      <c r="CY55" s="1279"/>
      <c r="CZ55" s="1279"/>
      <c r="DA55" s="1279"/>
      <c r="DB55" s="1279"/>
      <c r="DC55" s="1279"/>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6" customFormat="1" x14ac:dyDescent="0.15">
      <c r="B57" s="1280"/>
      <c r="G57" s="1267"/>
      <c r="H57" s="1267"/>
      <c r="I57" s="1281"/>
      <c r="J57" s="1281"/>
      <c r="K57" s="1276"/>
      <c r="L57" s="1276"/>
      <c r="M57" s="1276"/>
      <c r="N57" s="1276"/>
      <c r="AM57" s="1241"/>
      <c r="AN57" s="1273"/>
      <c r="AO57" s="1273"/>
      <c r="AP57" s="1273"/>
      <c r="AQ57" s="1273"/>
      <c r="AR57" s="1273"/>
      <c r="AS57" s="1273"/>
      <c r="AT57" s="1273"/>
      <c r="AU57" s="1273"/>
      <c r="AV57" s="1273"/>
      <c r="AW57" s="1273"/>
      <c r="AX57" s="1273"/>
      <c r="AY57" s="1273"/>
      <c r="AZ57" s="1273"/>
      <c r="BA57" s="1273"/>
      <c r="BB57" s="1277" t="s">
        <v>614</v>
      </c>
      <c r="BC57" s="1277"/>
      <c r="BD57" s="1277"/>
      <c r="BE57" s="1277"/>
      <c r="BF57" s="1277"/>
      <c r="BG57" s="1277"/>
      <c r="BH57" s="1277"/>
      <c r="BI57" s="1277"/>
      <c r="BJ57" s="1277"/>
      <c r="BK57" s="1277"/>
      <c r="BL57" s="1277"/>
      <c r="BM57" s="1277"/>
      <c r="BN57" s="1277"/>
      <c r="BO57" s="1277"/>
      <c r="BP57" s="1278"/>
      <c r="BQ57" s="1279"/>
      <c r="BR57" s="1279"/>
      <c r="BS57" s="1279"/>
      <c r="BT57" s="1279"/>
      <c r="BU57" s="1279"/>
      <c r="BV57" s="1279"/>
      <c r="BW57" s="1279"/>
      <c r="BX57" s="1278"/>
      <c r="BY57" s="1279"/>
      <c r="BZ57" s="1279"/>
      <c r="CA57" s="1279"/>
      <c r="CB57" s="1279"/>
      <c r="CC57" s="1279"/>
      <c r="CD57" s="1279"/>
      <c r="CE57" s="1279"/>
      <c r="CF57" s="1279">
        <v>49.3</v>
      </c>
      <c r="CG57" s="1279"/>
      <c r="CH57" s="1279"/>
      <c r="CI57" s="1279"/>
      <c r="CJ57" s="1279"/>
      <c r="CK57" s="1279"/>
      <c r="CL57" s="1279"/>
      <c r="CM57" s="1279"/>
      <c r="CN57" s="1279">
        <v>57.1</v>
      </c>
      <c r="CO57" s="1279"/>
      <c r="CP57" s="1279"/>
      <c r="CQ57" s="1279"/>
      <c r="CR57" s="1279"/>
      <c r="CS57" s="1279"/>
      <c r="CT57" s="1279"/>
      <c r="CU57" s="1279"/>
      <c r="CV57" s="1278"/>
      <c r="CW57" s="1279"/>
      <c r="CX57" s="1279"/>
      <c r="CY57" s="1279"/>
      <c r="CZ57" s="1279"/>
      <c r="DA57" s="1279"/>
      <c r="DB57" s="1279"/>
      <c r="DC57" s="1279"/>
      <c r="DD57" s="1282"/>
      <c r="DE57" s="1280"/>
    </row>
    <row r="58" spans="1:109" s="1256" customFormat="1" x14ac:dyDescent="0.15">
      <c r="A58" s="1241"/>
      <c r="B58" s="1280"/>
      <c r="G58" s="1267"/>
      <c r="H58" s="1267"/>
      <c r="I58" s="1281"/>
      <c r="J58" s="1281"/>
      <c r="K58" s="1276"/>
      <c r="L58" s="1276"/>
      <c r="M58" s="1276"/>
      <c r="N58" s="1276"/>
      <c r="AM58" s="1241"/>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6" customFormat="1" x14ac:dyDescent="0.15">
      <c r="A59" s="1241"/>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x14ac:dyDescent="0.15">
      <c r="A60" s="1241"/>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x14ac:dyDescent="0.15">
      <c r="A61" s="1241"/>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1"/>
    </row>
    <row r="63" spans="1:109" ht="17.25" x14ac:dyDescent="0.15">
      <c r="B63" s="1288" t="s">
        <v>615</v>
      </c>
    </row>
    <row r="64" spans="1:109" x14ac:dyDescent="0.15">
      <c r="B64" s="1248"/>
      <c r="G64" s="1255"/>
      <c r="I64" s="1289"/>
      <c r="J64" s="1289"/>
      <c r="K64" s="1289"/>
      <c r="L64" s="1289"/>
      <c r="M64" s="1289"/>
      <c r="N64" s="1290"/>
      <c r="AM64" s="1255"/>
      <c r="AN64" s="1255" t="s">
        <v>607</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616</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4"/>
      <c r="I71" s="1295"/>
      <c r="J71" s="1292"/>
      <c r="K71" s="1292"/>
      <c r="L71" s="1293"/>
      <c r="M71" s="1292"/>
      <c r="N71" s="1293"/>
      <c r="AM71" s="1294"/>
      <c r="AN71" s="1241" t="s">
        <v>609</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547</v>
      </c>
      <c r="BQ72" s="1273"/>
      <c r="BR72" s="1273"/>
      <c r="BS72" s="1273"/>
      <c r="BT72" s="1273"/>
      <c r="BU72" s="1273"/>
      <c r="BV72" s="1273"/>
      <c r="BW72" s="1273"/>
      <c r="BX72" s="1273" t="s">
        <v>548</v>
      </c>
      <c r="BY72" s="1273"/>
      <c r="BZ72" s="1273"/>
      <c r="CA72" s="1273"/>
      <c r="CB72" s="1273"/>
      <c r="CC72" s="1273"/>
      <c r="CD72" s="1273"/>
      <c r="CE72" s="1273"/>
      <c r="CF72" s="1273" t="s">
        <v>549</v>
      </c>
      <c r="CG72" s="1273"/>
      <c r="CH72" s="1273"/>
      <c r="CI72" s="1273"/>
      <c r="CJ72" s="1273"/>
      <c r="CK72" s="1273"/>
      <c r="CL72" s="1273"/>
      <c r="CM72" s="1273"/>
      <c r="CN72" s="1273" t="s">
        <v>550</v>
      </c>
      <c r="CO72" s="1273"/>
      <c r="CP72" s="1273"/>
      <c r="CQ72" s="1273"/>
      <c r="CR72" s="1273"/>
      <c r="CS72" s="1273"/>
      <c r="CT72" s="1273"/>
      <c r="CU72" s="1273"/>
      <c r="CV72" s="1273" t="s">
        <v>551</v>
      </c>
      <c r="CW72" s="1273"/>
      <c r="CX72" s="1273"/>
      <c r="CY72" s="1273"/>
      <c r="CZ72" s="1273"/>
      <c r="DA72" s="1273"/>
      <c r="DB72" s="1273"/>
      <c r="DC72" s="1273"/>
    </row>
    <row r="73" spans="2:107" x14ac:dyDescent="0.15">
      <c r="B73" s="1248"/>
      <c r="G73" s="1274"/>
      <c r="H73" s="1274"/>
      <c r="I73" s="1274"/>
      <c r="J73" s="1274"/>
      <c r="K73" s="1296"/>
      <c r="L73" s="1296"/>
      <c r="M73" s="1296"/>
      <c r="N73" s="1296"/>
      <c r="AM73" s="1266"/>
      <c r="AN73" s="1277" t="s">
        <v>610</v>
      </c>
      <c r="AO73" s="1277"/>
      <c r="AP73" s="1277"/>
      <c r="AQ73" s="1277"/>
      <c r="AR73" s="1277"/>
      <c r="AS73" s="1277"/>
      <c r="AT73" s="1277"/>
      <c r="AU73" s="1277"/>
      <c r="AV73" s="1277"/>
      <c r="AW73" s="1277"/>
      <c r="AX73" s="1277"/>
      <c r="AY73" s="1277"/>
      <c r="AZ73" s="1277"/>
      <c r="BA73" s="1277"/>
      <c r="BB73" s="1277" t="s">
        <v>617</v>
      </c>
      <c r="BC73" s="1277"/>
      <c r="BD73" s="1277"/>
      <c r="BE73" s="1277"/>
      <c r="BF73" s="1277"/>
      <c r="BG73" s="1277"/>
      <c r="BH73" s="1277"/>
      <c r="BI73" s="1277"/>
      <c r="BJ73" s="1277"/>
      <c r="BK73" s="1277"/>
      <c r="BL73" s="1277"/>
      <c r="BM73" s="1277"/>
      <c r="BN73" s="1277"/>
      <c r="BO73" s="1277"/>
      <c r="BP73" s="1279">
        <v>174.1</v>
      </c>
      <c r="BQ73" s="1279"/>
      <c r="BR73" s="1279"/>
      <c r="BS73" s="1279"/>
      <c r="BT73" s="1279"/>
      <c r="BU73" s="1279"/>
      <c r="BV73" s="1279"/>
      <c r="BW73" s="1279"/>
      <c r="BX73" s="1279">
        <v>175.1</v>
      </c>
      <c r="BY73" s="1279"/>
      <c r="BZ73" s="1279"/>
      <c r="CA73" s="1279"/>
      <c r="CB73" s="1279"/>
      <c r="CC73" s="1279"/>
      <c r="CD73" s="1279"/>
      <c r="CE73" s="1279"/>
      <c r="CF73" s="1279">
        <v>171.3</v>
      </c>
      <c r="CG73" s="1279"/>
      <c r="CH73" s="1279"/>
      <c r="CI73" s="1279"/>
      <c r="CJ73" s="1279"/>
      <c r="CK73" s="1279"/>
      <c r="CL73" s="1279"/>
      <c r="CM73" s="1279"/>
      <c r="CN73" s="1279">
        <v>179.2</v>
      </c>
      <c r="CO73" s="1279"/>
      <c r="CP73" s="1279"/>
      <c r="CQ73" s="1279"/>
      <c r="CR73" s="1279"/>
      <c r="CS73" s="1279"/>
      <c r="CT73" s="1279"/>
      <c r="CU73" s="1279"/>
      <c r="CV73" s="1279">
        <v>180.3</v>
      </c>
      <c r="CW73" s="1279"/>
      <c r="CX73" s="1279"/>
      <c r="CY73" s="1279"/>
      <c r="CZ73" s="1279"/>
      <c r="DA73" s="1279"/>
      <c r="DB73" s="1279"/>
      <c r="DC73" s="1279"/>
    </row>
    <row r="74" spans="2:107" x14ac:dyDescent="0.15">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619</v>
      </c>
      <c r="BC75" s="1277"/>
      <c r="BD75" s="1277"/>
      <c r="BE75" s="1277"/>
      <c r="BF75" s="1277"/>
      <c r="BG75" s="1277"/>
      <c r="BH75" s="1277"/>
      <c r="BI75" s="1277"/>
      <c r="BJ75" s="1277"/>
      <c r="BK75" s="1277"/>
      <c r="BL75" s="1277"/>
      <c r="BM75" s="1277"/>
      <c r="BN75" s="1277"/>
      <c r="BO75" s="1277"/>
      <c r="BP75" s="1279">
        <v>15.5</v>
      </c>
      <c r="BQ75" s="1279"/>
      <c r="BR75" s="1279"/>
      <c r="BS75" s="1279"/>
      <c r="BT75" s="1279"/>
      <c r="BU75" s="1279"/>
      <c r="BV75" s="1279"/>
      <c r="BW75" s="1279"/>
      <c r="BX75" s="1279">
        <v>15.1</v>
      </c>
      <c r="BY75" s="1279"/>
      <c r="BZ75" s="1279"/>
      <c r="CA75" s="1279"/>
      <c r="CB75" s="1279"/>
      <c r="CC75" s="1279"/>
      <c r="CD75" s="1279"/>
      <c r="CE75" s="1279"/>
      <c r="CF75" s="1279">
        <v>15.2</v>
      </c>
      <c r="CG75" s="1279"/>
      <c r="CH75" s="1279"/>
      <c r="CI75" s="1279"/>
      <c r="CJ75" s="1279"/>
      <c r="CK75" s="1279"/>
      <c r="CL75" s="1279"/>
      <c r="CM75" s="1279"/>
      <c r="CN75" s="1279">
        <v>15.7</v>
      </c>
      <c r="CO75" s="1279"/>
      <c r="CP75" s="1279"/>
      <c r="CQ75" s="1279"/>
      <c r="CR75" s="1279"/>
      <c r="CS75" s="1279"/>
      <c r="CT75" s="1279"/>
      <c r="CU75" s="1279"/>
      <c r="CV75" s="1279">
        <v>16.2</v>
      </c>
      <c r="CW75" s="1279"/>
      <c r="CX75" s="1279"/>
      <c r="CY75" s="1279"/>
      <c r="CZ75" s="1279"/>
      <c r="DA75" s="1279"/>
      <c r="DB75" s="1279"/>
      <c r="DC75" s="1279"/>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8"/>
      <c r="G77" s="1267"/>
      <c r="H77" s="1267"/>
      <c r="I77" s="1267"/>
      <c r="J77" s="1267"/>
      <c r="K77" s="1296"/>
      <c r="L77" s="1296"/>
      <c r="M77" s="1296"/>
      <c r="N77" s="1296"/>
      <c r="AN77" s="1273" t="s">
        <v>613</v>
      </c>
      <c r="AO77" s="1273"/>
      <c r="AP77" s="1273"/>
      <c r="AQ77" s="1273"/>
      <c r="AR77" s="1273"/>
      <c r="AS77" s="1273"/>
      <c r="AT77" s="1273"/>
      <c r="AU77" s="1273"/>
      <c r="AV77" s="1273"/>
      <c r="AW77" s="1273"/>
      <c r="AX77" s="1273"/>
      <c r="AY77" s="1273"/>
      <c r="AZ77" s="1273"/>
      <c r="BA77" s="1273"/>
      <c r="BB77" s="1277" t="s">
        <v>611</v>
      </c>
      <c r="BC77" s="1277"/>
      <c r="BD77" s="1277"/>
      <c r="BE77" s="1277"/>
      <c r="BF77" s="1277"/>
      <c r="BG77" s="1277"/>
      <c r="BH77" s="1277"/>
      <c r="BI77" s="1277"/>
      <c r="BJ77" s="1277"/>
      <c r="BK77" s="1277"/>
      <c r="BL77" s="1277"/>
      <c r="BM77" s="1277"/>
      <c r="BN77" s="1277"/>
      <c r="BO77" s="1277"/>
      <c r="BP77" s="1279">
        <v>32.6</v>
      </c>
      <c r="BQ77" s="1279"/>
      <c r="BR77" s="1279"/>
      <c r="BS77" s="1279"/>
      <c r="BT77" s="1279"/>
      <c r="BU77" s="1279"/>
      <c r="BV77" s="1279"/>
      <c r="BW77" s="1279"/>
      <c r="BX77" s="1279">
        <v>30.5</v>
      </c>
      <c r="BY77" s="1279"/>
      <c r="BZ77" s="1279"/>
      <c r="CA77" s="1279"/>
      <c r="CB77" s="1279"/>
      <c r="CC77" s="1279"/>
      <c r="CD77" s="1279"/>
      <c r="CE77" s="1279"/>
      <c r="CF77" s="1279">
        <v>13.7</v>
      </c>
      <c r="CG77" s="1279"/>
      <c r="CH77" s="1279"/>
      <c r="CI77" s="1279"/>
      <c r="CJ77" s="1279"/>
      <c r="CK77" s="1279"/>
      <c r="CL77" s="1279"/>
      <c r="CM77" s="1279"/>
      <c r="CN77" s="1279">
        <v>24.1</v>
      </c>
      <c r="CO77" s="1279"/>
      <c r="CP77" s="1279"/>
      <c r="CQ77" s="1279"/>
      <c r="CR77" s="1279"/>
      <c r="CS77" s="1279"/>
      <c r="CT77" s="1279"/>
      <c r="CU77" s="1279"/>
      <c r="CV77" s="1279">
        <v>20.100000000000001</v>
      </c>
      <c r="CW77" s="1279"/>
      <c r="CX77" s="1279"/>
      <c r="CY77" s="1279"/>
      <c r="CZ77" s="1279"/>
      <c r="DA77" s="1279"/>
      <c r="DB77" s="1279"/>
      <c r="DC77" s="1279"/>
    </row>
    <row r="78" spans="2:107" x14ac:dyDescent="0.15">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8"/>
      <c r="G79" s="1267"/>
      <c r="H79" s="1267"/>
      <c r="I79" s="1281"/>
      <c r="J79" s="1281"/>
      <c r="K79" s="1297"/>
      <c r="L79" s="1297"/>
      <c r="M79" s="1297"/>
      <c r="N79" s="1297"/>
      <c r="AN79" s="1273"/>
      <c r="AO79" s="1273"/>
      <c r="AP79" s="1273"/>
      <c r="AQ79" s="1273"/>
      <c r="AR79" s="1273"/>
      <c r="AS79" s="1273"/>
      <c r="AT79" s="1273"/>
      <c r="AU79" s="1273"/>
      <c r="AV79" s="1273"/>
      <c r="AW79" s="1273"/>
      <c r="AX79" s="1273"/>
      <c r="AY79" s="1273"/>
      <c r="AZ79" s="1273"/>
      <c r="BA79" s="1273"/>
      <c r="BB79" s="1277" t="s">
        <v>618</v>
      </c>
      <c r="BC79" s="1277"/>
      <c r="BD79" s="1277"/>
      <c r="BE79" s="1277"/>
      <c r="BF79" s="1277"/>
      <c r="BG79" s="1277"/>
      <c r="BH79" s="1277"/>
      <c r="BI79" s="1277"/>
      <c r="BJ79" s="1277"/>
      <c r="BK79" s="1277"/>
      <c r="BL79" s="1277"/>
      <c r="BM79" s="1277"/>
      <c r="BN79" s="1277"/>
      <c r="BO79" s="1277"/>
      <c r="BP79" s="1279">
        <v>5.9</v>
      </c>
      <c r="BQ79" s="1279"/>
      <c r="BR79" s="1279"/>
      <c r="BS79" s="1279"/>
      <c r="BT79" s="1279"/>
      <c r="BU79" s="1279"/>
      <c r="BV79" s="1279"/>
      <c r="BW79" s="1279"/>
      <c r="BX79" s="1279">
        <v>5.2</v>
      </c>
      <c r="BY79" s="1279"/>
      <c r="BZ79" s="1279"/>
      <c r="CA79" s="1279"/>
      <c r="CB79" s="1279"/>
      <c r="CC79" s="1279"/>
      <c r="CD79" s="1279"/>
      <c r="CE79" s="1279"/>
      <c r="CF79" s="1279">
        <v>5.8</v>
      </c>
      <c r="CG79" s="1279"/>
      <c r="CH79" s="1279"/>
      <c r="CI79" s="1279"/>
      <c r="CJ79" s="1279"/>
      <c r="CK79" s="1279"/>
      <c r="CL79" s="1279"/>
      <c r="CM79" s="1279"/>
      <c r="CN79" s="1279">
        <v>6</v>
      </c>
      <c r="CO79" s="1279"/>
      <c r="CP79" s="1279"/>
      <c r="CQ79" s="1279"/>
      <c r="CR79" s="1279"/>
      <c r="CS79" s="1279"/>
      <c r="CT79" s="1279"/>
      <c r="CU79" s="1279"/>
      <c r="CV79" s="1279">
        <v>5.8</v>
      </c>
      <c r="CW79" s="1279"/>
      <c r="CX79" s="1279"/>
      <c r="CY79" s="1279"/>
      <c r="CZ79" s="1279"/>
      <c r="DA79" s="1279"/>
      <c r="DB79" s="1279"/>
      <c r="DC79" s="1279"/>
    </row>
    <row r="80" spans="2:107" x14ac:dyDescent="0.15">
      <c r="B80" s="1248"/>
      <c r="G80" s="1267"/>
      <c r="H80" s="1267"/>
      <c r="I80" s="1281"/>
      <c r="J80" s="1281"/>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8"/>
    </row>
    <row r="82" spans="2:109" ht="17.25" x14ac:dyDescent="0.15">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1"/>
      <c r="DE84" s="1241"/>
    </row>
    <row r="85" spans="2:109" x14ac:dyDescent="0.15">
      <c r="DD85" s="1241"/>
      <c r="DE85" s="1241"/>
    </row>
    <row r="86" spans="2:109" hidden="1" x14ac:dyDescent="0.15">
      <c r="DD86" s="1241"/>
      <c r="DE86" s="1241"/>
    </row>
    <row r="87" spans="2:109" hidden="1" x14ac:dyDescent="0.15">
      <c r="K87" s="1299"/>
      <c r="AQ87" s="1299"/>
      <c r="BC87" s="1299"/>
      <c r="BO87" s="1299"/>
      <c r="CA87" s="1299"/>
      <c r="CM87" s="1299"/>
      <c r="CY87" s="1299"/>
      <c r="DD87" s="1241"/>
      <c r="DE87" s="1241"/>
    </row>
    <row r="88" spans="2:109" hidden="1" x14ac:dyDescent="0.15">
      <c r="DD88" s="1241"/>
      <c r="DE88" s="1241"/>
    </row>
    <row r="89" spans="2:109" hidden="1" x14ac:dyDescent="0.15">
      <c r="DD89" s="1241"/>
      <c r="DE89" s="1241"/>
    </row>
    <row r="90" spans="2:109" hidden="1" x14ac:dyDescent="0.15">
      <c r="DD90" s="1241"/>
      <c r="DE90" s="1241"/>
    </row>
    <row r="91" spans="2:109" hidden="1" x14ac:dyDescent="0.15">
      <c r="DD91" s="1241"/>
      <c r="DE91" s="1241"/>
    </row>
    <row r="92" spans="2:109" ht="13.5" hidden="1" customHeight="1" x14ac:dyDescent="0.15">
      <c r="DD92" s="1241"/>
      <c r="DE92" s="1241"/>
    </row>
    <row r="93" spans="2:109" ht="13.5" hidden="1" customHeight="1" x14ac:dyDescent="0.15">
      <c r="DD93" s="1241"/>
      <c r="DE93" s="1241"/>
    </row>
    <row r="94" spans="2:109" ht="13.5" hidden="1" customHeight="1" x14ac:dyDescent="0.15">
      <c r="DD94" s="1241"/>
      <c r="DE94" s="1241"/>
    </row>
    <row r="95" spans="2:109" ht="13.5" hidden="1" customHeight="1" x14ac:dyDescent="0.15">
      <c r="DD95" s="1241"/>
      <c r="DE95" s="1241"/>
    </row>
    <row r="96" spans="2:109" ht="13.5" hidden="1" customHeight="1" x14ac:dyDescent="0.15">
      <c r="DD96" s="1241"/>
      <c r="DE96" s="1241"/>
    </row>
    <row r="97" spans="108:109" ht="13.5" hidden="1" customHeight="1" x14ac:dyDescent="0.15">
      <c r="DD97" s="1241"/>
      <c r="DE97" s="1241"/>
    </row>
    <row r="98" spans="108:109" ht="13.5" hidden="1" customHeight="1" x14ac:dyDescent="0.15">
      <c r="DD98" s="1241"/>
      <c r="DE98" s="1241"/>
    </row>
    <row r="99" spans="108:109" ht="13.5" hidden="1" customHeight="1" x14ac:dyDescent="0.15">
      <c r="DD99" s="1241"/>
      <c r="DE99" s="1241"/>
    </row>
    <row r="100" spans="108:109" ht="13.5" hidden="1" customHeight="1" x14ac:dyDescent="0.15">
      <c r="DD100" s="1241"/>
      <c r="DE100" s="1241"/>
    </row>
    <row r="101" spans="108:109" ht="13.5" hidden="1" customHeight="1" x14ac:dyDescent="0.15">
      <c r="DD101" s="1241"/>
      <c r="DE101" s="1241"/>
    </row>
    <row r="102" spans="108:109" ht="13.5" hidden="1" customHeight="1" x14ac:dyDescent="0.15">
      <c r="DD102" s="1241"/>
      <c r="DE102" s="1241"/>
    </row>
    <row r="103" spans="108:109" ht="13.5" hidden="1" customHeight="1" x14ac:dyDescent="0.15">
      <c r="DD103" s="1241"/>
      <c r="DE103" s="1241"/>
    </row>
    <row r="104" spans="108:109" ht="13.5" hidden="1" customHeight="1" x14ac:dyDescent="0.15">
      <c r="DD104" s="1241"/>
      <c r="DE104" s="1241"/>
    </row>
    <row r="105" spans="108:109" ht="13.5" hidden="1" customHeight="1" x14ac:dyDescent="0.15">
      <c r="DD105" s="1241"/>
      <c r="DE105" s="1241"/>
    </row>
    <row r="106" spans="108:109" ht="13.5" hidden="1" customHeight="1" x14ac:dyDescent="0.15">
      <c r="DD106" s="1241"/>
      <c r="DE106" s="1241"/>
    </row>
    <row r="107" spans="108:109" ht="13.5" hidden="1" customHeight="1" x14ac:dyDescent="0.15">
      <c r="DD107" s="1241"/>
      <c r="DE107" s="1241"/>
    </row>
    <row r="108" spans="108:109" ht="13.5" hidden="1" customHeight="1" x14ac:dyDescent="0.15">
      <c r="DD108" s="1241"/>
      <c r="DE108" s="1241"/>
    </row>
    <row r="109" spans="108:109" ht="13.5" hidden="1" customHeight="1" x14ac:dyDescent="0.15">
      <c r="DD109" s="1241"/>
      <c r="DE109" s="1241"/>
    </row>
    <row r="110" spans="108:109" ht="13.5" hidden="1" customHeight="1" x14ac:dyDescent="0.15">
      <c r="DD110" s="1241"/>
      <c r="DE110" s="1241"/>
    </row>
    <row r="111" spans="108:109" ht="13.5" hidden="1" customHeight="1" x14ac:dyDescent="0.15">
      <c r="DD111" s="1241"/>
      <c r="DE111" s="1241"/>
    </row>
    <row r="112" spans="108:109" ht="13.5" hidden="1" customHeight="1" x14ac:dyDescent="0.15">
      <c r="DD112" s="1241"/>
      <c r="DE112" s="1241"/>
    </row>
    <row r="113" spans="108:109" ht="13.5" hidden="1" customHeight="1" x14ac:dyDescent="0.15">
      <c r="DD113" s="1241"/>
      <c r="DE113" s="1241"/>
    </row>
    <row r="114" spans="108:109" ht="13.5" hidden="1" customHeight="1" x14ac:dyDescent="0.15">
      <c r="DD114" s="1241"/>
      <c r="DE114" s="1241"/>
    </row>
    <row r="115" spans="108:109" ht="13.5" hidden="1" customHeight="1" x14ac:dyDescent="0.15">
      <c r="DD115" s="1241"/>
      <c r="DE115" s="1241"/>
    </row>
    <row r="116" spans="108:109" ht="13.5" hidden="1" customHeight="1" x14ac:dyDescent="0.15">
      <c r="DD116" s="1241"/>
      <c r="DE116" s="1241"/>
    </row>
    <row r="117" spans="108:109" ht="13.5" hidden="1" customHeight="1" x14ac:dyDescent="0.15">
      <c r="DD117" s="1241"/>
      <c r="DE117" s="1241"/>
    </row>
    <row r="118" spans="108:109" ht="13.5" hidden="1" customHeight="1" x14ac:dyDescent="0.15">
      <c r="DD118" s="1241"/>
      <c r="DE118" s="1241"/>
    </row>
    <row r="119" spans="108:109" ht="13.5" hidden="1" customHeight="1" x14ac:dyDescent="0.15">
      <c r="DD119" s="1241"/>
      <c r="DE119" s="1241"/>
    </row>
    <row r="120" spans="108:109" ht="13.5" hidden="1" customHeight="1" x14ac:dyDescent="0.15">
      <c r="DD120" s="1241"/>
      <c r="DE120" s="1241"/>
    </row>
    <row r="121" spans="108:109" ht="13.5" hidden="1" customHeight="1" x14ac:dyDescent="0.15">
      <c r="DD121" s="1241"/>
      <c r="DE121" s="1241"/>
    </row>
    <row r="122" spans="108:109" ht="13.5" hidden="1" customHeight="1" x14ac:dyDescent="0.15">
      <c r="DD122" s="1241"/>
      <c r="DE122" s="1241"/>
    </row>
    <row r="123" spans="108:109" ht="13.5" hidden="1" customHeight="1" x14ac:dyDescent="0.15">
      <c r="DD123" s="1241"/>
      <c r="DE123" s="1241"/>
    </row>
    <row r="124" spans="108:109" ht="13.5" hidden="1" customHeight="1" x14ac:dyDescent="0.15">
      <c r="DD124" s="1241"/>
      <c r="DE124" s="1241"/>
    </row>
    <row r="125" spans="108:109" ht="13.5" hidden="1" customHeight="1" x14ac:dyDescent="0.15">
      <c r="DD125" s="1241"/>
      <c r="DE125" s="1241"/>
    </row>
    <row r="126" spans="108:109" ht="13.5" hidden="1" customHeight="1" x14ac:dyDescent="0.15">
      <c r="DD126" s="1241"/>
      <c r="DE126" s="1241"/>
    </row>
    <row r="127" spans="108:109" ht="13.5" hidden="1" customHeight="1" x14ac:dyDescent="0.15">
      <c r="DD127" s="1241"/>
      <c r="DE127" s="1241"/>
    </row>
    <row r="128" spans="108:109" ht="13.5" hidden="1" customHeight="1" x14ac:dyDescent="0.15">
      <c r="DD128" s="1241"/>
      <c r="DE128" s="1241"/>
    </row>
    <row r="129" spans="108:109" ht="13.5" hidden="1" customHeight="1" x14ac:dyDescent="0.15">
      <c r="DD129" s="1241"/>
      <c r="DE129" s="1241"/>
    </row>
    <row r="130" spans="108:109" ht="13.5" hidden="1" customHeight="1" x14ac:dyDescent="0.15">
      <c r="DD130" s="1241"/>
      <c r="DE130" s="1241"/>
    </row>
    <row r="131" spans="108:109" ht="13.5" hidden="1" customHeight="1" x14ac:dyDescent="0.15">
      <c r="DD131" s="1241"/>
      <c r="DE131" s="1241"/>
    </row>
    <row r="132" spans="108:109" ht="13.5" hidden="1" customHeight="1" x14ac:dyDescent="0.15">
      <c r="DD132" s="1241"/>
      <c r="DE132" s="1241"/>
    </row>
    <row r="133" spans="108:109" ht="13.5" hidden="1" customHeight="1" x14ac:dyDescent="0.15">
      <c r="DD133" s="1241"/>
      <c r="DE133" s="1241"/>
    </row>
    <row r="134" spans="108:109" ht="13.5" hidden="1" customHeight="1" x14ac:dyDescent="0.15">
      <c r="DD134" s="1241"/>
      <c r="DE134" s="1241"/>
    </row>
    <row r="135" spans="108:109" ht="13.5" hidden="1" customHeight="1" x14ac:dyDescent="0.15">
      <c r="DD135" s="1241"/>
      <c r="DE135" s="1241"/>
    </row>
    <row r="136" spans="108:109" ht="13.5" hidden="1" customHeight="1" x14ac:dyDescent="0.15">
      <c r="DD136" s="1241"/>
      <c r="DE136" s="1241"/>
    </row>
    <row r="137" spans="108:109" ht="13.5" hidden="1" customHeight="1" x14ac:dyDescent="0.15">
      <c r="DD137" s="1241"/>
      <c r="DE137" s="1241"/>
    </row>
    <row r="138" spans="108:109" ht="13.5" hidden="1" customHeight="1" x14ac:dyDescent="0.15">
      <c r="DD138" s="1241"/>
      <c r="DE138" s="1241"/>
    </row>
    <row r="139" spans="108:109" ht="13.5" hidden="1" customHeight="1" x14ac:dyDescent="0.15">
      <c r="DD139" s="1241"/>
      <c r="DE139" s="1241"/>
    </row>
    <row r="140" spans="108:109" ht="13.5" hidden="1" customHeight="1" x14ac:dyDescent="0.15">
      <c r="DD140" s="1241"/>
      <c r="DE140" s="1241"/>
    </row>
    <row r="141" spans="108:109" ht="13.5" hidden="1" customHeight="1" x14ac:dyDescent="0.15">
      <c r="DD141" s="1241"/>
      <c r="DE141" s="1241"/>
    </row>
    <row r="142" spans="108:109" ht="13.5" hidden="1" customHeight="1" x14ac:dyDescent="0.15">
      <c r="DD142" s="1241"/>
      <c r="DE142" s="1241"/>
    </row>
    <row r="143" spans="108:109" ht="13.5" hidden="1" customHeight="1" x14ac:dyDescent="0.15">
      <c r="DD143" s="1241"/>
      <c r="DE143" s="1241"/>
    </row>
    <row r="144" spans="108:109" ht="13.5" hidden="1" customHeight="1" x14ac:dyDescent="0.15">
      <c r="DD144" s="1241"/>
      <c r="DE144" s="1241"/>
    </row>
    <row r="145" spans="108:109" ht="13.5" hidden="1" customHeight="1" x14ac:dyDescent="0.15">
      <c r="DD145" s="1241"/>
      <c r="DE145" s="1241"/>
    </row>
    <row r="146" spans="108:109" ht="13.5" hidden="1" customHeight="1" x14ac:dyDescent="0.15">
      <c r="DD146" s="1241"/>
      <c r="DE146" s="1241"/>
    </row>
    <row r="147" spans="108:109" ht="13.5" hidden="1" customHeight="1" x14ac:dyDescent="0.15">
      <c r="DD147" s="1241"/>
      <c r="DE147" s="1241"/>
    </row>
    <row r="148" spans="108:109" ht="13.5" hidden="1" customHeight="1" x14ac:dyDescent="0.15">
      <c r="DD148" s="1241"/>
      <c r="DE148" s="1241"/>
    </row>
    <row r="149" spans="108:109" ht="13.5" hidden="1" customHeight="1" x14ac:dyDescent="0.15">
      <c r="DD149" s="1241"/>
      <c r="DE149" s="1241"/>
    </row>
    <row r="150" spans="108:109" ht="13.5" hidden="1" customHeight="1" x14ac:dyDescent="0.15">
      <c r="DD150" s="1241"/>
      <c r="DE150" s="1241"/>
    </row>
    <row r="151" spans="108:109" ht="13.5" hidden="1" customHeight="1" x14ac:dyDescent="0.15">
      <c r="DD151" s="1241"/>
      <c r="DE151" s="1241"/>
    </row>
    <row r="152" spans="108:109" ht="13.5" hidden="1" customHeight="1" x14ac:dyDescent="0.15">
      <c r="DD152" s="1241"/>
      <c r="DE152" s="1241"/>
    </row>
    <row r="153" spans="108:109" ht="13.5" hidden="1" customHeight="1" x14ac:dyDescent="0.15">
      <c r="DD153" s="1241"/>
      <c r="DE153" s="1241"/>
    </row>
    <row r="154" spans="108:109" ht="13.5" hidden="1" customHeight="1" x14ac:dyDescent="0.15">
      <c r="DD154" s="1241"/>
      <c r="DE154" s="1241"/>
    </row>
    <row r="155" spans="108:109" ht="13.5" hidden="1" customHeight="1" x14ac:dyDescent="0.15">
      <c r="DD155" s="1241"/>
      <c r="DE155" s="1241"/>
    </row>
    <row r="156" spans="108:109" ht="13.5" hidden="1" customHeight="1" x14ac:dyDescent="0.15">
      <c r="DD156" s="1241"/>
      <c r="DE156" s="1241"/>
    </row>
    <row r="157" spans="108:109" ht="13.5" hidden="1" customHeight="1" x14ac:dyDescent="0.15">
      <c r="DD157" s="1241"/>
      <c r="DE157" s="1241"/>
    </row>
    <row r="158" spans="108:109" ht="13.5" hidden="1" customHeight="1" x14ac:dyDescent="0.15">
      <c r="DD158" s="1241"/>
      <c r="DE158" s="1241"/>
    </row>
    <row r="159" spans="108:109" ht="13.5" hidden="1" customHeight="1" x14ac:dyDescent="0.15">
      <c r="DD159" s="1241"/>
      <c r="DE159" s="1241"/>
    </row>
    <row r="160" spans="108:109" ht="13.5" hidden="1" customHeight="1" x14ac:dyDescent="0.15">
      <c r="DD160" s="1241"/>
      <c r="DE160" s="1241"/>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jlIi4oUijTXZYHI1g0lksHYOTLl5ZLC9YUCcZ+rArgYh9pw84ugrak8QVZ0XOblw/CBjjP/bqk6s8Uo+umgJg==" saltValue="gSo6WcZyDMw/GTYo2aaT1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CclRDlxF9GNiEy18NWu1SlysVp04soBf93cFVaqbeBhMFwkuwd+5mVIngu4fnzbQS5UMavrsJIgQbd7GQ5bQ==" saltValue="2u5tGxZ1Tz6krTaj6xGEH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kKbzfLq4Q4xC3xw9kbh8xLvwzn2eX0s3Mn13WwxT/uUeSlo0k6ci0+zVmHETXeJ7Nova34ppQm4iLnjxMAc9A==" saltValue="B6N/vba6gIsAizriMg8QG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129785</v>
      </c>
      <c r="E3" s="141"/>
      <c r="F3" s="142">
        <v>43141</v>
      </c>
      <c r="G3" s="143"/>
      <c r="H3" s="144"/>
    </row>
    <row r="4" spans="1:8" x14ac:dyDescent="0.15">
      <c r="A4" s="145"/>
      <c r="B4" s="146"/>
      <c r="C4" s="147"/>
      <c r="D4" s="148">
        <v>32513</v>
      </c>
      <c r="E4" s="149"/>
      <c r="F4" s="150">
        <v>21887</v>
      </c>
      <c r="G4" s="151"/>
      <c r="H4" s="152"/>
    </row>
    <row r="5" spans="1:8" x14ac:dyDescent="0.15">
      <c r="A5" s="133" t="s">
        <v>539</v>
      </c>
      <c r="B5" s="138"/>
      <c r="C5" s="139"/>
      <c r="D5" s="140">
        <v>146079</v>
      </c>
      <c r="E5" s="141"/>
      <c r="F5" s="142">
        <v>45117</v>
      </c>
      <c r="G5" s="143"/>
      <c r="H5" s="144"/>
    </row>
    <row r="6" spans="1:8" x14ac:dyDescent="0.15">
      <c r="A6" s="145"/>
      <c r="B6" s="146"/>
      <c r="C6" s="147"/>
      <c r="D6" s="148">
        <v>38988</v>
      </c>
      <c r="E6" s="149"/>
      <c r="F6" s="150">
        <v>25589</v>
      </c>
      <c r="G6" s="151"/>
      <c r="H6" s="152"/>
    </row>
    <row r="7" spans="1:8" x14ac:dyDescent="0.15">
      <c r="A7" s="133" t="s">
        <v>540</v>
      </c>
      <c r="B7" s="138"/>
      <c r="C7" s="139"/>
      <c r="D7" s="140">
        <v>53229</v>
      </c>
      <c r="E7" s="141"/>
      <c r="F7" s="142">
        <v>52496</v>
      </c>
      <c r="G7" s="143"/>
      <c r="H7" s="144"/>
    </row>
    <row r="8" spans="1:8" x14ac:dyDescent="0.15">
      <c r="A8" s="145"/>
      <c r="B8" s="146"/>
      <c r="C8" s="147"/>
      <c r="D8" s="148">
        <v>25493</v>
      </c>
      <c r="E8" s="149"/>
      <c r="F8" s="150">
        <v>29467</v>
      </c>
      <c r="G8" s="151"/>
      <c r="H8" s="152"/>
    </row>
    <row r="9" spans="1:8" x14ac:dyDescent="0.15">
      <c r="A9" s="133" t="s">
        <v>541</v>
      </c>
      <c r="B9" s="138"/>
      <c r="C9" s="139"/>
      <c r="D9" s="140">
        <v>69476</v>
      </c>
      <c r="E9" s="141"/>
      <c r="F9" s="142">
        <v>52619</v>
      </c>
      <c r="G9" s="143"/>
      <c r="H9" s="144"/>
    </row>
    <row r="10" spans="1:8" x14ac:dyDescent="0.15">
      <c r="A10" s="145"/>
      <c r="B10" s="146"/>
      <c r="C10" s="147"/>
      <c r="D10" s="148">
        <v>34869</v>
      </c>
      <c r="E10" s="149"/>
      <c r="F10" s="150">
        <v>31149</v>
      </c>
      <c r="G10" s="151"/>
      <c r="H10" s="152"/>
    </row>
    <row r="11" spans="1:8" x14ac:dyDescent="0.15">
      <c r="A11" s="133" t="s">
        <v>542</v>
      </c>
      <c r="B11" s="138"/>
      <c r="C11" s="139"/>
      <c r="D11" s="140">
        <v>60612</v>
      </c>
      <c r="E11" s="141"/>
      <c r="F11" s="142">
        <v>51875</v>
      </c>
      <c r="G11" s="143"/>
      <c r="H11" s="144"/>
    </row>
    <row r="12" spans="1:8" x14ac:dyDescent="0.15">
      <c r="A12" s="145"/>
      <c r="B12" s="146"/>
      <c r="C12" s="153"/>
      <c r="D12" s="148">
        <v>22959</v>
      </c>
      <c r="E12" s="149"/>
      <c r="F12" s="150">
        <v>29372</v>
      </c>
      <c r="G12" s="151"/>
      <c r="H12" s="152"/>
    </row>
    <row r="13" spans="1:8" x14ac:dyDescent="0.15">
      <c r="A13" s="133"/>
      <c r="B13" s="138"/>
      <c r="C13" s="154"/>
      <c r="D13" s="155">
        <v>91836</v>
      </c>
      <c r="E13" s="156"/>
      <c r="F13" s="157">
        <v>49050</v>
      </c>
      <c r="G13" s="158"/>
      <c r="H13" s="144"/>
    </row>
    <row r="14" spans="1:8" x14ac:dyDescent="0.15">
      <c r="A14" s="145"/>
      <c r="B14" s="146"/>
      <c r="C14" s="147"/>
      <c r="D14" s="148">
        <v>30964</v>
      </c>
      <c r="E14" s="149"/>
      <c r="F14" s="150">
        <v>27493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1.47</v>
      </c>
      <c r="C19" s="159">
        <f>ROUND(VALUE(SUBSTITUTE(実質収支比率等に係る経年分析!G$48,"▲","-")),2)</f>
        <v>1.32</v>
      </c>
      <c r="D19" s="159">
        <f>ROUND(VALUE(SUBSTITUTE(実質収支比率等に係る経年分析!H$48,"▲","-")),2)</f>
        <v>2.5499999999999998</v>
      </c>
      <c r="E19" s="159">
        <f>ROUND(VALUE(SUBSTITUTE(実質収支比率等に係る経年分析!I$48,"▲","-")),2)</f>
        <v>1.07</v>
      </c>
      <c r="F19" s="159">
        <f>ROUND(VALUE(SUBSTITUTE(実質収支比率等に係る経年分析!J$48,"▲","-")),2)</f>
        <v>1.0900000000000001</v>
      </c>
    </row>
    <row r="20" spans="1:11" x14ac:dyDescent="0.15">
      <c r="A20" s="159" t="s">
        <v>49</v>
      </c>
      <c r="B20" s="159">
        <f>ROUND(VALUE(SUBSTITUTE(実質収支比率等に係る経年分析!F$47,"▲","-")),2)</f>
        <v>6.13</v>
      </c>
      <c r="C20" s="159">
        <f>ROUND(VALUE(SUBSTITUTE(実質収支比率等に係る経年分析!G$47,"▲","-")),2)</f>
        <v>5.33</v>
      </c>
      <c r="D20" s="159">
        <f>ROUND(VALUE(SUBSTITUTE(実質収支比率等に係る経年分析!H$47,"▲","-")),2)</f>
        <v>5.92</v>
      </c>
      <c r="E20" s="159">
        <f>ROUND(VALUE(SUBSTITUTE(実質収支比率等に係る経年分析!I$47,"▲","-")),2)</f>
        <v>4.22</v>
      </c>
      <c r="F20" s="159">
        <f>ROUND(VALUE(SUBSTITUTE(実質収支比率等に係る経年分析!J$47,"▲","-")),2)</f>
        <v>0.91</v>
      </c>
    </row>
    <row r="21" spans="1:11" x14ac:dyDescent="0.15">
      <c r="A21" s="159" t="s">
        <v>50</v>
      </c>
      <c r="B21" s="159">
        <f>IF(ISNUMBER(VALUE(SUBSTITUTE(実質収支比率等に係る経年分析!F$49,"▲","-"))),ROUND(VALUE(SUBSTITUTE(実質収支比率等に係る経年分析!F$49,"▲","-")),2),NA())</f>
        <v>-0.65</v>
      </c>
      <c r="C21" s="159">
        <f>IF(ISNUMBER(VALUE(SUBSTITUTE(実質収支比率等に係る経年分析!G$49,"▲","-"))),ROUND(VALUE(SUBSTITUTE(実質収支比率等に係る経年分析!G$49,"▲","-")),2),NA())</f>
        <v>-1.2</v>
      </c>
      <c r="D21" s="159">
        <f>IF(ISNUMBER(VALUE(SUBSTITUTE(実質収支比率等に係る経年分析!H$49,"▲","-"))),ROUND(VALUE(SUBSTITUTE(実質収支比率等に係る経年分析!H$49,"▲","-")),2),NA())</f>
        <v>1.25</v>
      </c>
      <c r="E21" s="159">
        <f>IF(ISNUMBER(VALUE(SUBSTITUTE(実質収支比率等に係る経年分析!I$49,"▲","-"))),ROUND(VALUE(SUBSTITUTE(実質収支比率等に係る経年分析!I$49,"▲","-")),2),NA())</f>
        <v>-4.0199999999999996</v>
      </c>
      <c r="F21" s="159">
        <f>IF(ISNUMBER(VALUE(SUBSTITUTE(実質収支比率等に係る経年分析!J$49,"▲","-"))),ROUND(VALUE(SUBSTITUTE(実質収支比率等に係る経年分析!J$49,"▲","-")),2),NA())</f>
        <v>-3.81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0.45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介護保険事業会計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0.33</v>
      </c>
    </row>
    <row r="31" spans="1:11" x14ac:dyDescent="0.15">
      <c r="A31" s="160" t="str">
        <f>IF(連結実質赤字比率に係る赤字・黒字の構成分析!C$39="",NA(),連結実質赤字比率に係る赤字・黒字の構成分析!C$39)</f>
        <v>工業用水道事業会計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1.0900000000000001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1.0900000000000001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1.06</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1.0900000000000001</v>
      </c>
    </row>
    <row r="33" spans="1:16" x14ac:dyDescent="0.15">
      <c r="A33" s="160" t="str">
        <f>IF(連結実質赤字比率に係る赤字・黒字の構成分析!C$37="",NA(),連結実質赤字比率に係る赤字・黒字の構成分析!C$37)</f>
        <v>国民健康保険事業会計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2.35</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2.36</v>
      </c>
    </row>
    <row r="35" spans="1:16" x14ac:dyDescent="0.15">
      <c r="A35" s="160" t="str">
        <f>IF(連結実質赤字比率に係る赤字・黒字の構成分析!C$35="",NA(),連結実質赤字比率に係る赤字・黒字の構成分析!C$35)</f>
        <v>高岡市民病院事業会計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5.68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4.9800000000000004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4.4800000000000004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4.6900000000000004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6793</v>
      </c>
      <c r="E42" s="161"/>
      <c r="F42" s="161"/>
      <c r="G42" s="161">
        <f>'実質公債費比率（分子）の構造'!L$52</f>
        <v>7204</v>
      </c>
      <c r="H42" s="161"/>
      <c r="I42" s="161"/>
      <c r="J42" s="161">
        <f>'実質公債費比率（分子）の構造'!M$52</f>
        <v>7038</v>
      </c>
      <c r="K42" s="161"/>
      <c r="L42" s="161"/>
      <c r="M42" s="161">
        <f>'実質公債費比率（分子）の構造'!N$52</f>
        <v>7317</v>
      </c>
      <c r="N42" s="161"/>
      <c r="O42" s="161"/>
      <c r="P42" s="161">
        <f>'実質公債費比率（分子）の構造'!O$52</f>
        <v>7449</v>
      </c>
    </row>
    <row r="43" spans="1:16" x14ac:dyDescent="0.15">
      <c r="A43" s="161" t="s">
        <v>58</v>
      </c>
      <c r="B43" s="161">
        <f>'実質公債費比率（分子）の構造'!K$51</f>
        <v>8</v>
      </c>
      <c r="C43" s="161"/>
      <c r="D43" s="161"/>
      <c r="E43" s="161">
        <f>'実質公債費比率（分子）の構造'!L$51</f>
        <v>8</v>
      </c>
      <c r="F43" s="161"/>
      <c r="G43" s="161"/>
      <c r="H43" s="161">
        <f>'実質公債費比率（分子）の構造'!M$51</f>
        <v>2</v>
      </c>
      <c r="I43" s="161"/>
      <c r="J43" s="161"/>
      <c r="K43" s="161">
        <f>'実質公債費比率（分子）の構造'!N$51</f>
        <v>1</v>
      </c>
      <c r="L43" s="161"/>
      <c r="M43" s="161"/>
      <c r="N43" s="161">
        <f>'実質公債費比率（分子）の構造'!O$51</f>
        <v>1</v>
      </c>
      <c r="O43" s="161"/>
      <c r="P43" s="161"/>
    </row>
    <row r="44" spans="1:16" x14ac:dyDescent="0.15">
      <c r="A44" s="161" t="s">
        <v>59</v>
      </c>
      <c r="B44" s="161">
        <f>'実質公債費比率（分子）の構造'!K$50</f>
        <v>180</v>
      </c>
      <c r="C44" s="161"/>
      <c r="D44" s="161"/>
      <c r="E44" s="161">
        <f>'実質公債費比率（分子）の構造'!L$50</f>
        <v>384</v>
      </c>
      <c r="F44" s="161"/>
      <c r="G44" s="161"/>
      <c r="H44" s="161">
        <f>'実質公債費比率（分子）の構造'!M$50</f>
        <v>385</v>
      </c>
      <c r="I44" s="161"/>
      <c r="J44" s="161"/>
      <c r="K44" s="161">
        <f>'実質公債費比率（分子）の構造'!N$50</f>
        <v>181</v>
      </c>
      <c r="L44" s="161"/>
      <c r="M44" s="161"/>
      <c r="N44" s="161">
        <f>'実質公債費比率（分子）の構造'!O$50</f>
        <v>150</v>
      </c>
      <c r="O44" s="161"/>
      <c r="P44" s="161"/>
    </row>
    <row r="45" spans="1:16" x14ac:dyDescent="0.15">
      <c r="A45" s="161" t="s">
        <v>60</v>
      </c>
      <c r="B45" s="161">
        <f>'実質公債費比率（分子）の構造'!K$49</f>
        <v>37</v>
      </c>
      <c r="C45" s="161"/>
      <c r="D45" s="161"/>
      <c r="E45" s="161">
        <f>'実質公債費比率（分子）の構造'!L$49</f>
        <v>76</v>
      </c>
      <c r="F45" s="161"/>
      <c r="G45" s="161"/>
      <c r="H45" s="161">
        <f>'実質公債費比率（分子）の構造'!M$49</f>
        <v>110</v>
      </c>
      <c r="I45" s="161"/>
      <c r="J45" s="161"/>
      <c r="K45" s="161">
        <f>'実質公債費比率（分子）の構造'!N$49</f>
        <v>119</v>
      </c>
      <c r="L45" s="161"/>
      <c r="M45" s="161"/>
      <c r="N45" s="161">
        <f>'実質公債費比率（分子）の構造'!O$49</f>
        <v>155</v>
      </c>
      <c r="O45" s="161"/>
      <c r="P45" s="161"/>
    </row>
    <row r="46" spans="1:16" x14ac:dyDescent="0.15">
      <c r="A46" s="161" t="s">
        <v>61</v>
      </c>
      <c r="B46" s="161">
        <f>'実質公債費比率（分子）の構造'!K$48</f>
        <v>2087</v>
      </c>
      <c r="C46" s="161"/>
      <c r="D46" s="161"/>
      <c r="E46" s="161">
        <f>'実質公債費比率（分子）の構造'!L$48</f>
        <v>1901</v>
      </c>
      <c r="F46" s="161"/>
      <c r="G46" s="161"/>
      <c r="H46" s="161">
        <f>'実質公債費比率（分子）の構造'!M$48</f>
        <v>2220</v>
      </c>
      <c r="I46" s="161"/>
      <c r="J46" s="161"/>
      <c r="K46" s="161">
        <f>'実質公債費比率（分子）の構造'!N$48</f>
        <v>2143</v>
      </c>
      <c r="L46" s="161"/>
      <c r="M46" s="161"/>
      <c r="N46" s="161">
        <f>'実質公債費比率（分子）の構造'!O$48</f>
        <v>2143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9029</v>
      </c>
      <c r="C49" s="161"/>
      <c r="D49" s="161"/>
      <c r="E49" s="161">
        <f>'実質公債費比率（分子）の構造'!L$45</f>
        <v>9460</v>
      </c>
      <c r="F49" s="161"/>
      <c r="G49" s="161"/>
      <c r="H49" s="161">
        <f>'実質公債費比率（分子）の構造'!M$45</f>
        <v>9528</v>
      </c>
      <c r="I49" s="161"/>
      <c r="J49" s="161"/>
      <c r="K49" s="161">
        <f>'実質公債費比率（分子）の構造'!N$45</f>
        <v>9820</v>
      </c>
      <c r="L49" s="161"/>
      <c r="M49" s="161"/>
      <c r="N49" s="161">
        <f>'実質公債費比率（分子）の構造'!O$45</f>
        <v>10163</v>
      </c>
      <c r="O49" s="161"/>
      <c r="P49" s="161"/>
    </row>
    <row r="50" spans="1:16" x14ac:dyDescent="0.15">
      <c r="A50" s="161" t="s">
        <v>65</v>
      </c>
      <c r="B50" s="161" t="e">
        <f>NA()</f>
        <v>#N/A</v>
      </c>
      <c r="C50" s="161">
        <f>IF(ISNUMBER('実質公債費比率（分子）の構造'!K$53),'実質公債費比率（分子）の構造'!K$53,NA())</f>
        <v>4548</v>
      </c>
      <c r="D50" s="161" t="e">
        <f>NA()</f>
        <v>#N/A</v>
      </c>
      <c r="E50" s="161" t="e">
        <f>NA()</f>
        <v>#N/A</v>
      </c>
      <c r="F50" s="161">
        <f>IF(ISNUMBER('実質公債費比率（分子）の構造'!L$53),'実質公債費比率（分子）の構造'!L$53,NA())</f>
        <v>4625</v>
      </c>
      <c r="G50" s="161" t="e">
        <f>NA()</f>
        <v>#N/A</v>
      </c>
      <c r="H50" s="161" t="e">
        <f>NA()</f>
        <v>#N/A</v>
      </c>
      <c r="I50" s="161">
        <f>IF(ISNUMBER('実質公債費比率（分子）の構造'!M$53),'実質公債費比率（分子）の構造'!M$53,NA())</f>
        <v>5207</v>
      </c>
      <c r="J50" s="161" t="e">
        <f>NA()</f>
        <v>#N/A</v>
      </c>
      <c r="K50" s="161" t="e">
        <f>NA()</f>
        <v>#N/A</v>
      </c>
      <c r="L50" s="161">
        <f>IF(ISNUMBER('実質公債費比率（分子）の構造'!N$53),'実質公債費比率（分子）の構造'!N$53,NA())</f>
        <v>4947</v>
      </c>
      <c r="M50" s="161" t="e">
        <f>NA()</f>
        <v>#N/A</v>
      </c>
      <c r="N50" s="161" t="e">
        <f>NA()</f>
        <v>#N/A</v>
      </c>
      <c r="O50" s="161">
        <f>IF(ISNUMBER('実質公債費比率（分子）の構造'!O$53),'実質公債費比率（分子）の構造'!O$53,NA())</f>
        <v>5163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92853</v>
      </c>
      <c r="E56" s="160"/>
      <c r="F56" s="160"/>
      <c r="G56" s="160">
        <f>'将来負担比率（分子）の構造'!J$52</f>
        <v>96934</v>
      </c>
      <c r="H56" s="160"/>
      <c r="I56" s="160"/>
      <c r="J56" s="160">
        <f>'将来負担比率（分子）の構造'!K$52</f>
        <v>96762</v>
      </c>
      <c r="K56" s="160"/>
      <c r="L56" s="160"/>
      <c r="M56" s="160">
        <f>'将来負担比率（分子）の構造'!L$52</f>
        <v>94052</v>
      </c>
      <c r="N56" s="160"/>
      <c r="O56" s="160"/>
      <c r="P56" s="160">
        <f>'将来負担比率（分子）の構造'!M$52</f>
        <v>89574</v>
      </c>
    </row>
    <row r="57" spans="1:16" x14ac:dyDescent="0.15">
      <c r="A57" s="160" t="s">
        <v>36</v>
      </c>
      <c r="B57" s="160"/>
      <c r="C57" s="160"/>
      <c r="D57" s="160">
        <f>'将来負担比率（分子）の構造'!I$51</f>
        <v>2143</v>
      </c>
      <c r="E57" s="160"/>
      <c r="F57" s="160"/>
      <c r="G57" s="160">
        <f>'将来負担比率（分子）の構造'!J$51</f>
        <v>2302</v>
      </c>
      <c r="H57" s="160"/>
      <c r="I57" s="160"/>
      <c r="J57" s="160">
        <f>'将来負担比率（分子）の構造'!K$51</f>
        <v>2160</v>
      </c>
      <c r="K57" s="160"/>
      <c r="L57" s="160"/>
      <c r="M57" s="160">
        <f>'将来負担比率（分子）の構造'!L$51</f>
        <v>2182</v>
      </c>
      <c r="N57" s="160"/>
      <c r="O57" s="160"/>
      <c r="P57" s="160">
        <f>'将来負担比率（分子）の構造'!M$51</f>
        <v>2384</v>
      </c>
    </row>
    <row r="58" spans="1:16" x14ac:dyDescent="0.15">
      <c r="A58" s="160" t="s">
        <v>35</v>
      </c>
      <c r="B58" s="160"/>
      <c r="C58" s="160"/>
      <c r="D58" s="160">
        <f>'将来負担比率（分子）の構造'!I$50</f>
        <v>4462</v>
      </c>
      <c r="E58" s="160"/>
      <c r="F58" s="160"/>
      <c r="G58" s="160">
        <f>'将来負担比率（分子）の構造'!J$50</f>
        <v>5026</v>
      </c>
      <c r="H58" s="160"/>
      <c r="I58" s="160"/>
      <c r="J58" s="160">
        <f>'将来負担比率（分子）の構造'!K$50</f>
        <v>5416</v>
      </c>
      <c r="K58" s="160"/>
      <c r="L58" s="160"/>
      <c r="M58" s="160">
        <f>'将来負担比率（分子）の構造'!L$50</f>
        <v>4897</v>
      </c>
      <c r="N58" s="160"/>
      <c r="O58" s="160"/>
      <c r="P58" s="160">
        <f>'将来負担比率（分子）の構造'!M$50</f>
        <v>3942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56</v>
      </c>
      <c r="L61" s="160"/>
      <c r="M61" s="160"/>
      <c r="N61" s="160">
        <f>'将来負担比率（分子）の構造'!M$46</f>
        <v>56</v>
      </c>
      <c r="O61" s="160"/>
      <c r="P61" s="160"/>
    </row>
    <row r="62" spans="1:16" x14ac:dyDescent="0.15">
      <c r="A62" s="160" t="s">
        <v>29</v>
      </c>
      <c r="B62" s="160">
        <f>'将来負担比率（分子）の構造'!I$45</f>
        <v>14906</v>
      </c>
      <c r="C62" s="160"/>
      <c r="D62" s="160"/>
      <c r="E62" s="160">
        <f>'将来負担比率（分子）の構造'!J$45</f>
        <v>13306</v>
      </c>
      <c r="F62" s="160"/>
      <c r="G62" s="160"/>
      <c r="H62" s="160">
        <f>'将来負担比率（分子）の構造'!K$45</f>
        <v>12247</v>
      </c>
      <c r="I62" s="160"/>
      <c r="J62" s="160"/>
      <c r="K62" s="160">
        <f>'将来負担比率（分子）の構造'!L$45</f>
        <v>11562</v>
      </c>
      <c r="L62" s="160"/>
      <c r="M62" s="160"/>
      <c r="N62" s="160">
        <f>'将来負担比率（分子）の構造'!M$45</f>
        <v>10512</v>
      </c>
      <c r="O62" s="160"/>
      <c r="P62" s="160"/>
    </row>
    <row r="63" spans="1:16" x14ac:dyDescent="0.15">
      <c r="A63" s="160" t="s">
        <v>28</v>
      </c>
      <c r="B63" s="160">
        <f>'将来負担比率（分子）の構造'!I$44</f>
        <v>1010</v>
      </c>
      <c r="C63" s="160"/>
      <c r="D63" s="160"/>
      <c r="E63" s="160">
        <f>'将来負担比率（分子）の構造'!J$44</f>
        <v>2184</v>
      </c>
      <c r="F63" s="160"/>
      <c r="G63" s="160"/>
      <c r="H63" s="160">
        <f>'将来負担比率（分子）の構造'!K$44</f>
        <v>2099</v>
      </c>
      <c r="I63" s="160"/>
      <c r="J63" s="160"/>
      <c r="K63" s="160">
        <f>'将来負担比率（分子）の構造'!L$44</f>
        <v>1981</v>
      </c>
      <c r="L63" s="160"/>
      <c r="M63" s="160"/>
      <c r="N63" s="160">
        <f>'将来負担比率（分子）の構造'!M$44</f>
        <v>1859</v>
      </c>
      <c r="O63" s="160"/>
      <c r="P63" s="160"/>
    </row>
    <row r="64" spans="1:16" x14ac:dyDescent="0.15">
      <c r="A64" s="160" t="s">
        <v>27</v>
      </c>
      <c r="B64" s="160">
        <f>'将来負担比率（分子）の構造'!I$43</f>
        <v>32899</v>
      </c>
      <c r="C64" s="160"/>
      <c r="D64" s="160"/>
      <c r="E64" s="160">
        <f>'将来負担比率（分子）の構造'!J$43</f>
        <v>29834</v>
      </c>
      <c r="F64" s="160"/>
      <c r="G64" s="160"/>
      <c r="H64" s="160">
        <f>'将来負担比率（分子）の構造'!K$43</f>
        <v>30562</v>
      </c>
      <c r="I64" s="160"/>
      <c r="J64" s="160"/>
      <c r="K64" s="160">
        <f>'将来負担比率（分子）の構造'!L$43</f>
        <v>29424</v>
      </c>
      <c r="L64" s="160"/>
      <c r="M64" s="160"/>
      <c r="N64" s="160">
        <f>'将来負担比率（分子）の構造'!M$43</f>
        <v>25768</v>
      </c>
      <c r="O64" s="160"/>
      <c r="P64" s="160"/>
    </row>
    <row r="65" spans="1:16" x14ac:dyDescent="0.15">
      <c r="A65" s="160" t="s">
        <v>26</v>
      </c>
      <c r="B65" s="160">
        <f>'将来負担比率（分子）の構造'!I$42</f>
        <v>2115</v>
      </c>
      <c r="C65" s="160"/>
      <c r="D65" s="160"/>
      <c r="E65" s="160">
        <f>'将来負担比率（分子）の構造'!J$42</f>
        <v>1814</v>
      </c>
      <c r="F65" s="160"/>
      <c r="G65" s="160"/>
      <c r="H65" s="160">
        <f>'将来負担比率（分子）の構造'!K$42</f>
        <v>2014</v>
      </c>
      <c r="I65" s="160"/>
      <c r="J65" s="160"/>
      <c r="K65" s="160">
        <f>'将来負担比率（分子）の構造'!L$42</f>
        <v>1216</v>
      </c>
      <c r="L65" s="160"/>
      <c r="M65" s="160"/>
      <c r="N65" s="160">
        <f>'将来負担比率（分子）の構造'!M$42</f>
        <v>1116</v>
      </c>
      <c r="O65" s="160"/>
      <c r="P65" s="160"/>
    </row>
    <row r="66" spans="1:16" x14ac:dyDescent="0.15">
      <c r="A66" s="160" t="s">
        <v>25</v>
      </c>
      <c r="B66" s="160">
        <f>'将来負担比率（分子）の構造'!I$41</f>
        <v>103134</v>
      </c>
      <c r="C66" s="160"/>
      <c r="D66" s="160"/>
      <c r="E66" s="160">
        <f>'将来負担比率（分子）の構造'!J$41</f>
        <v>111378</v>
      </c>
      <c r="F66" s="160"/>
      <c r="G66" s="160"/>
      <c r="H66" s="160">
        <f>'将来負担比率（分子）の構造'!K$41</f>
        <v>111729</v>
      </c>
      <c r="I66" s="160"/>
      <c r="J66" s="160"/>
      <c r="K66" s="160">
        <f>'将来負担比率（分子）の構造'!L$41</f>
        <v>112793</v>
      </c>
      <c r="L66" s="160"/>
      <c r="M66" s="160"/>
      <c r="N66" s="160">
        <f>'将来負担比率（分子）の構造'!M$41</f>
        <v>112865</v>
      </c>
      <c r="O66" s="160"/>
      <c r="P66" s="160"/>
    </row>
    <row r="67" spans="1:16" x14ac:dyDescent="0.15">
      <c r="A67" s="160" t="s">
        <v>69</v>
      </c>
      <c r="B67" s="160" t="e">
        <f>NA()</f>
        <v>#N/A</v>
      </c>
      <c r="C67" s="160">
        <f>IF(ISNUMBER('将来負担比率（分子）の構造'!I$53), IF('将来負担比率（分子）の構造'!I$53 &lt; 0, 0, '将来負担比率（分子）の構造'!I$53), NA())</f>
        <v>54605</v>
      </c>
      <c r="D67" s="160" t="e">
        <f>NA()</f>
        <v>#N/A</v>
      </c>
      <c r="E67" s="160" t="e">
        <f>NA()</f>
        <v>#N/A</v>
      </c>
      <c r="F67" s="160">
        <f>IF(ISNUMBER('将来負担比率（分子）の構造'!J$53), IF('将来負担比率（分子）の構造'!J$53 &lt; 0, 0, '将来負担比率（分子）の構造'!J$53), NA())</f>
        <v>54254</v>
      </c>
      <c r="G67" s="160" t="e">
        <f>NA()</f>
        <v>#N/A</v>
      </c>
      <c r="H67" s="160" t="e">
        <f>NA()</f>
        <v>#N/A</v>
      </c>
      <c r="I67" s="160">
        <f>IF(ISNUMBER('将来負担比率（分子）の構造'!K$53), IF('将来負担比率（分子）の構造'!K$53 &lt; 0, 0, '将来負担比率（分子）の構造'!K$53), NA())</f>
        <v>54314</v>
      </c>
      <c r="J67" s="160" t="e">
        <f>NA()</f>
        <v>#N/A</v>
      </c>
      <c r="K67" s="160" t="e">
        <f>NA()</f>
        <v>#N/A</v>
      </c>
      <c r="L67" s="160">
        <f>IF(ISNUMBER('将来負担比率（分子）の構造'!L$53), IF('将来負担比率（分子）の構造'!L$53 &lt; 0, 0, '将来負担比率（分子）の構造'!L$53), NA())</f>
        <v>55900</v>
      </c>
      <c r="M67" s="160" t="e">
        <f>NA()</f>
        <v>#N/A</v>
      </c>
      <c r="N67" s="160" t="e">
        <f>NA()</f>
        <v>#N/A</v>
      </c>
      <c r="O67" s="160">
        <f>IF(ISNUMBER('将来負担比率（分子）の構造'!M$53), IF('将来負担比率（分子）の構造'!M$53 &lt; 0, 0, '将来負担比率（分子）の構造'!M$53), NA())</f>
        <v>56277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2280</v>
      </c>
      <c r="C72" s="164">
        <f>基金残高に係る経年分析!G55</f>
        <v>1614</v>
      </c>
      <c r="D72" s="164">
        <f>基金残高に係る経年分析!H55</f>
        <v>351</v>
      </c>
    </row>
    <row r="73" spans="1:16" x14ac:dyDescent="0.15">
      <c r="A73" s="163" t="s">
        <v>72</v>
      </c>
      <c r="B73" s="164">
        <f>基金残高に係る経年分析!F56</f>
        <v>685</v>
      </c>
      <c r="C73" s="164">
        <f>基金残高に係る経年分析!G56</f>
        <v>451</v>
      </c>
      <c r="D73" s="164">
        <f>基金残高に係る経年分析!H56</f>
        <v>451</v>
      </c>
    </row>
    <row r="74" spans="1:16" x14ac:dyDescent="0.15">
      <c r="A74" s="163" t="s">
        <v>73</v>
      </c>
      <c r="B74" s="164">
        <f>基金残高に係る経年分析!F57</f>
        <v>3168</v>
      </c>
      <c r="C74" s="164">
        <f>基金残高に係る経年分析!G57</f>
        <v>2864</v>
      </c>
      <c r="D74" s="164">
        <f>基金残高に係る経年分析!H57</f>
        <v>2803</v>
      </c>
    </row>
  </sheetData>
  <sheetProtection algorithmName="SHA-512" hashValue="jKXU31oQQhuIW8FSLXRz1bjK08miYolGgCfvI6YCbXV2QS7EKXP6i+JROT4LvWhNoVnQxf9o64wmHanrFCWwBw==" saltValue="U6YIF+vslj+KlP0sO6RL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219</v>
      </c>
      <c r="C5" s="608"/>
      <c r="D5" s="608"/>
      <c r="E5" s="608"/>
      <c r="F5" s="608"/>
      <c r="G5" s="608"/>
      <c r="H5" s="608"/>
      <c r="I5" s="608"/>
      <c r="J5" s="608"/>
      <c r="K5" s="608"/>
      <c r="L5" s="608"/>
      <c r="M5" s="608"/>
      <c r="N5" s="608"/>
      <c r="O5" s="608"/>
      <c r="P5" s="608"/>
      <c r="Q5" s="609"/>
      <c r="R5" s="610">
        <v>25906908</v>
      </c>
      <c r="S5" s="611"/>
      <c r="T5" s="611"/>
      <c r="U5" s="611"/>
      <c r="V5" s="611"/>
      <c r="W5" s="611"/>
      <c r="X5" s="611"/>
      <c r="Y5" s="612"/>
      <c r="Z5" s="613">
        <v>35.6</v>
      </c>
      <c r="AA5" s="613"/>
      <c r="AB5" s="613"/>
      <c r="AC5" s="613"/>
      <c r="AD5" s="614">
        <v>25906908</v>
      </c>
      <c r="AE5" s="614"/>
      <c r="AF5" s="614"/>
      <c r="AG5" s="614"/>
      <c r="AH5" s="614"/>
      <c r="AI5" s="614"/>
      <c r="AJ5" s="614"/>
      <c r="AK5" s="614"/>
      <c r="AL5" s="615">
        <v>68.099999999999994</v>
      </c>
      <c r="AM5" s="616"/>
      <c r="AN5" s="616"/>
      <c r="AO5" s="617"/>
      <c r="AP5" s="607" t="s">
        <v>220</v>
      </c>
      <c r="AQ5" s="608"/>
      <c r="AR5" s="608"/>
      <c r="AS5" s="608"/>
      <c r="AT5" s="608"/>
      <c r="AU5" s="608"/>
      <c r="AV5" s="608"/>
      <c r="AW5" s="608"/>
      <c r="AX5" s="608"/>
      <c r="AY5" s="608"/>
      <c r="AZ5" s="608"/>
      <c r="BA5" s="608"/>
      <c r="BB5" s="608"/>
      <c r="BC5" s="608"/>
      <c r="BD5" s="608"/>
      <c r="BE5" s="608"/>
      <c r="BF5" s="609"/>
      <c r="BG5" s="621">
        <v>25899833</v>
      </c>
      <c r="BH5" s="622"/>
      <c r="BI5" s="622"/>
      <c r="BJ5" s="622"/>
      <c r="BK5" s="622"/>
      <c r="BL5" s="622"/>
      <c r="BM5" s="622"/>
      <c r="BN5" s="623"/>
      <c r="BO5" s="624">
        <v>100</v>
      </c>
      <c r="BP5" s="624"/>
      <c r="BQ5" s="624"/>
      <c r="BR5" s="624"/>
      <c r="BS5" s="625">
        <v>1956666</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x14ac:dyDescent="0.15">
      <c r="B6" s="618" t="s">
        <v>224</v>
      </c>
      <c r="C6" s="619"/>
      <c r="D6" s="619"/>
      <c r="E6" s="619"/>
      <c r="F6" s="619"/>
      <c r="G6" s="619"/>
      <c r="H6" s="619"/>
      <c r="I6" s="619"/>
      <c r="J6" s="619"/>
      <c r="K6" s="619"/>
      <c r="L6" s="619"/>
      <c r="M6" s="619"/>
      <c r="N6" s="619"/>
      <c r="O6" s="619"/>
      <c r="P6" s="619"/>
      <c r="Q6" s="620"/>
      <c r="R6" s="621">
        <v>562612</v>
      </c>
      <c r="S6" s="622"/>
      <c r="T6" s="622"/>
      <c r="U6" s="622"/>
      <c r="V6" s="622"/>
      <c r="W6" s="622"/>
      <c r="X6" s="622"/>
      <c r="Y6" s="623"/>
      <c r="Z6" s="624">
        <v>0.8</v>
      </c>
      <c r="AA6" s="624"/>
      <c r="AB6" s="624"/>
      <c r="AC6" s="624"/>
      <c r="AD6" s="625">
        <v>562612</v>
      </c>
      <c r="AE6" s="625"/>
      <c r="AF6" s="625"/>
      <c r="AG6" s="625"/>
      <c r="AH6" s="625"/>
      <c r="AI6" s="625"/>
      <c r="AJ6" s="625"/>
      <c r="AK6" s="625"/>
      <c r="AL6" s="626">
        <v>1.5</v>
      </c>
      <c r="AM6" s="627"/>
      <c r="AN6" s="627"/>
      <c r="AO6" s="628"/>
      <c r="AP6" s="618" t="s">
        <v>225</v>
      </c>
      <c r="AQ6" s="619"/>
      <c r="AR6" s="619"/>
      <c r="AS6" s="619"/>
      <c r="AT6" s="619"/>
      <c r="AU6" s="619"/>
      <c r="AV6" s="619"/>
      <c r="AW6" s="619"/>
      <c r="AX6" s="619"/>
      <c r="AY6" s="619"/>
      <c r="AZ6" s="619"/>
      <c r="BA6" s="619"/>
      <c r="BB6" s="619"/>
      <c r="BC6" s="619"/>
      <c r="BD6" s="619"/>
      <c r="BE6" s="619"/>
      <c r="BF6" s="620"/>
      <c r="BG6" s="621">
        <v>25899833</v>
      </c>
      <c r="BH6" s="622"/>
      <c r="BI6" s="622"/>
      <c r="BJ6" s="622"/>
      <c r="BK6" s="622"/>
      <c r="BL6" s="622"/>
      <c r="BM6" s="622"/>
      <c r="BN6" s="623"/>
      <c r="BO6" s="624">
        <v>100</v>
      </c>
      <c r="BP6" s="624"/>
      <c r="BQ6" s="624"/>
      <c r="BR6" s="624"/>
      <c r="BS6" s="625">
        <v>1956666</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436806</v>
      </c>
      <c r="CS6" s="622"/>
      <c r="CT6" s="622"/>
      <c r="CU6" s="622"/>
      <c r="CV6" s="622"/>
      <c r="CW6" s="622"/>
      <c r="CX6" s="622"/>
      <c r="CY6" s="623"/>
      <c r="CZ6" s="615">
        <v>0.6</v>
      </c>
      <c r="DA6" s="616"/>
      <c r="DB6" s="616"/>
      <c r="DC6" s="635"/>
      <c r="DD6" s="630" t="s">
        <v>132</v>
      </c>
      <c r="DE6" s="622"/>
      <c r="DF6" s="622"/>
      <c r="DG6" s="622"/>
      <c r="DH6" s="622"/>
      <c r="DI6" s="622"/>
      <c r="DJ6" s="622"/>
      <c r="DK6" s="622"/>
      <c r="DL6" s="622"/>
      <c r="DM6" s="622"/>
      <c r="DN6" s="622"/>
      <c r="DO6" s="622"/>
      <c r="DP6" s="623"/>
      <c r="DQ6" s="630">
        <v>436806</v>
      </c>
      <c r="DR6" s="622"/>
      <c r="DS6" s="622"/>
      <c r="DT6" s="622"/>
      <c r="DU6" s="622"/>
      <c r="DV6" s="622"/>
      <c r="DW6" s="622"/>
      <c r="DX6" s="622"/>
      <c r="DY6" s="622"/>
      <c r="DZ6" s="622"/>
      <c r="EA6" s="622"/>
      <c r="EB6" s="622"/>
      <c r="EC6" s="631"/>
    </row>
    <row r="7" spans="2:143" ht="11.25" customHeight="1" x14ac:dyDescent="0.15">
      <c r="B7" s="618" t="s">
        <v>227</v>
      </c>
      <c r="C7" s="619"/>
      <c r="D7" s="619"/>
      <c r="E7" s="619"/>
      <c r="F7" s="619"/>
      <c r="G7" s="619"/>
      <c r="H7" s="619"/>
      <c r="I7" s="619"/>
      <c r="J7" s="619"/>
      <c r="K7" s="619"/>
      <c r="L7" s="619"/>
      <c r="M7" s="619"/>
      <c r="N7" s="619"/>
      <c r="O7" s="619"/>
      <c r="P7" s="619"/>
      <c r="Q7" s="620"/>
      <c r="R7" s="621">
        <v>51887</v>
      </c>
      <c r="S7" s="622"/>
      <c r="T7" s="622"/>
      <c r="U7" s="622"/>
      <c r="V7" s="622"/>
      <c r="W7" s="622"/>
      <c r="X7" s="622"/>
      <c r="Y7" s="623"/>
      <c r="Z7" s="624">
        <v>0.1</v>
      </c>
      <c r="AA7" s="624"/>
      <c r="AB7" s="624"/>
      <c r="AC7" s="624"/>
      <c r="AD7" s="625">
        <v>51887</v>
      </c>
      <c r="AE7" s="625"/>
      <c r="AF7" s="625"/>
      <c r="AG7" s="625"/>
      <c r="AH7" s="625"/>
      <c r="AI7" s="625"/>
      <c r="AJ7" s="625"/>
      <c r="AK7" s="625"/>
      <c r="AL7" s="626">
        <v>0.1</v>
      </c>
      <c r="AM7" s="627"/>
      <c r="AN7" s="627"/>
      <c r="AO7" s="628"/>
      <c r="AP7" s="618" t="s">
        <v>228</v>
      </c>
      <c r="AQ7" s="619"/>
      <c r="AR7" s="619"/>
      <c r="AS7" s="619"/>
      <c r="AT7" s="619"/>
      <c r="AU7" s="619"/>
      <c r="AV7" s="619"/>
      <c r="AW7" s="619"/>
      <c r="AX7" s="619"/>
      <c r="AY7" s="619"/>
      <c r="AZ7" s="619"/>
      <c r="BA7" s="619"/>
      <c r="BB7" s="619"/>
      <c r="BC7" s="619"/>
      <c r="BD7" s="619"/>
      <c r="BE7" s="619"/>
      <c r="BF7" s="620"/>
      <c r="BG7" s="621">
        <v>10820746</v>
      </c>
      <c r="BH7" s="622"/>
      <c r="BI7" s="622"/>
      <c r="BJ7" s="622"/>
      <c r="BK7" s="622"/>
      <c r="BL7" s="622"/>
      <c r="BM7" s="622"/>
      <c r="BN7" s="623"/>
      <c r="BO7" s="624">
        <v>41.8</v>
      </c>
      <c r="BP7" s="624"/>
      <c r="BQ7" s="624"/>
      <c r="BR7" s="624"/>
      <c r="BS7" s="625">
        <v>292345</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5744274</v>
      </c>
      <c r="CS7" s="622"/>
      <c r="CT7" s="622"/>
      <c r="CU7" s="622"/>
      <c r="CV7" s="622"/>
      <c r="CW7" s="622"/>
      <c r="CX7" s="622"/>
      <c r="CY7" s="623"/>
      <c r="CZ7" s="624">
        <v>8</v>
      </c>
      <c r="DA7" s="624"/>
      <c r="DB7" s="624"/>
      <c r="DC7" s="624"/>
      <c r="DD7" s="630">
        <v>142019</v>
      </c>
      <c r="DE7" s="622"/>
      <c r="DF7" s="622"/>
      <c r="DG7" s="622"/>
      <c r="DH7" s="622"/>
      <c r="DI7" s="622"/>
      <c r="DJ7" s="622"/>
      <c r="DK7" s="622"/>
      <c r="DL7" s="622"/>
      <c r="DM7" s="622"/>
      <c r="DN7" s="622"/>
      <c r="DO7" s="622"/>
      <c r="DP7" s="623"/>
      <c r="DQ7" s="630">
        <v>4425115</v>
      </c>
      <c r="DR7" s="622"/>
      <c r="DS7" s="622"/>
      <c r="DT7" s="622"/>
      <c r="DU7" s="622"/>
      <c r="DV7" s="622"/>
      <c r="DW7" s="622"/>
      <c r="DX7" s="622"/>
      <c r="DY7" s="622"/>
      <c r="DZ7" s="622"/>
      <c r="EA7" s="622"/>
      <c r="EB7" s="622"/>
      <c r="EC7" s="631"/>
    </row>
    <row r="8" spans="2:143" ht="11.25" customHeight="1" x14ac:dyDescent="0.15">
      <c r="B8" s="618" t="s">
        <v>230</v>
      </c>
      <c r="C8" s="619"/>
      <c r="D8" s="619"/>
      <c r="E8" s="619"/>
      <c r="F8" s="619"/>
      <c r="G8" s="619"/>
      <c r="H8" s="619"/>
      <c r="I8" s="619"/>
      <c r="J8" s="619"/>
      <c r="K8" s="619"/>
      <c r="L8" s="619"/>
      <c r="M8" s="619"/>
      <c r="N8" s="619"/>
      <c r="O8" s="619"/>
      <c r="P8" s="619"/>
      <c r="Q8" s="620"/>
      <c r="R8" s="621">
        <v>123695</v>
      </c>
      <c r="S8" s="622"/>
      <c r="T8" s="622"/>
      <c r="U8" s="622"/>
      <c r="V8" s="622"/>
      <c r="W8" s="622"/>
      <c r="X8" s="622"/>
      <c r="Y8" s="623"/>
      <c r="Z8" s="624">
        <v>0.2</v>
      </c>
      <c r="AA8" s="624"/>
      <c r="AB8" s="624"/>
      <c r="AC8" s="624"/>
      <c r="AD8" s="625">
        <v>123695</v>
      </c>
      <c r="AE8" s="625"/>
      <c r="AF8" s="625"/>
      <c r="AG8" s="625"/>
      <c r="AH8" s="625"/>
      <c r="AI8" s="625"/>
      <c r="AJ8" s="625"/>
      <c r="AK8" s="625"/>
      <c r="AL8" s="626">
        <v>0.3</v>
      </c>
      <c r="AM8" s="627"/>
      <c r="AN8" s="627"/>
      <c r="AO8" s="628"/>
      <c r="AP8" s="618" t="s">
        <v>231</v>
      </c>
      <c r="AQ8" s="619"/>
      <c r="AR8" s="619"/>
      <c r="AS8" s="619"/>
      <c r="AT8" s="619"/>
      <c r="AU8" s="619"/>
      <c r="AV8" s="619"/>
      <c r="AW8" s="619"/>
      <c r="AX8" s="619"/>
      <c r="AY8" s="619"/>
      <c r="AZ8" s="619"/>
      <c r="BA8" s="619"/>
      <c r="BB8" s="619"/>
      <c r="BC8" s="619"/>
      <c r="BD8" s="619"/>
      <c r="BE8" s="619"/>
      <c r="BF8" s="620"/>
      <c r="BG8" s="621">
        <v>313166</v>
      </c>
      <c r="BH8" s="622"/>
      <c r="BI8" s="622"/>
      <c r="BJ8" s="622"/>
      <c r="BK8" s="622"/>
      <c r="BL8" s="622"/>
      <c r="BM8" s="622"/>
      <c r="BN8" s="623"/>
      <c r="BO8" s="624">
        <v>1.2</v>
      </c>
      <c r="BP8" s="624"/>
      <c r="BQ8" s="624"/>
      <c r="BR8" s="624"/>
      <c r="BS8" s="630" t="s">
        <v>232</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23100168</v>
      </c>
      <c r="CS8" s="622"/>
      <c r="CT8" s="622"/>
      <c r="CU8" s="622"/>
      <c r="CV8" s="622"/>
      <c r="CW8" s="622"/>
      <c r="CX8" s="622"/>
      <c r="CY8" s="623"/>
      <c r="CZ8" s="624">
        <v>32</v>
      </c>
      <c r="DA8" s="624"/>
      <c r="DB8" s="624"/>
      <c r="DC8" s="624"/>
      <c r="DD8" s="630">
        <v>783513</v>
      </c>
      <c r="DE8" s="622"/>
      <c r="DF8" s="622"/>
      <c r="DG8" s="622"/>
      <c r="DH8" s="622"/>
      <c r="DI8" s="622"/>
      <c r="DJ8" s="622"/>
      <c r="DK8" s="622"/>
      <c r="DL8" s="622"/>
      <c r="DM8" s="622"/>
      <c r="DN8" s="622"/>
      <c r="DO8" s="622"/>
      <c r="DP8" s="623"/>
      <c r="DQ8" s="630">
        <v>11138193</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125140</v>
      </c>
      <c r="S9" s="622"/>
      <c r="T9" s="622"/>
      <c r="U9" s="622"/>
      <c r="V9" s="622"/>
      <c r="W9" s="622"/>
      <c r="X9" s="622"/>
      <c r="Y9" s="623"/>
      <c r="Z9" s="624">
        <v>0.2</v>
      </c>
      <c r="AA9" s="624"/>
      <c r="AB9" s="624"/>
      <c r="AC9" s="624"/>
      <c r="AD9" s="625">
        <v>125140</v>
      </c>
      <c r="AE9" s="625"/>
      <c r="AF9" s="625"/>
      <c r="AG9" s="625"/>
      <c r="AH9" s="625"/>
      <c r="AI9" s="625"/>
      <c r="AJ9" s="625"/>
      <c r="AK9" s="625"/>
      <c r="AL9" s="626">
        <v>0.3</v>
      </c>
      <c r="AM9" s="627"/>
      <c r="AN9" s="627"/>
      <c r="AO9" s="628"/>
      <c r="AP9" s="618" t="s">
        <v>235</v>
      </c>
      <c r="AQ9" s="619"/>
      <c r="AR9" s="619"/>
      <c r="AS9" s="619"/>
      <c r="AT9" s="619"/>
      <c r="AU9" s="619"/>
      <c r="AV9" s="619"/>
      <c r="AW9" s="619"/>
      <c r="AX9" s="619"/>
      <c r="AY9" s="619"/>
      <c r="AZ9" s="619"/>
      <c r="BA9" s="619"/>
      <c r="BB9" s="619"/>
      <c r="BC9" s="619"/>
      <c r="BD9" s="619"/>
      <c r="BE9" s="619"/>
      <c r="BF9" s="620"/>
      <c r="BG9" s="621">
        <v>8482460</v>
      </c>
      <c r="BH9" s="622"/>
      <c r="BI9" s="622"/>
      <c r="BJ9" s="622"/>
      <c r="BK9" s="622"/>
      <c r="BL9" s="622"/>
      <c r="BM9" s="622"/>
      <c r="BN9" s="623"/>
      <c r="BO9" s="624">
        <v>32.700000000000003</v>
      </c>
      <c r="BP9" s="624"/>
      <c r="BQ9" s="624"/>
      <c r="BR9" s="624"/>
      <c r="BS9" s="630" t="s">
        <v>132</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5777692</v>
      </c>
      <c r="CS9" s="622"/>
      <c r="CT9" s="622"/>
      <c r="CU9" s="622"/>
      <c r="CV9" s="622"/>
      <c r="CW9" s="622"/>
      <c r="CX9" s="622"/>
      <c r="CY9" s="623"/>
      <c r="CZ9" s="624">
        <v>8</v>
      </c>
      <c r="DA9" s="624"/>
      <c r="DB9" s="624"/>
      <c r="DC9" s="624"/>
      <c r="DD9" s="630">
        <v>408479</v>
      </c>
      <c r="DE9" s="622"/>
      <c r="DF9" s="622"/>
      <c r="DG9" s="622"/>
      <c r="DH9" s="622"/>
      <c r="DI9" s="622"/>
      <c r="DJ9" s="622"/>
      <c r="DK9" s="622"/>
      <c r="DL9" s="622"/>
      <c r="DM9" s="622"/>
      <c r="DN9" s="622"/>
      <c r="DO9" s="622"/>
      <c r="DP9" s="623"/>
      <c r="DQ9" s="630">
        <v>4540130</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232</v>
      </c>
      <c r="S10" s="622"/>
      <c r="T10" s="622"/>
      <c r="U10" s="622"/>
      <c r="V10" s="622"/>
      <c r="W10" s="622"/>
      <c r="X10" s="622"/>
      <c r="Y10" s="623"/>
      <c r="Z10" s="624" t="s">
        <v>232</v>
      </c>
      <c r="AA10" s="624"/>
      <c r="AB10" s="624"/>
      <c r="AC10" s="624"/>
      <c r="AD10" s="625" t="s">
        <v>132</v>
      </c>
      <c r="AE10" s="625"/>
      <c r="AF10" s="625"/>
      <c r="AG10" s="625"/>
      <c r="AH10" s="625"/>
      <c r="AI10" s="625"/>
      <c r="AJ10" s="625"/>
      <c r="AK10" s="625"/>
      <c r="AL10" s="626" t="s">
        <v>132</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540084</v>
      </c>
      <c r="BH10" s="622"/>
      <c r="BI10" s="622"/>
      <c r="BJ10" s="622"/>
      <c r="BK10" s="622"/>
      <c r="BL10" s="622"/>
      <c r="BM10" s="622"/>
      <c r="BN10" s="623"/>
      <c r="BO10" s="624">
        <v>2.1</v>
      </c>
      <c r="BP10" s="624"/>
      <c r="BQ10" s="624"/>
      <c r="BR10" s="624"/>
      <c r="BS10" s="630" t="s">
        <v>232</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192861</v>
      </c>
      <c r="CS10" s="622"/>
      <c r="CT10" s="622"/>
      <c r="CU10" s="622"/>
      <c r="CV10" s="622"/>
      <c r="CW10" s="622"/>
      <c r="CX10" s="622"/>
      <c r="CY10" s="623"/>
      <c r="CZ10" s="624">
        <v>0.3</v>
      </c>
      <c r="DA10" s="624"/>
      <c r="DB10" s="624"/>
      <c r="DC10" s="624"/>
      <c r="DD10" s="630" t="s">
        <v>132</v>
      </c>
      <c r="DE10" s="622"/>
      <c r="DF10" s="622"/>
      <c r="DG10" s="622"/>
      <c r="DH10" s="622"/>
      <c r="DI10" s="622"/>
      <c r="DJ10" s="622"/>
      <c r="DK10" s="622"/>
      <c r="DL10" s="622"/>
      <c r="DM10" s="622"/>
      <c r="DN10" s="622"/>
      <c r="DO10" s="622"/>
      <c r="DP10" s="623"/>
      <c r="DQ10" s="630">
        <v>62383</v>
      </c>
      <c r="DR10" s="622"/>
      <c r="DS10" s="622"/>
      <c r="DT10" s="622"/>
      <c r="DU10" s="622"/>
      <c r="DV10" s="622"/>
      <c r="DW10" s="622"/>
      <c r="DX10" s="622"/>
      <c r="DY10" s="622"/>
      <c r="DZ10" s="622"/>
      <c r="EA10" s="622"/>
      <c r="EB10" s="622"/>
      <c r="EC10" s="631"/>
    </row>
    <row r="11" spans="2:143" ht="11.25" customHeight="1" x14ac:dyDescent="0.15">
      <c r="B11" s="618" t="s">
        <v>240</v>
      </c>
      <c r="C11" s="619"/>
      <c r="D11" s="619"/>
      <c r="E11" s="619"/>
      <c r="F11" s="619"/>
      <c r="G11" s="619"/>
      <c r="H11" s="619"/>
      <c r="I11" s="619"/>
      <c r="J11" s="619"/>
      <c r="K11" s="619"/>
      <c r="L11" s="619"/>
      <c r="M11" s="619"/>
      <c r="N11" s="619"/>
      <c r="O11" s="619"/>
      <c r="P11" s="619"/>
      <c r="Q11" s="620"/>
      <c r="R11" s="621" t="s">
        <v>232</v>
      </c>
      <c r="S11" s="622"/>
      <c r="T11" s="622"/>
      <c r="U11" s="622"/>
      <c r="V11" s="622"/>
      <c r="W11" s="622"/>
      <c r="X11" s="622"/>
      <c r="Y11" s="623"/>
      <c r="Z11" s="624" t="s">
        <v>232</v>
      </c>
      <c r="AA11" s="624"/>
      <c r="AB11" s="624"/>
      <c r="AC11" s="624"/>
      <c r="AD11" s="625" t="s">
        <v>132</v>
      </c>
      <c r="AE11" s="625"/>
      <c r="AF11" s="625"/>
      <c r="AG11" s="625"/>
      <c r="AH11" s="625"/>
      <c r="AI11" s="625"/>
      <c r="AJ11" s="625"/>
      <c r="AK11" s="625"/>
      <c r="AL11" s="626" t="s">
        <v>132</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1485036</v>
      </c>
      <c r="BH11" s="622"/>
      <c r="BI11" s="622"/>
      <c r="BJ11" s="622"/>
      <c r="BK11" s="622"/>
      <c r="BL11" s="622"/>
      <c r="BM11" s="622"/>
      <c r="BN11" s="623"/>
      <c r="BO11" s="624">
        <v>5.7</v>
      </c>
      <c r="BP11" s="624"/>
      <c r="BQ11" s="624"/>
      <c r="BR11" s="624"/>
      <c r="BS11" s="630">
        <v>292345</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941802</v>
      </c>
      <c r="CS11" s="622"/>
      <c r="CT11" s="622"/>
      <c r="CU11" s="622"/>
      <c r="CV11" s="622"/>
      <c r="CW11" s="622"/>
      <c r="CX11" s="622"/>
      <c r="CY11" s="623"/>
      <c r="CZ11" s="624">
        <v>1.3</v>
      </c>
      <c r="DA11" s="624"/>
      <c r="DB11" s="624"/>
      <c r="DC11" s="624"/>
      <c r="DD11" s="630">
        <v>302227</v>
      </c>
      <c r="DE11" s="622"/>
      <c r="DF11" s="622"/>
      <c r="DG11" s="622"/>
      <c r="DH11" s="622"/>
      <c r="DI11" s="622"/>
      <c r="DJ11" s="622"/>
      <c r="DK11" s="622"/>
      <c r="DL11" s="622"/>
      <c r="DM11" s="622"/>
      <c r="DN11" s="622"/>
      <c r="DO11" s="622"/>
      <c r="DP11" s="623"/>
      <c r="DQ11" s="630">
        <v>497721</v>
      </c>
      <c r="DR11" s="622"/>
      <c r="DS11" s="622"/>
      <c r="DT11" s="622"/>
      <c r="DU11" s="622"/>
      <c r="DV11" s="622"/>
      <c r="DW11" s="622"/>
      <c r="DX11" s="622"/>
      <c r="DY11" s="622"/>
      <c r="DZ11" s="622"/>
      <c r="EA11" s="622"/>
      <c r="EB11" s="622"/>
      <c r="EC11" s="631"/>
    </row>
    <row r="12" spans="2:143" ht="11.25" customHeight="1" x14ac:dyDescent="0.15">
      <c r="B12" s="618" t="s">
        <v>243</v>
      </c>
      <c r="C12" s="619"/>
      <c r="D12" s="619"/>
      <c r="E12" s="619"/>
      <c r="F12" s="619"/>
      <c r="G12" s="619"/>
      <c r="H12" s="619"/>
      <c r="I12" s="619"/>
      <c r="J12" s="619"/>
      <c r="K12" s="619"/>
      <c r="L12" s="619"/>
      <c r="M12" s="619"/>
      <c r="N12" s="619"/>
      <c r="O12" s="619"/>
      <c r="P12" s="619"/>
      <c r="Q12" s="620"/>
      <c r="R12" s="621">
        <v>3191733</v>
      </c>
      <c r="S12" s="622"/>
      <c r="T12" s="622"/>
      <c r="U12" s="622"/>
      <c r="V12" s="622"/>
      <c r="W12" s="622"/>
      <c r="X12" s="622"/>
      <c r="Y12" s="623"/>
      <c r="Z12" s="624">
        <v>4.4000000000000004</v>
      </c>
      <c r="AA12" s="624"/>
      <c r="AB12" s="624"/>
      <c r="AC12" s="624"/>
      <c r="AD12" s="625">
        <v>3191733</v>
      </c>
      <c r="AE12" s="625"/>
      <c r="AF12" s="625"/>
      <c r="AG12" s="625"/>
      <c r="AH12" s="625"/>
      <c r="AI12" s="625"/>
      <c r="AJ12" s="625"/>
      <c r="AK12" s="625"/>
      <c r="AL12" s="626">
        <v>8.4</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13421814</v>
      </c>
      <c r="BH12" s="622"/>
      <c r="BI12" s="622"/>
      <c r="BJ12" s="622"/>
      <c r="BK12" s="622"/>
      <c r="BL12" s="622"/>
      <c r="BM12" s="622"/>
      <c r="BN12" s="623"/>
      <c r="BO12" s="624">
        <v>51.8</v>
      </c>
      <c r="BP12" s="624"/>
      <c r="BQ12" s="624"/>
      <c r="BR12" s="624"/>
      <c r="BS12" s="630">
        <v>1664321</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4638592</v>
      </c>
      <c r="CS12" s="622"/>
      <c r="CT12" s="622"/>
      <c r="CU12" s="622"/>
      <c r="CV12" s="622"/>
      <c r="CW12" s="622"/>
      <c r="CX12" s="622"/>
      <c r="CY12" s="623"/>
      <c r="CZ12" s="624">
        <v>6.4</v>
      </c>
      <c r="DA12" s="624"/>
      <c r="DB12" s="624"/>
      <c r="DC12" s="624"/>
      <c r="DD12" s="630">
        <v>354597</v>
      </c>
      <c r="DE12" s="622"/>
      <c r="DF12" s="622"/>
      <c r="DG12" s="622"/>
      <c r="DH12" s="622"/>
      <c r="DI12" s="622"/>
      <c r="DJ12" s="622"/>
      <c r="DK12" s="622"/>
      <c r="DL12" s="622"/>
      <c r="DM12" s="622"/>
      <c r="DN12" s="622"/>
      <c r="DO12" s="622"/>
      <c r="DP12" s="623"/>
      <c r="DQ12" s="630">
        <v>1355964</v>
      </c>
      <c r="DR12" s="622"/>
      <c r="DS12" s="622"/>
      <c r="DT12" s="622"/>
      <c r="DU12" s="622"/>
      <c r="DV12" s="622"/>
      <c r="DW12" s="622"/>
      <c r="DX12" s="622"/>
      <c r="DY12" s="622"/>
      <c r="DZ12" s="622"/>
      <c r="EA12" s="622"/>
      <c r="EB12" s="622"/>
      <c r="EC12" s="631"/>
    </row>
    <row r="13" spans="2:143" ht="11.25" customHeight="1" x14ac:dyDescent="0.15">
      <c r="B13" s="618" t="s">
        <v>246</v>
      </c>
      <c r="C13" s="619"/>
      <c r="D13" s="619"/>
      <c r="E13" s="619"/>
      <c r="F13" s="619"/>
      <c r="G13" s="619"/>
      <c r="H13" s="619"/>
      <c r="I13" s="619"/>
      <c r="J13" s="619"/>
      <c r="K13" s="619"/>
      <c r="L13" s="619"/>
      <c r="M13" s="619"/>
      <c r="N13" s="619"/>
      <c r="O13" s="619"/>
      <c r="P13" s="619"/>
      <c r="Q13" s="620"/>
      <c r="R13" s="621">
        <v>11866</v>
      </c>
      <c r="S13" s="622"/>
      <c r="T13" s="622"/>
      <c r="U13" s="622"/>
      <c r="V13" s="622"/>
      <c r="W13" s="622"/>
      <c r="X13" s="622"/>
      <c r="Y13" s="623"/>
      <c r="Z13" s="624">
        <v>0</v>
      </c>
      <c r="AA13" s="624"/>
      <c r="AB13" s="624"/>
      <c r="AC13" s="624"/>
      <c r="AD13" s="625">
        <v>11866</v>
      </c>
      <c r="AE13" s="625"/>
      <c r="AF13" s="625"/>
      <c r="AG13" s="625"/>
      <c r="AH13" s="625"/>
      <c r="AI13" s="625"/>
      <c r="AJ13" s="625"/>
      <c r="AK13" s="625"/>
      <c r="AL13" s="626">
        <v>0</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13411685</v>
      </c>
      <c r="BH13" s="622"/>
      <c r="BI13" s="622"/>
      <c r="BJ13" s="622"/>
      <c r="BK13" s="622"/>
      <c r="BL13" s="622"/>
      <c r="BM13" s="622"/>
      <c r="BN13" s="623"/>
      <c r="BO13" s="624">
        <v>51.8</v>
      </c>
      <c r="BP13" s="624"/>
      <c r="BQ13" s="624"/>
      <c r="BR13" s="624"/>
      <c r="BS13" s="630">
        <v>1664321</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12131008</v>
      </c>
      <c r="CS13" s="622"/>
      <c r="CT13" s="622"/>
      <c r="CU13" s="622"/>
      <c r="CV13" s="622"/>
      <c r="CW13" s="622"/>
      <c r="CX13" s="622"/>
      <c r="CY13" s="623"/>
      <c r="CZ13" s="624">
        <v>16.8</v>
      </c>
      <c r="DA13" s="624"/>
      <c r="DB13" s="624"/>
      <c r="DC13" s="624"/>
      <c r="DD13" s="630">
        <v>6144137</v>
      </c>
      <c r="DE13" s="622"/>
      <c r="DF13" s="622"/>
      <c r="DG13" s="622"/>
      <c r="DH13" s="622"/>
      <c r="DI13" s="622"/>
      <c r="DJ13" s="622"/>
      <c r="DK13" s="622"/>
      <c r="DL13" s="622"/>
      <c r="DM13" s="622"/>
      <c r="DN13" s="622"/>
      <c r="DO13" s="622"/>
      <c r="DP13" s="623"/>
      <c r="DQ13" s="630">
        <v>5353170</v>
      </c>
      <c r="DR13" s="622"/>
      <c r="DS13" s="622"/>
      <c r="DT13" s="622"/>
      <c r="DU13" s="622"/>
      <c r="DV13" s="622"/>
      <c r="DW13" s="622"/>
      <c r="DX13" s="622"/>
      <c r="DY13" s="622"/>
      <c r="DZ13" s="622"/>
      <c r="EA13" s="622"/>
      <c r="EB13" s="622"/>
      <c r="EC13" s="631"/>
    </row>
    <row r="14" spans="2:143" ht="11.25" customHeight="1" x14ac:dyDescent="0.15">
      <c r="B14" s="618" t="s">
        <v>249</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24" t="s">
        <v>132</v>
      </c>
      <c r="AA14" s="624"/>
      <c r="AB14" s="624"/>
      <c r="AC14" s="624"/>
      <c r="AD14" s="625" t="s">
        <v>232</v>
      </c>
      <c r="AE14" s="625"/>
      <c r="AF14" s="625"/>
      <c r="AG14" s="625"/>
      <c r="AH14" s="625"/>
      <c r="AI14" s="625"/>
      <c r="AJ14" s="625"/>
      <c r="AK14" s="625"/>
      <c r="AL14" s="626" t="s">
        <v>132</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449574</v>
      </c>
      <c r="BH14" s="622"/>
      <c r="BI14" s="622"/>
      <c r="BJ14" s="622"/>
      <c r="BK14" s="622"/>
      <c r="BL14" s="622"/>
      <c r="BM14" s="622"/>
      <c r="BN14" s="623"/>
      <c r="BO14" s="624">
        <v>1.7</v>
      </c>
      <c r="BP14" s="624"/>
      <c r="BQ14" s="624"/>
      <c r="BR14" s="624"/>
      <c r="BS14" s="630" t="s">
        <v>132</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2531288</v>
      </c>
      <c r="CS14" s="622"/>
      <c r="CT14" s="622"/>
      <c r="CU14" s="622"/>
      <c r="CV14" s="622"/>
      <c r="CW14" s="622"/>
      <c r="CX14" s="622"/>
      <c r="CY14" s="623"/>
      <c r="CZ14" s="624">
        <v>3.5</v>
      </c>
      <c r="DA14" s="624"/>
      <c r="DB14" s="624"/>
      <c r="DC14" s="624"/>
      <c r="DD14" s="630">
        <v>257880</v>
      </c>
      <c r="DE14" s="622"/>
      <c r="DF14" s="622"/>
      <c r="DG14" s="622"/>
      <c r="DH14" s="622"/>
      <c r="DI14" s="622"/>
      <c r="DJ14" s="622"/>
      <c r="DK14" s="622"/>
      <c r="DL14" s="622"/>
      <c r="DM14" s="622"/>
      <c r="DN14" s="622"/>
      <c r="DO14" s="622"/>
      <c r="DP14" s="623"/>
      <c r="DQ14" s="630">
        <v>2204361</v>
      </c>
      <c r="DR14" s="622"/>
      <c r="DS14" s="622"/>
      <c r="DT14" s="622"/>
      <c r="DU14" s="622"/>
      <c r="DV14" s="622"/>
      <c r="DW14" s="622"/>
      <c r="DX14" s="622"/>
      <c r="DY14" s="622"/>
      <c r="DZ14" s="622"/>
      <c r="EA14" s="622"/>
      <c r="EB14" s="622"/>
      <c r="EC14" s="631"/>
    </row>
    <row r="15" spans="2:143" ht="11.25" customHeight="1" x14ac:dyDescent="0.15">
      <c r="B15" s="618" t="s">
        <v>252</v>
      </c>
      <c r="C15" s="619"/>
      <c r="D15" s="619"/>
      <c r="E15" s="619"/>
      <c r="F15" s="619"/>
      <c r="G15" s="619"/>
      <c r="H15" s="619"/>
      <c r="I15" s="619"/>
      <c r="J15" s="619"/>
      <c r="K15" s="619"/>
      <c r="L15" s="619"/>
      <c r="M15" s="619"/>
      <c r="N15" s="619"/>
      <c r="O15" s="619"/>
      <c r="P15" s="619"/>
      <c r="Q15" s="620"/>
      <c r="R15" s="621">
        <v>160655</v>
      </c>
      <c r="S15" s="622"/>
      <c r="T15" s="622"/>
      <c r="U15" s="622"/>
      <c r="V15" s="622"/>
      <c r="W15" s="622"/>
      <c r="X15" s="622"/>
      <c r="Y15" s="623"/>
      <c r="Z15" s="624">
        <v>0.2</v>
      </c>
      <c r="AA15" s="624"/>
      <c r="AB15" s="624"/>
      <c r="AC15" s="624"/>
      <c r="AD15" s="625">
        <v>160655</v>
      </c>
      <c r="AE15" s="625"/>
      <c r="AF15" s="625"/>
      <c r="AG15" s="625"/>
      <c r="AH15" s="625"/>
      <c r="AI15" s="625"/>
      <c r="AJ15" s="625"/>
      <c r="AK15" s="625"/>
      <c r="AL15" s="626">
        <v>0.4</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1207602</v>
      </c>
      <c r="BH15" s="622"/>
      <c r="BI15" s="622"/>
      <c r="BJ15" s="622"/>
      <c r="BK15" s="622"/>
      <c r="BL15" s="622"/>
      <c r="BM15" s="622"/>
      <c r="BN15" s="623"/>
      <c r="BO15" s="624">
        <v>4.7</v>
      </c>
      <c r="BP15" s="624"/>
      <c r="BQ15" s="624"/>
      <c r="BR15" s="624"/>
      <c r="BS15" s="630" t="s">
        <v>232</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6403781</v>
      </c>
      <c r="CS15" s="622"/>
      <c r="CT15" s="622"/>
      <c r="CU15" s="622"/>
      <c r="CV15" s="622"/>
      <c r="CW15" s="622"/>
      <c r="CX15" s="622"/>
      <c r="CY15" s="623"/>
      <c r="CZ15" s="624">
        <v>8.9</v>
      </c>
      <c r="DA15" s="624"/>
      <c r="DB15" s="624"/>
      <c r="DC15" s="624"/>
      <c r="DD15" s="630">
        <v>2104643</v>
      </c>
      <c r="DE15" s="622"/>
      <c r="DF15" s="622"/>
      <c r="DG15" s="622"/>
      <c r="DH15" s="622"/>
      <c r="DI15" s="622"/>
      <c r="DJ15" s="622"/>
      <c r="DK15" s="622"/>
      <c r="DL15" s="622"/>
      <c r="DM15" s="622"/>
      <c r="DN15" s="622"/>
      <c r="DO15" s="622"/>
      <c r="DP15" s="623"/>
      <c r="DQ15" s="630">
        <v>4310966</v>
      </c>
      <c r="DR15" s="622"/>
      <c r="DS15" s="622"/>
      <c r="DT15" s="622"/>
      <c r="DU15" s="622"/>
      <c r="DV15" s="622"/>
      <c r="DW15" s="622"/>
      <c r="DX15" s="622"/>
      <c r="DY15" s="622"/>
      <c r="DZ15" s="622"/>
      <c r="EA15" s="622"/>
      <c r="EB15" s="622"/>
      <c r="EC15" s="631"/>
    </row>
    <row r="16" spans="2:143" ht="11.25" customHeight="1" x14ac:dyDescent="0.15">
      <c r="B16" s="618" t="s">
        <v>255</v>
      </c>
      <c r="C16" s="619"/>
      <c r="D16" s="619"/>
      <c r="E16" s="619"/>
      <c r="F16" s="619"/>
      <c r="G16" s="619"/>
      <c r="H16" s="619"/>
      <c r="I16" s="619"/>
      <c r="J16" s="619"/>
      <c r="K16" s="619"/>
      <c r="L16" s="619"/>
      <c r="M16" s="619"/>
      <c r="N16" s="619"/>
      <c r="O16" s="619"/>
      <c r="P16" s="619"/>
      <c r="Q16" s="620"/>
      <c r="R16" s="621" t="s">
        <v>232</v>
      </c>
      <c r="S16" s="622"/>
      <c r="T16" s="622"/>
      <c r="U16" s="622"/>
      <c r="V16" s="622"/>
      <c r="W16" s="622"/>
      <c r="X16" s="622"/>
      <c r="Y16" s="623"/>
      <c r="Z16" s="624" t="s">
        <v>232</v>
      </c>
      <c r="AA16" s="624"/>
      <c r="AB16" s="624"/>
      <c r="AC16" s="624"/>
      <c r="AD16" s="625" t="s">
        <v>232</v>
      </c>
      <c r="AE16" s="625"/>
      <c r="AF16" s="625"/>
      <c r="AG16" s="625"/>
      <c r="AH16" s="625"/>
      <c r="AI16" s="625"/>
      <c r="AJ16" s="625"/>
      <c r="AK16" s="625"/>
      <c r="AL16" s="626" t="s">
        <v>232</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v>97</v>
      </c>
      <c r="BH16" s="622"/>
      <c r="BI16" s="622"/>
      <c r="BJ16" s="622"/>
      <c r="BK16" s="622"/>
      <c r="BL16" s="622"/>
      <c r="BM16" s="622"/>
      <c r="BN16" s="623"/>
      <c r="BO16" s="624">
        <v>0</v>
      </c>
      <c r="BP16" s="624"/>
      <c r="BQ16" s="624"/>
      <c r="BR16" s="624"/>
      <c r="BS16" s="630" t="s">
        <v>232</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52198</v>
      </c>
      <c r="CS16" s="622"/>
      <c r="CT16" s="622"/>
      <c r="CU16" s="622"/>
      <c r="CV16" s="622"/>
      <c r="CW16" s="622"/>
      <c r="CX16" s="622"/>
      <c r="CY16" s="623"/>
      <c r="CZ16" s="624">
        <v>0.1</v>
      </c>
      <c r="DA16" s="624"/>
      <c r="DB16" s="624"/>
      <c r="DC16" s="624"/>
      <c r="DD16" s="630" t="s">
        <v>232</v>
      </c>
      <c r="DE16" s="622"/>
      <c r="DF16" s="622"/>
      <c r="DG16" s="622"/>
      <c r="DH16" s="622"/>
      <c r="DI16" s="622"/>
      <c r="DJ16" s="622"/>
      <c r="DK16" s="622"/>
      <c r="DL16" s="622"/>
      <c r="DM16" s="622"/>
      <c r="DN16" s="622"/>
      <c r="DO16" s="622"/>
      <c r="DP16" s="623"/>
      <c r="DQ16" s="630">
        <v>19359</v>
      </c>
      <c r="DR16" s="622"/>
      <c r="DS16" s="622"/>
      <c r="DT16" s="622"/>
      <c r="DU16" s="622"/>
      <c r="DV16" s="622"/>
      <c r="DW16" s="622"/>
      <c r="DX16" s="622"/>
      <c r="DY16" s="622"/>
      <c r="DZ16" s="622"/>
      <c r="EA16" s="622"/>
      <c r="EB16" s="622"/>
      <c r="EC16" s="631"/>
    </row>
    <row r="17" spans="2:133" ht="11.25" customHeight="1" x14ac:dyDescent="0.15">
      <c r="B17" s="618" t="s">
        <v>258</v>
      </c>
      <c r="C17" s="619"/>
      <c r="D17" s="619"/>
      <c r="E17" s="619"/>
      <c r="F17" s="619"/>
      <c r="G17" s="619"/>
      <c r="H17" s="619"/>
      <c r="I17" s="619"/>
      <c r="J17" s="619"/>
      <c r="K17" s="619"/>
      <c r="L17" s="619"/>
      <c r="M17" s="619"/>
      <c r="N17" s="619"/>
      <c r="O17" s="619"/>
      <c r="P17" s="619"/>
      <c r="Q17" s="620"/>
      <c r="R17" s="621">
        <v>90495</v>
      </c>
      <c r="S17" s="622"/>
      <c r="T17" s="622"/>
      <c r="U17" s="622"/>
      <c r="V17" s="622"/>
      <c r="W17" s="622"/>
      <c r="X17" s="622"/>
      <c r="Y17" s="623"/>
      <c r="Z17" s="624">
        <v>0.1</v>
      </c>
      <c r="AA17" s="624"/>
      <c r="AB17" s="624"/>
      <c r="AC17" s="624"/>
      <c r="AD17" s="625">
        <v>90495</v>
      </c>
      <c r="AE17" s="625"/>
      <c r="AF17" s="625"/>
      <c r="AG17" s="625"/>
      <c r="AH17" s="625"/>
      <c r="AI17" s="625"/>
      <c r="AJ17" s="625"/>
      <c r="AK17" s="625"/>
      <c r="AL17" s="626">
        <v>0.2</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24" t="s">
        <v>132</v>
      </c>
      <c r="BP17" s="624"/>
      <c r="BQ17" s="624"/>
      <c r="BR17" s="624"/>
      <c r="BS17" s="630" t="s">
        <v>232</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10156819</v>
      </c>
      <c r="CS17" s="622"/>
      <c r="CT17" s="622"/>
      <c r="CU17" s="622"/>
      <c r="CV17" s="622"/>
      <c r="CW17" s="622"/>
      <c r="CX17" s="622"/>
      <c r="CY17" s="623"/>
      <c r="CZ17" s="624">
        <v>14.1</v>
      </c>
      <c r="DA17" s="624"/>
      <c r="DB17" s="624"/>
      <c r="DC17" s="624"/>
      <c r="DD17" s="630" t="s">
        <v>132</v>
      </c>
      <c r="DE17" s="622"/>
      <c r="DF17" s="622"/>
      <c r="DG17" s="622"/>
      <c r="DH17" s="622"/>
      <c r="DI17" s="622"/>
      <c r="DJ17" s="622"/>
      <c r="DK17" s="622"/>
      <c r="DL17" s="622"/>
      <c r="DM17" s="622"/>
      <c r="DN17" s="622"/>
      <c r="DO17" s="622"/>
      <c r="DP17" s="623"/>
      <c r="DQ17" s="630">
        <v>9935876</v>
      </c>
      <c r="DR17" s="622"/>
      <c r="DS17" s="622"/>
      <c r="DT17" s="622"/>
      <c r="DU17" s="622"/>
      <c r="DV17" s="622"/>
      <c r="DW17" s="622"/>
      <c r="DX17" s="622"/>
      <c r="DY17" s="622"/>
      <c r="DZ17" s="622"/>
      <c r="EA17" s="622"/>
      <c r="EB17" s="622"/>
      <c r="EC17" s="631"/>
    </row>
    <row r="18" spans="2:133" ht="11.25" customHeight="1" x14ac:dyDescent="0.15">
      <c r="B18" s="618" t="s">
        <v>261</v>
      </c>
      <c r="C18" s="619"/>
      <c r="D18" s="619"/>
      <c r="E18" s="619"/>
      <c r="F18" s="619"/>
      <c r="G18" s="619"/>
      <c r="H18" s="619"/>
      <c r="I18" s="619"/>
      <c r="J18" s="619"/>
      <c r="K18" s="619"/>
      <c r="L18" s="619"/>
      <c r="M18" s="619"/>
      <c r="N18" s="619"/>
      <c r="O18" s="619"/>
      <c r="P18" s="619"/>
      <c r="Q18" s="620"/>
      <c r="R18" s="621">
        <v>9522504</v>
      </c>
      <c r="S18" s="622"/>
      <c r="T18" s="622"/>
      <c r="U18" s="622"/>
      <c r="V18" s="622"/>
      <c r="W18" s="622"/>
      <c r="X18" s="622"/>
      <c r="Y18" s="623"/>
      <c r="Z18" s="624">
        <v>13.1</v>
      </c>
      <c r="AA18" s="624"/>
      <c r="AB18" s="624"/>
      <c r="AC18" s="624"/>
      <c r="AD18" s="625">
        <v>7586435</v>
      </c>
      <c r="AE18" s="625"/>
      <c r="AF18" s="625"/>
      <c r="AG18" s="625"/>
      <c r="AH18" s="625"/>
      <c r="AI18" s="625"/>
      <c r="AJ18" s="625"/>
      <c r="AK18" s="625"/>
      <c r="AL18" s="626">
        <v>19.899999999999999</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24" t="s">
        <v>132</v>
      </c>
      <c r="BP18" s="624"/>
      <c r="BQ18" s="624"/>
      <c r="BR18" s="624"/>
      <c r="BS18" s="630" t="s">
        <v>132</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232</v>
      </c>
      <c r="CS18" s="622"/>
      <c r="CT18" s="622"/>
      <c r="CU18" s="622"/>
      <c r="CV18" s="622"/>
      <c r="CW18" s="622"/>
      <c r="CX18" s="622"/>
      <c r="CY18" s="623"/>
      <c r="CZ18" s="624" t="s">
        <v>132</v>
      </c>
      <c r="DA18" s="624"/>
      <c r="DB18" s="624"/>
      <c r="DC18" s="624"/>
      <c r="DD18" s="630" t="s">
        <v>132</v>
      </c>
      <c r="DE18" s="622"/>
      <c r="DF18" s="622"/>
      <c r="DG18" s="622"/>
      <c r="DH18" s="622"/>
      <c r="DI18" s="622"/>
      <c r="DJ18" s="622"/>
      <c r="DK18" s="622"/>
      <c r="DL18" s="622"/>
      <c r="DM18" s="622"/>
      <c r="DN18" s="622"/>
      <c r="DO18" s="622"/>
      <c r="DP18" s="623"/>
      <c r="DQ18" s="630" t="s">
        <v>232</v>
      </c>
      <c r="DR18" s="622"/>
      <c r="DS18" s="622"/>
      <c r="DT18" s="622"/>
      <c r="DU18" s="622"/>
      <c r="DV18" s="622"/>
      <c r="DW18" s="622"/>
      <c r="DX18" s="622"/>
      <c r="DY18" s="622"/>
      <c r="DZ18" s="622"/>
      <c r="EA18" s="622"/>
      <c r="EB18" s="622"/>
      <c r="EC18" s="631"/>
    </row>
    <row r="19" spans="2:133" ht="11.25" customHeight="1" x14ac:dyDescent="0.15">
      <c r="B19" s="618" t="s">
        <v>264</v>
      </c>
      <c r="C19" s="619"/>
      <c r="D19" s="619"/>
      <c r="E19" s="619"/>
      <c r="F19" s="619"/>
      <c r="G19" s="619"/>
      <c r="H19" s="619"/>
      <c r="I19" s="619"/>
      <c r="J19" s="619"/>
      <c r="K19" s="619"/>
      <c r="L19" s="619"/>
      <c r="M19" s="619"/>
      <c r="N19" s="619"/>
      <c r="O19" s="619"/>
      <c r="P19" s="619"/>
      <c r="Q19" s="620"/>
      <c r="R19" s="621">
        <v>7586435</v>
      </c>
      <c r="S19" s="622"/>
      <c r="T19" s="622"/>
      <c r="U19" s="622"/>
      <c r="V19" s="622"/>
      <c r="W19" s="622"/>
      <c r="X19" s="622"/>
      <c r="Y19" s="623"/>
      <c r="Z19" s="624">
        <v>10.4</v>
      </c>
      <c r="AA19" s="624"/>
      <c r="AB19" s="624"/>
      <c r="AC19" s="624"/>
      <c r="AD19" s="625">
        <v>7586435</v>
      </c>
      <c r="AE19" s="625"/>
      <c r="AF19" s="625"/>
      <c r="AG19" s="625"/>
      <c r="AH19" s="625"/>
      <c r="AI19" s="625"/>
      <c r="AJ19" s="625"/>
      <c r="AK19" s="625"/>
      <c r="AL19" s="626">
        <v>19.899999999999999</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7075</v>
      </c>
      <c r="BH19" s="622"/>
      <c r="BI19" s="622"/>
      <c r="BJ19" s="622"/>
      <c r="BK19" s="622"/>
      <c r="BL19" s="622"/>
      <c r="BM19" s="622"/>
      <c r="BN19" s="623"/>
      <c r="BO19" s="624">
        <v>0</v>
      </c>
      <c r="BP19" s="624"/>
      <c r="BQ19" s="624"/>
      <c r="BR19" s="624"/>
      <c r="BS19" s="630" t="s">
        <v>232</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232</v>
      </c>
      <c r="CS19" s="622"/>
      <c r="CT19" s="622"/>
      <c r="CU19" s="622"/>
      <c r="CV19" s="622"/>
      <c r="CW19" s="622"/>
      <c r="CX19" s="622"/>
      <c r="CY19" s="623"/>
      <c r="CZ19" s="624" t="s">
        <v>132</v>
      </c>
      <c r="DA19" s="624"/>
      <c r="DB19" s="624"/>
      <c r="DC19" s="624"/>
      <c r="DD19" s="630" t="s">
        <v>232</v>
      </c>
      <c r="DE19" s="622"/>
      <c r="DF19" s="622"/>
      <c r="DG19" s="622"/>
      <c r="DH19" s="622"/>
      <c r="DI19" s="622"/>
      <c r="DJ19" s="622"/>
      <c r="DK19" s="622"/>
      <c r="DL19" s="622"/>
      <c r="DM19" s="622"/>
      <c r="DN19" s="622"/>
      <c r="DO19" s="622"/>
      <c r="DP19" s="623"/>
      <c r="DQ19" s="630" t="s">
        <v>232</v>
      </c>
      <c r="DR19" s="622"/>
      <c r="DS19" s="622"/>
      <c r="DT19" s="622"/>
      <c r="DU19" s="622"/>
      <c r="DV19" s="622"/>
      <c r="DW19" s="622"/>
      <c r="DX19" s="622"/>
      <c r="DY19" s="622"/>
      <c r="DZ19" s="622"/>
      <c r="EA19" s="622"/>
      <c r="EB19" s="622"/>
      <c r="EC19" s="631"/>
    </row>
    <row r="20" spans="2:133" ht="11.25" customHeight="1" x14ac:dyDescent="0.15">
      <c r="B20" s="618" t="s">
        <v>267</v>
      </c>
      <c r="C20" s="619"/>
      <c r="D20" s="619"/>
      <c r="E20" s="619"/>
      <c r="F20" s="619"/>
      <c r="G20" s="619"/>
      <c r="H20" s="619"/>
      <c r="I20" s="619"/>
      <c r="J20" s="619"/>
      <c r="K20" s="619"/>
      <c r="L20" s="619"/>
      <c r="M20" s="619"/>
      <c r="N20" s="619"/>
      <c r="O20" s="619"/>
      <c r="P20" s="619"/>
      <c r="Q20" s="620"/>
      <c r="R20" s="621">
        <v>1935867</v>
      </c>
      <c r="S20" s="622"/>
      <c r="T20" s="622"/>
      <c r="U20" s="622"/>
      <c r="V20" s="622"/>
      <c r="W20" s="622"/>
      <c r="X20" s="622"/>
      <c r="Y20" s="623"/>
      <c r="Z20" s="624">
        <v>2.7</v>
      </c>
      <c r="AA20" s="624"/>
      <c r="AB20" s="624"/>
      <c r="AC20" s="624"/>
      <c r="AD20" s="625" t="s">
        <v>132</v>
      </c>
      <c r="AE20" s="625"/>
      <c r="AF20" s="625"/>
      <c r="AG20" s="625"/>
      <c r="AH20" s="625"/>
      <c r="AI20" s="625"/>
      <c r="AJ20" s="625"/>
      <c r="AK20" s="625"/>
      <c r="AL20" s="626" t="s">
        <v>232</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7075</v>
      </c>
      <c r="BH20" s="622"/>
      <c r="BI20" s="622"/>
      <c r="BJ20" s="622"/>
      <c r="BK20" s="622"/>
      <c r="BL20" s="622"/>
      <c r="BM20" s="622"/>
      <c r="BN20" s="623"/>
      <c r="BO20" s="624">
        <v>0</v>
      </c>
      <c r="BP20" s="624"/>
      <c r="BQ20" s="624"/>
      <c r="BR20" s="624"/>
      <c r="BS20" s="630" t="s">
        <v>232</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72107289</v>
      </c>
      <c r="CS20" s="622"/>
      <c r="CT20" s="622"/>
      <c r="CU20" s="622"/>
      <c r="CV20" s="622"/>
      <c r="CW20" s="622"/>
      <c r="CX20" s="622"/>
      <c r="CY20" s="623"/>
      <c r="CZ20" s="624">
        <v>100</v>
      </c>
      <c r="DA20" s="624"/>
      <c r="DB20" s="624"/>
      <c r="DC20" s="624"/>
      <c r="DD20" s="630">
        <v>10497495</v>
      </c>
      <c r="DE20" s="622"/>
      <c r="DF20" s="622"/>
      <c r="DG20" s="622"/>
      <c r="DH20" s="622"/>
      <c r="DI20" s="622"/>
      <c r="DJ20" s="622"/>
      <c r="DK20" s="622"/>
      <c r="DL20" s="622"/>
      <c r="DM20" s="622"/>
      <c r="DN20" s="622"/>
      <c r="DO20" s="622"/>
      <c r="DP20" s="623"/>
      <c r="DQ20" s="630">
        <v>44280044</v>
      </c>
      <c r="DR20" s="622"/>
      <c r="DS20" s="622"/>
      <c r="DT20" s="622"/>
      <c r="DU20" s="622"/>
      <c r="DV20" s="622"/>
      <c r="DW20" s="622"/>
      <c r="DX20" s="622"/>
      <c r="DY20" s="622"/>
      <c r="DZ20" s="622"/>
      <c r="EA20" s="622"/>
      <c r="EB20" s="622"/>
      <c r="EC20" s="631"/>
    </row>
    <row r="21" spans="2:133" ht="11.25" customHeight="1" x14ac:dyDescent="0.15">
      <c r="B21" s="618" t="s">
        <v>270</v>
      </c>
      <c r="C21" s="619"/>
      <c r="D21" s="619"/>
      <c r="E21" s="619"/>
      <c r="F21" s="619"/>
      <c r="G21" s="619"/>
      <c r="H21" s="619"/>
      <c r="I21" s="619"/>
      <c r="J21" s="619"/>
      <c r="K21" s="619"/>
      <c r="L21" s="619"/>
      <c r="M21" s="619"/>
      <c r="N21" s="619"/>
      <c r="O21" s="619"/>
      <c r="P21" s="619"/>
      <c r="Q21" s="620"/>
      <c r="R21" s="621">
        <v>202</v>
      </c>
      <c r="S21" s="622"/>
      <c r="T21" s="622"/>
      <c r="U21" s="622"/>
      <c r="V21" s="622"/>
      <c r="W21" s="622"/>
      <c r="X21" s="622"/>
      <c r="Y21" s="623"/>
      <c r="Z21" s="624">
        <v>0</v>
      </c>
      <c r="AA21" s="624"/>
      <c r="AB21" s="624"/>
      <c r="AC21" s="624"/>
      <c r="AD21" s="625" t="s">
        <v>232</v>
      </c>
      <c r="AE21" s="625"/>
      <c r="AF21" s="625"/>
      <c r="AG21" s="625"/>
      <c r="AH21" s="625"/>
      <c r="AI21" s="625"/>
      <c r="AJ21" s="625"/>
      <c r="AK21" s="625"/>
      <c r="AL21" s="626" t="s">
        <v>132</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7075</v>
      </c>
      <c r="BH21" s="622"/>
      <c r="BI21" s="622"/>
      <c r="BJ21" s="622"/>
      <c r="BK21" s="622"/>
      <c r="BL21" s="622"/>
      <c r="BM21" s="622"/>
      <c r="BN21" s="623"/>
      <c r="BO21" s="624">
        <v>0</v>
      </c>
      <c r="BP21" s="624"/>
      <c r="BQ21" s="624"/>
      <c r="BR21" s="624"/>
      <c r="BS21" s="630" t="s">
        <v>232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272</v>
      </c>
      <c r="C22" s="619"/>
      <c r="D22" s="619"/>
      <c r="E22" s="619"/>
      <c r="F22" s="619"/>
      <c r="G22" s="619"/>
      <c r="H22" s="619"/>
      <c r="I22" s="619"/>
      <c r="J22" s="619"/>
      <c r="K22" s="619"/>
      <c r="L22" s="619"/>
      <c r="M22" s="619"/>
      <c r="N22" s="619"/>
      <c r="O22" s="619"/>
      <c r="P22" s="619"/>
      <c r="Q22" s="620"/>
      <c r="R22" s="621">
        <v>39747495</v>
      </c>
      <c r="S22" s="622"/>
      <c r="T22" s="622"/>
      <c r="U22" s="622"/>
      <c r="V22" s="622"/>
      <c r="W22" s="622"/>
      <c r="X22" s="622"/>
      <c r="Y22" s="623"/>
      <c r="Z22" s="624">
        <v>54.7</v>
      </c>
      <c r="AA22" s="624"/>
      <c r="AB22" s="624"/>
      <c r="AC22" s="624"/>
      <c r="AD22" s="625">
        <v>37811426</v>
      </c>
      <c r="AE22" s="625"/>
      <c r="AF22" s="625"/>
      <c r="AG22" s="625"/>
      <c r="AH22" s="625"/>
      <c r="AI22" s="625"/>
      <c r="AJ22" s="625"/>
      <c r="AK22" s="625"/>
      <c r="AL22" s="626">
        <v>99.4</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132</v>
      </c>
      <c r="BH22" s="622"/>
      <c r="BI22" s="622"/>
      <c r="BJ22" s="622"/>
      <c r="BK22" s="622"/>
      <c r="BL22" s="622"/>
      <c r="BM22" s="622"/>
      <c r="BN22" s="623"/>
      <c r="BO22" s="624" t="s">
        <v>232</v>
      </c>
      <c r="BP22" s="624"/>
      <c r="BQ22" s="624"/>
      <c r="BR22" s="624"/>
      <c r="BS22" s="630" t="s">
        <v>232</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275</v>
      </c>
      <c r="C23" s="619"/>
      <c r="D23" s="619"/>
      <c r="E23" s="619"/>
      <c r="F23" s="619"/>
      <c r="G23" s="619"/>
      <c r="H23" s="619"/>
      <c r="I23" s="619"/>
      <c r="J23" s="619"/>
      <c r="K23" s="619"/>
      <c r="L23" s="619"/>
      <c r="M23" s="619"/>
      <c r="N23" s="619"/>
      <c r="O23" s="619"/>
      <c r="P23" s="619"/>
      <c r="Q23" s="620"/>
      <c r="R23" s="621">
        <v>26658</v>
      </c>
      <c r="S23" s="622"/>
      <c r="T23" s="622"/>
      <c r="U23" s="622"/>
      <c r="V23" s="622"/>
      <c r="W23" s="622"/>
      <c r="X23" s="622"/>
      <c r="Y23" s="623"/>
      <c r="Z23" s="624">
        <v>0</v>
      </c>
      <c r="AA23" s="624"/>
      <c r="AB23" s="624"/>
      <c r="AC23" s="624"/>
      <c r="AD23" s="625">
        <v>26658</v>
      </c>
      <c r="AE23" s="625"/>
      <c r="AF23" s="625"/>
      <c r="AG23" s="625"/>
      <c r="AH23" s="625"/>
      <c r="AI23" s="625"/>
      <c r="AJ23" s="625"/>
      <c r="AK23" s="625"/>
      <c r="AL23" s="626">
        <v>0.1</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132</v>
      </c>
      <c r="BH23" s="622"/>
      <c r="BI23" s="622"/>
      <c r="BJ23" s="622"/>
      <c r="BK23" s="622"/>
      <c r="BL23" s="622"/>
      <c r="BM23" s="622"/>
      <c r="BN23" s="623"/>
      <c r="BO23" s="624" t="s">
        <v>232</v>
      </c>
      <c r="BP23" s="624"/>
      <c r="BQ23" s="624"/>
      <c r="BR23" s="624"/>
      <c r="BS23" s="630" t="s">
        <v>232</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x14ac:dyDescent="0.15">
      <c r="B24" s="618" t="s">
        <v>282</v>
      </c>
      <c r="C24" s="619"/>
      <c r="D24" s="619"/>
      <c r="E24" s="619"/>
      <c r="F24" s="619"/>
      <c r="G24" s="619"/>
      <c r="H24" s="619"/>
      <c r="I24" s="619"/>
      <c r="J24" s="619"/>
      <c r="K24" s="619"/>
      <c r="L24" s="619"/>
      <c r="M24" s="619"/>
      <c r="N24" s="619"/>
      <c r="O24" s="619"/>
      <c r="P24" s="619"/>
      <c r="Q24" s="620"/>
      <c r="R24" s="621">
        <v>756045</v>
      </c>
      <c r="S24" s="622"/>
      <c r="T24" s="622"/>
      <c r="U24" s="622"/>
      <c r="V24" s="622"/>
      <c r="W24" s="622"/>
      <c r="X24" s="622"/>
      <c r="Y24" s="623"/>
      <c r="Z24" s="624">
        <v>1</v>
      </c>
      <c r="AA24" s="624"/>
      <c r="AB24" s="624"/>
      <c r="AC24" s="624"/>
      <c r="AD24" s="625" t="s">
        <v>132</v>
      </c>
      <c r="AE24" s="625"/>
      <c r="AF24" s="625"/>
      <c r="AG24" s="625"/>
      <c r="AH24" s="625"/>
      <c r="AI24" s="625"/>
      <c r="AJ24" s="625"/>
      <c r="AK24" s="625"/>
      <c r="AL24" s="626" t="s">
        <v>132</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132</v>
      </c>
      <c r="BH24" s="622"/>
      <c r="BI24" s="622"/>
      <c r="BJ24" s="622"/>
      <c r="BK24" s="622"/>
      <c r="BL24" s="622"/>
      <c r="BM24" s="622"/>
      <c r="BN24" s="623"/>
      <c r="BO24" s="624" t="s">
        <v>232</v>
      </c>
      <c r="BP24" s="624"/>
      <c r="BQ24" s="624"/>
      <c r="BR24" s="624"/>
      <c r="BS24" s="630" t="s">
        <v>232</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33814422</v>
      </c>
      <c r="CS24" s="611"/>
      <c r="CT24" s="611"/>
      <c r="CU24" s="611"/>
      <c r="CV24" s="611"/>
      <c r="CW24" s="611"/>
      <c r="CX24" s="611"/>
      <c r="CY24" s="612"/>
      <c r="CZ24" s="615">
        <v>46.9</v>
      </c>
      <c r="DA24" s="616"/>
      <c r="DB24" s="616"/>
      <c r="DC24" s="635"/>
      <c r="DD24" s="654">
        <v>22695515</v>
      </c>
      <c r="DE24" s="611"/>
      <c r="DF24" s="611"/>
      <c r="DG24" s="611"/>
      <c r="DH24" s="611"/>
      <c r="DI24" s="611"/>
      <c r="DJ24" s="611"/>
      <c r="DK24" s="612"/>
      <c r="DL24" s="654">
        <v>22383605</v>
      </c>
      <c r="DM24" s="611"/>
      <c r="DN24" s="611"/>
      <c r="DO24" s="611"/>
      <c r="DP24" s="611"/>
      <c r="DQ24" s="611"/>
      <c r="DR24" s="611"/>
      <c r="DS24" s="611"/>
      <c r="DT24" s="611"/>
      <c r="DU24" s="611"/>
      <c r="DV24" s="612"/>
      <c r="DW24" s="615">
        <v>54.9</v>
      </c>
      <c r="DX24" s="616"/>
      <c r="DY24" s="616"/>
      <c r="DZ24" s="616"/>
      <c r="EA24" s="616"/>
      <c r="EB24" s="616"/>
      <c r="EC24" s="617"/>
    </row>
    <row r="25" spans="2:133" ht="11.25" customHeight="1" x14ac:dyDescent="0.15">
      <c r="B25" s="618" t="s">
        <v>285</v>
      </c>
      <c r="C25" s="619"/>
      <c r="D25" s="619"/>
      <c r="E25" s="619"/>
      <c r="F25" s="619"/>
      <c r="G25" s="619"/>
      <c r="H25" s="619"/>
      <c r="I25" s="619"/>
      <c r="J25" s="619"/>
      <c r="K25" s="619"/>
      <c r="L25" s="619"/>
      <c r="M25" s="619"/>
      <c r="N25" s="619"/>
      <c r="O25" s="619"/>
      <c r="P25" s="619"/>
      <c r="Q25" s="620"/>
      <c r="R25" s="621">
        <v>1761845</v>
      </c>
      <c r="S25" s="622"/>
      <c r="T25" s="622"/>
      <c r="U25" s="622"/>
      <c r="V25" s="622"/>
      <c r="W25" s="622"/>
      <c r="X25" s="622"/>
      <c r="Y25" s="623"/>
      <c r="Z25" s="624">
        <v>2.4</v>
      </c>
      <c r="AA25" s="624"/>
      <c r="AB25" s="624"/>
      <c r="AC25" s="624"/>
      <c r="AD25" s="625">
        <v>106570</v>
      </c>
      <c r="AE25" s="625"/>
      <c r="AF25" s="625"/>
      <c r="AG25" s="625"/>
      <c r="AH25" s="625"/>
      <c r="AI25" s="625"/>
      <c r="AJ25" s="625"/>
      <c r="AK25" s="625"/>
      <c r="AL25" s="626">
        <v>0.3</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232</v>
      </c>
      <c r="BH25" s="622"/>
      <c r="BI25" s="622"/>
      <c r="BJ25" s="622"/>
      <c r="BK25" s="622"/>
      <c r="BL25" s="622"/>
      <c r="BM25" s="622"/>
      <c r="BN25" s="623"/>
      <c r="BO25" s="624" t="s">
        <v>132</v>
      </c>
      <c r="BP25" s="624"/>
      <c r="BQ25" s="624"/>
      <c r="BR25" s="624"/>
      <c r="BS25" s="630" t="s">
        <v>132</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10138855</v>
      </c>
      <c r="CS25" s="657"/>
      <c r="CT25" s="657"/>
      <c r="CU25" s="657"/>
      <c r="CV25" s="657"/>
      <c r="CW25" s="657"/>
      <c r="CX25" s="657"/>
      <c r="CY25" s="658"/>
      <c r="CZ25" s="626">
        <v>14.1</v>
      </c>
      <c r="DA25" s="655"/>
      <c r="DB25" s="655"/>
      <c r="DC25" s="659"/>
      <c r="DD25" s="630">
        <v>8632764</v>
      </c>
      <c r="DE25" s="657"/>
      <c r="DF25" s="657"/>
      <c r="DG25" s="657"/>
      <c r="DH25" s="657"/>
      <c r="DI25" s="657"/>
      <c r="DJ25" s="657"/>
      <c r="DK25" s="658"/>
      <c r="DL25" s="630">
        <v>8322062</v>
      </c>
      <c r="DM25" s="657"/>
      <c r="DN25" s="657"/>
      <c r="DO25" s="657"/>
      <c r="DP25" s="657"/>
      <c r="DQ25" s="657"/>
      <c r="DR25" s="657"/>
      <c r="DS25" s="657"/>
      <c r="DT25" s="657"/>
      <c r="DU25" s="657"/>
      <c r="DV25" s="658"/>
      <c r="DW25" s="626">
        <v>20.399999999999999</v>
      </c>
      <c r="DX25" s="655"/>
      <c r="DY25" s="655"/>
      <c r="DZ25" s="655"/>
      <c r="EA25" s="655"/>
      <c r="EB25" s="655"/>
      <c r="EC25" s="656"/>
    </row>
    <row r="26" spans="2:133" ht="11.25" customHeight="1" x14ac:dyDescent="0.15">
      <c r="B26" s="618" t="s">
        <v>288</v>
      </c>
      <c r="C26" s="619"/>
      <c r="D26" s="619"/>
      <c r="E26" s="619"/>
      <c r="F26" s="619"/>
      <c r="G26" s="619"/>
      <c r="H26" s="619"/>
      <c r="I26" s="619"/>
      <c r="J26" s="619"/>
      <c r="K26" s="619"/>
      <c r="L26" s="619"/>
      <c r="M26" s="619"/>
      <c r="N26" s="619"/>
      <c r="O26" s="619"/>
      <c r="P26" s="619"/>
      <c r="Q26" s="620"/>
      <c r="R26" s="621">
        <v>380278</v>
      </c>
      <c r="S26" s="622"/>
      <c r="T26" s="622"/>
      <c r="U26" s="622"/>
      <c r="V26" s="622"/>
      <c r="W26" s="622"/>
      <c r="X26" s="622"/>
      <c r="Y26" s="623"/>
      <c r="Z26" s="624">
        <v>0.5</v>
      </c>
      <c r="AA26" s="624"/>
      <c r="AB26" s="624"/>
      <c r="AC26" s="624"/>
      <c r="AD26" s="625" t="s">
        <v>232</v>
      </c>
      <c r="AE26" s="625"/>
      <c r="AF26" s="625"/>
      <c r="AG26" s="625"/>
      <c r="AH26" s="625"/>
      <c r="AI26" s="625"/>
      <c r="AJ26" s="625"/>
      <c r="AK26" s="625"/>
      <c r="AL26" s="626" t="s">
        <v>132</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232</v>
      </c>
      <c r="BH26" s="622"/>
      <c r="BI26" s="622"/>
      <c r="BJ26" s="622"/>
      <c r="BK26" s="622"/>
      <c r="BL26" s="622"/>
      <c r="BM26" s="622"/>
      <c r="BN26" s="623"/>
      <c r="BO26" s="624" t="s">
        <v>232</v>
      </c>
      <c r="BP26" s="624"/>
      <c r="BQ26" s="624"/>
      <c r="BR26" s="624"/>
      <c r="BS26" s="630" t="s">
        <v>132</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6689987</v>
      </c>
      <c r="CS26" s="622"/>
      <c r="CT26" s="622"/>
      <c r="CU26" s="622"/>
      <c r="CV26" s="622"/>
      <c r="CW26" s="622"/>
      <c r="CX26" s="622"/>
      <c r="CY26" s="623"/>
      <c r="CZ26" s="626">
        <v>9.3000000000000007</v>
      </c>
      <c r="DA26" s="655"/>
      <c r="DB26" s="655"/>
      <c r="DC26" s="659"/>
      <c r="DD26" s="630">
        <v>5786092</v>
      </c>
      <c r="DE26" s="622"/>
      <c r="DF26" s="622"/>
      <c r="DG26" s="622"/>
      <c r="DH26" s="622"/>
      <c r="DI26" s="622"/>
      <c r="DJ26" s="622"/>
      <c r="DK26" s="623"/>
      <c r="DL26" s="630" t="s">
        <v>132</v>
      </c>
      <c r="DM26" s="622"/>
      <c r="DN26" s="622"/>
      <c r="DO26" s="622"/>
      <c r="DP26" s="622"/>
      <c r="DQ26" s="622"/>
      <c r="DR26" s="622"/>
      <c r="DS26" s="622"/>
      <c r="DT26" s="622"/>
      <c r="DU26" s="622"/>
      <c r="DV26" s="623"/>
      <c r="DW26" s="626" t="s">
        <v>232</v>
      </c>
      <c r="DX26" s="655"/>
      <c r="DY26" s="655"/>
      <c r="DZ26" s="655"/>
      <c r="EA26" s="655"/>
      <c r="EB26" s="655"/>
      <c r="EC26" s="656"/>
    </row>
    <row r="27" spans="2:133" ht="11.25" customHeight="1" x14ac:dyDescent="0.15">
      <c r="B27" s="618" t="s">
        <v>291</v>
      </c>
      <c r="C27" s="619"/>
      <c r="D27" s="619"/>
      <c r="E27" s="619"/>
      <c r="F27" s="619"/>
      <c r="G27" s="619"/>
      <c r="H27" s="619"/>
      <c r="I27" s="619"/>
      <c r="J27" s="619"/>
      <c r="K27" s="619"/>
      <c r="L27" s="619"/>
      <c r="M27" s="619"/>
      <c r="N27" s="619"/>
      <c r="O27" s="619"/>
      <c r="P27" s="619"/>
      <c r="Q27" s="620"/>
      <c r="R27" s="621">
        <v>9560326</v>
      </c>
      <c r="S27" s="622"/>
      <c r="T27" s="622"/>
      <c r="U27" s="622"/>
      <c r="V27" s="622"/>
      <c r="W27" s="622"/>
      <c r="X27" s="622"/>
      <c r="Y27" s="623"/>
      <c r="Z27" s="624">
        <v>13.2</v>
      </c>
      <c r="AA27" s="624"/>
      <c r="AB27" s="624"/>
      <c r="AC27" s="624"/>
      <c r="AD27" s="625" t="s">
        <v>132</v>
      </c>
      <c r="AE27" s="625"/>
      <c r="AF27" s="625"/>
      <c r="AG27" s="625"/>
      <c r="AH27" s="625"/>
      <c r="AI27" s="625"/>
      <c r="AJ27" s="625"/>
      <c r="AK27" s="625"/>
      <c r="AL27" s="626" t="s">
        <v>232</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25906908</v>
      </c>
      <c r="BH27" s="622"/>
      <c r="BI27" s="622"/>
      <c r="BJ27" s="622"/>
      <c r="BK27" s="622"/>
      <c r="BL27" s="622"/>
      <c r="BM27" s="622"/>
      <c r="BN27" s="623"/>
      <c r="BO27" s="624">
        <v>100</v>
      </c>
      <c r="BP27" s="624"/>
      <c r="BQ27" s="624"/>
      <c r="BR27" s="624"/>
      <c r="BS27" s="630">
        <v>1956666</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13518748</v>
      </c>
      <c r="CS27" s="657"/>
      <c r="CT27" s="657"/>
      <c r="CU27" s="657"/>
      <c r="CV27" s="657"/>
      <c r="CW27" s="657"/>
      <c r="CX27" s="657"/>
      <c r="CY27" s="658"/>
      <c r="CZ27" s="626">
        <v>18.7</v>
      </c>
      <c r="DA27" s="655"/>
      <c r="DB27" s="655"/>
      <c r="DC27" s="659"/>
      <c r="DD27" s="630">
        <v>4126875</v>
      </c>
      <c r="DE27" s="657"/>
      <c r="DF27" s="657"/>
      <c r="DG27" s="657"/>
      <c r="DH27" s="657"/>
      <c r="DI27" s="657"/>
      <c r="DJ27" s="657"/>
      <c r="DK27" s="658"/>
      <c r="DL27" s="630">
        <v>4125667</v>
      </c>
      <c r="DM27" s="657"/>
      <c r="DN27" s="657"/>
      <c r="DO27" s="657"/>
      <c r="DP27" s="657"/>
      <c r="DQ27" s="657"/>
      <c r="DR27" s="657"/>
      <c r="DS27" s="657"/>
      <c r="DT27" s="657"/>
      <c r="DU27" s="657"/>
      <c r="DV27" s="658"/>
      <c r="DW27" s="626">
        <v>10.1</v>
      </c>
      <c r="DX27" s="655"/>
      <c r="DY27" s="655"/>
      <c r="DZ27" s="655"/>
      <c r="EA27" s="655"/>
      <c r="EB27" s="655"/>
      <c r="EC27" s="656"/>
    </row>
    <row r="28" spans="2:133" ht="11.25" customHeight="1" x14ac:dyDescent="0.15">
      <c r="B28" s="663" t="s">
        <v>294</v>
      </c>
      <c r="C28" s="664"/>
      <c r="D28" s="664"/>
      <c r="E28" s="664"/>
      <c r="F28" s="664"/>
      <c r="G28" s="664"/>
      <c r="H28" s="664"/>
      <c r="I28" s="664"/>
      <c r="J28" s="664"/>
      <c r="K28" s="664"/>
      <c r="L28" s="664"/>
      <c r="M28" s="664"/>
      <c r="N28" s="664"/>
      <c r="O28" s="664"/>
      <c r="P28" s="664"/>
      <c r="Q28" s="665"/>
      <c r="R28" s="621" t="s">
        <v>132</v>
      </c>
      <c r="S28" s="622"/>
      <c r="T28" s="622"/>
      <c r="U28" s="622"/>
      <c r="V28" s="622"/>
      <c r="W28" s="622"/>
      <c r="X28" s="622"/>
      <c r="Y28" s="623"/>
      <c r="Z28" s="624" t="s">
        <v>132</v>
      </c>
      <c r="AA28" s="624"/>
      <c r="AB28" s="624"/>
      <c r="AC28" s="624"/>
      <c r="AD28" s="625" t="s">
        <v>132</v>
      </c>
      <c r="AE28" s="625"/>
      <c r="AF28" s="625"/>
      <c r="AG28" s="625"/>
      <c r="AH28" s="625"/>
      <c r="AI28" s="625"/>
      <c r="AJ28" s="625"/>
      <c r="AK28" s="625"/>
      <c r="AL28" s="626" t="s">
        <v>232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10156819</v>
      </c>
      <c r="CS28" s="622"/>
      <c r="CT28" s="622"/>
      <c r="CU28" s="622"/>
      <c r="CV28" s="622"/>
      <c r="CW28" s="622"/>
      <c r="CX28" s="622"/>
      <c r="CY28" s="623"/>
      <c r="CZ28" s="626">
        <v>14.1</v>
      </c>
      <c r="DA28" s="655"/>
      <c r="DB28" s="655"/>
      <c r="DC28" s="659"/>
      <c r="DD28" s="630">
        <v>9935876</v>
      </c>
      <c r="DE28" s="622"/>
      <c r="DF28" s="622"/>
      <c r="DG28" s="622"/>
      <c r="DH28" s="622"/>
      <c r="DI28" s="622"/>
      <c r="DJ28" s="622"/>
      <c r="DK28" s="623"/>
      <c r="DL28" s="630">
        <v>9935876</v>
      </c>
      <c r="DM28" s="622"/>
      <c r="DN28" s="622"/>
      <c r="DO28" s="622"/>
      <c r="DP28" s="622"/>
      <c r="DQ28" s="622"/>
      <c r="DR28" s="622"/>
      <c r="DS28" s="622"/>
      <c r="DT28" s="622"/>
      <c r="DU28" s="622"/>
      <c r="DV28" s="623"/>
      <c r="DW28" s="626">
        <v>24.4</v>
      </c>
      <c r="DX28" s="655"/>
      <c r="DY28" s="655"/>
      <c r="DZ28" s="655"/>
      <c r="EA28" s="655"/>
      <c r="EB28" s="655"/>
      <c r="EC28" s="656"/>
    </row>
    <row r="29" spans="2:133" ht="11.25" customHeight="1" x14ac:dyDescent="0.15">
      <c r="B29" s="618" t="s">
        <v>296</v>
      </c>
      <c r="C29" s="619"/>
      <c r="D29" s="619"/>
      <c r="E29" s="619"/>
      <c r="F29" s="619"/>
      <c r="G29" s="619"/>
      <c r="H29" s="619"/>
      <c r="I29" s="619"/>
      <c r="J29" s="619"/>
      <c r="K29" s="619"/>
      <c r="L29" s="619"/>
      <c r="M29" s="619"/>
      <c r="N29" s="619"/>
      <c r="O29" s="619"/>
      <c r="P29" s="619"/>
      <c r="Q29" s="620"/>
      <c r="R29" s="621">
        <v>4168412</v>
      </c>
      <c r="S29" s="622"/>
      <c r="T29" s="622"/>
      <c r="U29" s="622"/>
      <c r="V29" s="622"/>
      <c r="W29" s="622"/>
      <c r="X29" s="622"/>
      <c r="Y29" s="623"/>
      <c r="Z29" s="624">
        <v>5.7</v>
      </c>
      <c r="AA29" s="624"/>
      <c r="AB29" s="624"/>
      <c r="AC29" s="624"/>
      <c r="AD29" s="625" t="s">
        <v>232</v>
      </c>
      <c r="AE29" s="625"/>
      <c r="AF29" s="625"/>
      <c r="AG29" s="625"/>
      <c r="AH29" s="625"/>
      <c r="AI29" s="625"/>
      <c r="AJ29" s="625"/>
      <c r="AK29" s="625"/>
      <c r="AL29" s="626" t="s">
        <v>132</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10154590</v>
      </c>
      <c r="CS29" s="657"/>
      <c r="CT29" s="657"/>
      <c r="CU29" s="657"/>
      <c r="CV29" s="657"/>
      <c r="CW29" s="657"/>
      <c r="CX29" s="657"/>
      <c r="CY29" s="658"/>
      <c r="CZ29" s="626">
        <v>14.1</v>
      </c>
      <c r="DA29" s="655"/>
      <c r="DB29" s="655"/>
      <c r="DC29" s="659"/>
      <c r="DD29" s="630">
        <v>9933647</v>
      </c>
      <c r="DE29" s="657"/>
      <c r="DF29" s="657"/>
      <c r="DG29" s="657"/>
      <c r="DH29" s="657"/>
      <c r="DI29" s="657"/>
      <c r="DJ29" s="657"/>
      <c r="DK29" s="658"/>
      <c r="DL29" s="630">
        <v>9933647</v>
      </c>
      <c r="DM29" s="657"/>
      <c r="DN29" s="657"/>
      <c r="DO29" s="657"/>
      <c r="DP29" s="657"/>
      <c r="DQ29" s="657"/>
      <c r="DR29" s="657"/>
      <c r="DS29" s="657"/>
      <c r="DT29" s="657"/>
      <c r="DU29" s="657"/>
      <c r="DV29" s="658"/>
      <c r="DW29" s="626">
        <v>24.4</v>
      </c>
      <c r="DX29" s="655"/>
      <c r="DY29" s="655"/>
      <c r="DZ29" s="655"/>
      <c r="EA29" s="655"/>
      <c r="EB29" s="655"/>
      <c r="EC29" s="656"/>
    </row>
    <row r="30" spans="2:133" ht="11.25" customHeight="1" x14ac:dyDescent="0.15">
      <c r="B30" s="618" t="s">
        <v>301</v>
      </c>
      <c r="C30" s="619"/>
      <c r="D30" s="619"/>
      <c r="E30" s="619"/>
      <c r="F30" s="619"/>
      <c r="G30" s="619"/>
      <c r="H30" s="619"/>
      <c r="I30" s="619"/>
      <c r="J30" s="619"/>
      <c r="K30" s="619"/>
      <c r="L30" s="619"/>
      <c r="M30" s="619"/>
      <c r="N30" s="619"/>
      <c r="O30" s="619"/>
      <c r="P30" s="619"/>
      <c r="Q30" s="620"/>
      <c r="R30" s="621">
        <v>166783</v>
      </c>
      <c r="S30" s="622"/>
      <c r="T30" s="622"/>
      <c r="U30" s="622"/>
      <c r="V30" s="622"/>
      <c r="W30" s="622"/>
      <c r="X30" s="622"/>
      <c r="Y30" s="623"/>
      <c r="Z30" s="624">
        <v>0.2</v>
      </c>
      <c r="AA30" s="624"/>
      <c r="AB30" s="624"/>
      <c r="AC30" s="624"/>
      <c r="AD30" s="625">
        <v>21820</v>
      </c>
      <c r="AE30" s="625"/>
      <c r="AF30" s="625"/>
      <c r="AG30" s="625"/>
      <c r="AH30" s="625"/>
      <c r="AI30" s="625"/>
      <c r="AJ30" s="625"/>
      <c r="AK30" s="625"/>
      <c r="AL30" s="626">
        <v>0.1</v>
      </c>
      <c r="AM30" s="627"/>
      <c r="AN30" s="627"/>
      <c r="AO30" s="628"/>
      <c r="AP30" s="669" t="s">
        <v>302</v>
      </c>
      <c r="AQ30" s="670"/>
      <c r="AR30" s="670"/>
      <c r="AS30" s="670"/>
      <c r="AT30" s="675" t="s">
        <v>303</v>
      </c>
      <c r="AU30" s="210"/>
      <c r="AV30" s="210"/>
      <c r="AW30" s="210"/>
      <c r="AX30" s="607" t="s">
        <v>181</v>
      </c>
      <c r="AY30" s="608"/>
      <c r="AZ30" s="608"/>
      <c r="BA30" s="608"/>
      <c r="BB30" s="608"/>
      <c r="BC30" s="608"/>
      <c r="BD30" s="608"/>
      <c r="BE30" s="608"/>
      <c r="BF30" s="609"/>
      <c r="BG30" s="681">
        <v>99</v>
      </c>
      <c r="BH30" s="682"/>
      <c r="BI30" s="682"/>
      <c r="BJ30" s="682"/>
      <c r="BK30" s="682"/>
      <c r="BL30" s="682"/>
      <c r="BM30" s="616">
        <v>95.1</v>
      </c>
      <c r="BN30" s="682"/>
      <c r="BO30" s="682"/>
      <c r="BP30" s="682"/>
      <c r="BQ30" s="683"/>
      <c r="BR30" s="681">
        <v>98.8</v>
      </c>
      <c r="BS30" s="682"/>
      <c r="BT30" s="682"/>
      <c r="BU30" s="682"/>
      <c r="BV30" s="682"/>
      <c r="BW30" s="682"/>
      <c r="BX30" s="616">
        <v>94.9</v>
      </c>
      <c r="BY30" s="682"/>
      <c r="BZ30" s="682"/>
      <c r="CA30" s="682"/>
      <c r="CB30" s="683"/>
      <c r="CD30" s="686"/>
      <c r="CE30" s="687"/>
      <c r="CF30" s="636" t="s">
        <v>304</v>
      </c>
      <c r="CG30" s="637"/>
      <c r="CH30" s="637"/>
      <c r="CI30" s="637"/>
      <c r="CJ30" s="637"/>
      <c r="CK30" s="637"/>
      <c r="CL30" s="637"/>
      <c r="CM30" s="637"/>
      <c r="CN30" s="637"/>
      <c r="CO30" s="637"/>
      <c r="CP30" s="637"/>
      <c r="CQ30" s="638"/>
      <c r="CR30" s="621">
        <v>9296075</v>
      </c>
      <c r="CS30" s="622"/>
      <c r="CT30" s="622"/>
      <c r="CU30" s="622"/>
      <c r="CV30" s="622"/>
      <c r="CW30" s="622"/>
      <c r="CX30" s="622"/>
      <c r="CY30" s="623"/>
      <c r="CZ30" s="626">
        <v>12.9</v>
      </c>
      <c r="DA30" s="655"/>
      <c r="DB30" s="655"/>
      <c r="DC30" s="659"/>
      <c r="DD30" s="630">
        <v>9108869</v>
      </c>
      <c r="DE30" s="622"/>
      <c r="DF30" s="622"/>
      <c r="DG30" s="622"/>
      <c r="DH30" s="622"/>
      <c r="DI30" s="622"/>
      <c r="DJ30" s="622"/>
      <c r="DK30" s="623"/>
      <c r="DL30" s="630">
        <v>9108869</v>
      </c>
      <c r="DM30" s="622"/>
      <c r="DN30" s="622"/>
      <c r="DO30" s="622"/>
      <c r="DP30" s="622"/>
      <c r="DQ30" s="622"/>
      <c r="DR30" s="622"/>
      <c r="DS30" s="622"/>
      <c r="DT30" s="622"/>
      <c r="DU30" s="622"/>
      <c r="DV30" s="623"/>
      <c r="DW30" s="626">
        <v>22.3</v>
      </c>
      <c r="DX30" s="655"/>
      <c r="DY30" s="655"/>
      <c r="DZ30" s="655"/>
      <c r="EA30" s="655"/>
      <c r="EB30" s="655"/>
      <c r="EC30" s="656"/>
    </row>
    <row r="31" spans="2:133" ht="11.25" customHeight="1" x14ac:dyDescent="0.15">
      <c r="B31" s="618" t="s">
        <v>305</v>
      </c>
      <c r="C31" s="619"/>
      <c r="D31" s="619"/>
      <c r="E31" s="619"/>
      <c r="F31" s="619"/>
      <c r="G31" s="619"/>
      <c r="H31" s="619"/>
      <c r="I31" s="619"/>
      <c r="J31" s="619"/>
      <c r="K31" s="619"/>
      <c r="L31" s="619"/>
      <c r="M31" s="619"/>
      <c r="N31" s="619"/>
      <c r="O31" s="619"/>
      <c r="P31" s="619"/>
      <c r="Q31" s="620"/>
      <c r="R31" s="621">
        <v>67382</v>
      </c>
      <c r="S31" s="622"/>
      <c r="T31" s="622"/>
      <c r="U31" s="622"/>
      <c r="V31" s="622"/>
      <c r="W31" s="622"/>
      <c r="X31" s="622"/>
      <c r="Y31" s="623"/>
      <c r="Z31" s="624">
        <v>0.1</v>
      </c>
      <c r="AA31" s="624"/>
      <c r="AB31" s="624"/>
      <c r="AC31" s="624"/>
      <c r="AD31" s="625" t="s">
        <v>232</v>
      </c>
      <c r="AE31" s="625"/>
      <c r="AF31" s="625"/>
      <c r="AG31" s="625"/>
      <c r="AH31" s="625"/>
      <c r="AI31" s="625"/>
      <c r="AJ31" s="625"/>
      <c r="AK31" s="625"/>
      <c r="AL31" s="626" t="s">
        <v>232</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v>
      </c>
      <c r="BH31" s="657"/>
      <c r="BI31" s="657"/>
      <c r="BJ31" s="657"/>
      <c r="BK31" s="657"/>
      <c r="BL31" s="657"/>
      <c r="BM31" s="627">
        <v>95.2</v>
      </c>
      <c r="BN31" s="679"/>
      <c r="BO31" s="679"/>
      <c r="BP31" s="679"/>
      <c r="BQ31" s="680"/>
      <c r="BR31" s="678">
        <v>98.7</v>
      </c>
      <c r="BS31" s="657"/>
      <c r="BT31" s="657"/>
      <c r="BU31" s="657"/>
      <c r="BV31" s="657"/>
      <c r="BW31" s="657"/>
      <c r="BX31" s="627">
        <v>94.8</v>
      </c>
      <c r="BY31" s="679"/>
      <c r="BZ31" s="679"/>
      <c r="CA31" s="679"/>
      <c r="CB31" s="680"/>
      <c r="CD31" s="686"/>
      <c r="CE31" s="687"/>
      <c r="CF31" s="636" t="s">
        <v>308</v>
      </c>
      <c r="CG31" s="637"/>
      <c r="CH31" s="637"/>
      <c r="CI31" s="637"/>
      <c r="CJ31" s="637"/>
      <c r="CK31" s="637"/>
      <c r="CL31" s="637"/>
      <c r="CM31" s="637"/>
      <c r="CN31" s="637"/>
      <c r="CO31" s="637"/>
      <c r="CP31" s="637"/>
      <c r="CQ31" s="638"/>
      <c r="CR31" s="621">
        <v>858515</v>
      </c>
      <c r="CS31" s="657"/>
      <c r="CT31" s="657"/>
      <c r="CU31" s="657"/>
      <c r="CV31" s="657"/>
      <c r="CW31" s="657"/>
      <c r="CX31" s="657"/>
      <c r="CY31" s="658"/>
      <c r="CZ31" s="626">
        <v>1.2</v>
      </c>
      <c r="DA31" s="655"/>
      <c r="DB31" s="655"/>
      <c r="DC31" s="659"/>
      <c r="DD31" s="630">
        <v>824778</v>
      </c>
      <c r="DE31" s="657"/>
      <c r="DF31" s="657"/>
      <c r="DG31" s="657"/>
      <c r="DH31" s="657"/>
      <c r="DI31" s="657"/>
      <c r="DJ31" s="657"/>
      <c r="DK31" s="658"/>
      <c r="DL31" s="630">
        <v>824778</v>
      </c>
      <c r="DM31" s="657"/>
      <c r="DN31" s="657"/>
      <c r="DO31" s="657"/>
      <c r="DP31" s="657"/>
      <c r="DQ31" s="657"/>
      <c r="DR31" s="657"/>
      <c r="DS31" s="657"/>
      <c r="DT31" s="657"/>
      <c r="DU31" s="657"/>
      <c r="DV31" s="658"/>
      <c r="DW31" s="626">
        <v>2</v>
      </c>
      <c r="DX31" s="655"/>
      <c r="DY31" s="655"/>
      <c r="DZ31" s="655"/>
      <c r="EA31" s="655"/>
      <c r="EB31" s="655"/>
      <c r="EC31" s="656"/>
    </row>
    <row r="32" spans="2:133" ht="11.25" customHeight="1" x14ac:dyDescent="0.15">
      <c r="B32" s="618" t="s">
        <v>309</v>
      </c>
      <c r="C32" s="619"/>
      <c r="D32" s="619"/>
      <c r="E32" s="619"/>
      <c r="F32" s="619"/>
      <c r="G32" s="619"/>
      <c r="H32" s="619"/>
      <c r="I32" s="619"/>
      <c r="J32" s="619"/>
      <c r="K32" s="619"/>
      <c r="L32" s="619"/>
      <c r="M32" s="619"/>
      <c r="N32" s="619"/>
      <c r="O32" s="619"/>
      <c r="P32" s="619"/>
      <c r="Q32" s="620"/>
      <c r="R32" s="621">
        <v>1591983</v>
      </c>
      <c r="S32" s="622"/>
      <c r="T32" s="622"/>
      <c r="U32" s="622"/>
      <c r="V32" s="622"/>
      <c r="W32" s="622"/>
      <c r="X32" s="622"/>
      <c r="Y32" s="623"/>
      <c r="Z32" s="624">
        <v>2.2000000000000002</v>
      </c>
      <c r="AA32" s="624"/>
      <c r="AB32" s="624"/>
      <c r="AC32" s="624"/>
      <c r="AD32" s="625" t="s">
        <v>132</v>
      </c>
      <c r="AE32" s="625"/>
      <c r="AF32" s="625"/>
      <c r="AG32" s="625"/>
      <c r="AH32" s="625"/>
      <c r="AI32" s="625"/>
      <c r="AJ32" s="625"/>
      <c r="AK32" s="625"/>
      <c r="AL32" s="626" t="s">
        <v>132</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98.9</v>
      </c>
      <c r="BH32" s="691"/>
      <c r="BI32" s="691"/>
      <c r="BJ32" s="691"/>
      <c r="BK32" s="691"/>
      <c r="BL32" s="691"/>
      <c r="BM32" s="692">
        <v>94.7</v>
      </c>
      <c r="BN32" s="691"/>
      <c r="BO32" s="691"/>
      <c r="BP32" s="691"/>
      <c r="BQ32" s="693"/>
      <c r="BR32" s="690">
        <v>98.8</v>
      </c>
      <c r="BS32" s="691"/>
      <c r="BT32" s="691"/>
      <c r="BU32" s="691"/>
      <c r="BV32" s="691"/>
      <c r="BW32" s="691"/>
      <c r="BX32" s="692">
        <v>94.5</v>
      </c>
      <c r="BY32" s="691"/>
      <c r="BZ32" s="691"/>
      <c r="CA32" s="691"/>
      <c r="CB32" s="693"/>
      <c r="CD32" s="688"/>
      <c r="CE32" s="689"/>
      <c r="CF32" s="636" t="s">
        <v>311</v>
      </c>
      <c r="CG32" s="637"/>
      <c r="CH32" s="637"/>
      <c r="CI32" s="637"/>
      <c r="CJ32" s="637"/>
      <c r="CK32" s="637"/>
      <c r="CL32" s="637"/>
      <c r="CM32" s="637"/>
      <c r="CN32" s="637"/>
      <c r="CO32" s="637"/>
      <c r="CP32" s="637"/>
      <c r="CQ32" s="638"/>
      <c r="CR32" s="621">
        <v>2229</v>
      </c>
      <c r="CS32" s="622"/>
      <c r="CT32" s="622"/>
      <c r="CU32" s="622"/>
      <c r="CV32" s="622"/>
      <c r="CW32" s="622"/>
      <c r="CX32" s="622"/>
      <c r="CY32" s="623"/>
      <c r="CZ32" s="626">
        <v>0</v>
      </c>
      <c r="DA32" s="655"/>
      <c r="DB32" s="655"/>
      <c r="DC32" s="659"/>
      <c r="DD32" s="630">
        <v>2229</v>
      </c>
      <c r="DE32" s="622"/>
      <c r="DF32" s="622"/>
      <c r="DG32" s="622"/>
      <c r="DH32" s="622"/>
      <c r="DI32" s="622"/>
      <c r="DJ32" s="622"/>
      <c r="DK32" s="623"/>
      <c r="DL32" s="630">
        <v>2229</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312</v>
      </c>
      <c r="C33" s="619"/>
      <c r="D33" s="619"/>
      <c r="E33" s="619"/>
      <c r="F33" s="619"/>
      <c r="G33" s="619"/>
      <c r="H33" s="619"/>
      <c r="I33" s="619"/>
      <c r="J33" s="619"/>
      <c r="K33" s="619"/>
      <c r="L33" s="619"/>
      <c r="M33" s="619"/>
      <c r="N33" s="619"/>
      <c r="O33" s="619"/>
      <c r="P33" s="619"/>
      <c r="Q33" s="620"/>
      <c r="R33" s="621">
        <v>409886</v>
      </c>
      <c r="S33" s="622"/>
      <c r="T33" s="622"/>
      <c r="U33" s="622"/>
      <c r="V33" s="622"/>
      <c r="W33" s="622"/>
      <c r="X33" s="622"/>
      <c r="Y33" s="623"/>
      <c r="Z33" s="624">
        <v>0.6</v>
      </c>
      <c r="AA33" s="624"/>
      <c r="AB33" s="624"/>
      <c r="AC33" s="624"/>
      <c r="AD33" s="625" t="s">
        <v>132</v>
      </c>
      <c r="AE33" s="625"/>
      <c r="AF33" s="625"/>
      <c r="AG33" s="625"/>
      <c r="AH33" s="625"/>
      <c r="AI33" s="625"/>
      <c r="AJ33" s="625"/>
      <c r="AK33" s="625"/>
      <c r="AL33" s="626" t="s">
        <v>132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27743174</v>
      </c>
      <c r="CS33" s="657"/>
      <c r="CT33" s="657"/>
      <c r="CU33" s="657"/>
      <c r="CV33" s="657"/>
      <c r="CW33" s="657"/>
      <c r="CX33" s="657"/>
      <c r="CY33" s="658"/>
      <c r="CZ33" s="626">
        <v>38.5</v>
      </c>
      <c r="DA33" s="655"/>
      <c r="DB33" s="655"/>
      <c r="DC33" s="659"/>
      <c r="DD33" s="630">
        <v>20160787</v>
      </c>
      <c r="DE33" s="657"/>
      <c r="DF33" s="657"/>
      <c r="DG33" s="657"/>
      <c r="DH33" s="657"/>
      <c r="DI33" s="657"/>
      <c r="DJ33" s="657"/>
      <c r="DK33" s="658"/>
      <c r="DL33" s="630">
        <v>15833982</v>
      </c>
      <c r="DM33" s="657"/>
      <c r="DN33" s="657"/>
      <c r="DO33" s="657"/>
      <c r="DP33" s="657"/>
      <c r="DQ33" s="657"/>
      <c r="DR33" s="657"/>
      <c r="DS33" s="657"/>
      <c r="DT33" s="657"/>
      <c r="DU33" s="657"/>
      <c r="DV33" s="658"/>
      <c r="DW33" s="626">
        <v>38.799999999999997</v>
      </c>
      <c r="DX33" s="655"/>
      <c r="DY33" s="655"/>
      <c r="DZ33" s="655"/>
      <c r="EA33" s="655"/>
      <c r="EB33" s="655"/>
      <c r="EC33" s="656"/>
    </row>
    <row r="34" spans="2:133" ht="11.25" customHeight="1" x14ac:dyDescent="0.15">
      <c r="B34" s="618" t="s">
        <v>314</v>
      </c>
      <c r="C34" s="619"/>
      <c r="D34" s="619"/>
      <c r="E34" s="619"/>
      <c r="F34" s="619"/>
      <c r="G34" s="619"/>
      <c r="H34" s="619"/>
      <c r="I34" s="619"/>
      <c r="J34" s="619"/>
      <c r="K34" s="619"/>
      <c r="L34" s="619"/>
      <c r="M34" s="619"/>
      <c r="N34" s="619"/>
      <c r="O34" s="619"/>
      <c r="P34" s="619"/>
      <c r="Q34" s="620"/>
      <c r="R34" s="621">
        <v>4686674</v>
      </c>
      <c r="S34" s="622"/>
      <c r="T34" s="622"/>
      <c r="U34" s="622"/>
      <c r="V34" s="622"/>
      <c r="W34" s="622"/>
      <c r="X34" s="622"/>
      <c r="Y34" s="623"/>
      <c r="Z34" s="624">
        <v>6.4</v>
      </c>
      <c r="AA34" s="624"/>
      <c r="AB34" s="624"/>
      <c r="AC34" s="624"/>
      <c r="AD34" s="625">
        <v>68054</v>
      </c>
      <c r="AE34" s="625"/>
      <c r="AF34" s="625"/>
      <c r="AG34" s="625"/>
      <c r="AH34" s="625"/>
      <c r="AI34" s="625"/>
      <c r="AJ34" s="625"/>
      <c r="AK34" s="625"/>
      <c r="AL34" s="626">
        <v>0.2</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8669085</v>
      </c>
      <c r="CS34" s="622"/>
      <c r="CT34" s="622"/>
      <c r="CU34" s="622"/>
      <c r="CV34" s="622"/>
      <c r="CW34" s="622"/>
      <c r="CX34" s="622"/>
      <c r="CY34" s="623"/>
      <c r="CZ34" s="626">
        <v>12</v>
      </c>
      <c r="DA34" s="655"/>
      <c r="DB34" s="655"/>
      <c r="DC34" s="659"/>
      <c r="DD34" s="630">
        <v>6696995</v>
      </c>
      <c r="DE34" s="622"/>
      <c r="DF34" s="622"/>
      <c r="DG34" s="622"/>
      <c r="DH34" s="622"/>
      <c r="DI34" s="622"/>
      <c r="DJ34" s="622"/>
      <c r="DK34" s="623"/>
      <c r="DL34" s="630">
        <v>6345631</v>
      </c>
      <c r="DM34" s="622"/>
      <c r="DN34" s="622"/>
      <c r="DO34" s="622"/>
      <c r="DP34" s="622"/>
      <c r="DQ34" s="622"/>
      <c r="DR34" s="622"/>
      <c r="DS34" s="622"/>
      <c r="DT34" s="622"/>
      <c r="DU34" s="622"/>
      <c r="DV34" s="623"/>
      <c r="DW34" s="626">
        <v>15.6</v>
      </c>
      <c r="DX34" s="655"/>
      <c r="DY34" s="655"/>
      <c r="DZ34" s="655"/>
      <c r="EA34" s="655"/>
      <c r="EB34" s="655"/>
      <c r="EC34" s="656"/>
    </row>
    <row r="35" spans="2:133" ht="11.25" customHeight="1" x14ac:dyDescent="0.15">
      <c r="B35" s="618" t="s">
        <v>318</v>
      </c>
      <c r="C35" s="619"/>
      <c r="D35" s="619"/>
      <c r="E35" s="619"/>
      <c r="F35" s="619"/>
      <c r="G35" s="619"/>
      <c r="H35" s="619"/>
      <c r="I35" s="619"/>
      <c r="J35" s="619"/>
      <c r="K35" s="619"/>
      <c r="L35" s="619"/>
      <c r="M35" s="619"/>
      <c r="N35" s="619"/>
      <c r="O35" s="619"/>
      <c r="P35" s="619"/>
      <c r="Q35" s="620"/>
      <c r="R35" s="621">
        <v>9376200</v>
      </c>
      <c r="S35" s="622"/>
      <c r="T35" s="622"/>
      <c r="U35" s="622"/>
      <c r="V35" s="622"/>
      <c r="W35" s="622"/>
      <c r="X35" s="622"/>
      <c r="Y35" s="623"/>
      <c r="Z35" s="624">
        <v>12.9</v>
      </c>
      <c r="AA35" s="624"/>
      <c r="AB35" s="624"/>
      <c r="AC35" s="624"/>
      <c r="AD35" s="625" t="s">
        <v>132</v>
      </c>
      <c r="AE35" s="625"/>
      <c r="AF35" s="625"/>
      <c r="AG35" s="625"/>
      <c r="AH35" s="625"/>
      <c r="AI35" s="625"/>
      <c r="AJ35" s="625"/>
      <c r="AK35" s="625"/>
      <c r="AL35" s="626" t="s">
        <v>232</v>
      </c>
      <c r="AM35" s="627"/>
      <c r="AN35" s="627"/>
      <c r="AO35" s="628"/>
      <c r="AP35" s="214"/>
      <c r="AQ35" s="694" t="s">
        <v>319</v>
      </c>
      <c r="AR35" s="695"/>
      <c r="AS35" s="695"/>
      <c r="AT35" s="695"/>
      <c r="AU35" s="695"/>
      <c r="AV35" s="695"/>
      <c r="AW35" s="695"/>
      <c r="AX35" s="695"/>
      <c r="AY35" s="696"/>
      <c r="AZ35" s="610">
        <v>9960664</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904941</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1491605</v>
      </c>
      <c r="CS35" s="657"/>
      <c r="CT35" s="657"/>
      <c r="CU35" s="657"/>
      <c r="CV35" s="657"/>
      <c r="CW35" s="657"/>
      <c r="CX35" s="657"/>
      <c r="CY35" s="658"/>
      <c r="CZ35" s="626">
        <v>2.1</v>
      </c>
      <c r="DA35" s="655"/>
      <c r="DB35" s="655"/>
      <c r="DC35" s="659"/>
      <c r="DD35" s="630">
        <v>1370214</v>
      </c>
      <c r="DE35" s="657"/>
      <c r="DF35" s="657"/>
      <c r="DG35" s="657"/>
      <c r="DH35" s="657"/>
      <c r="DI35" s="657"/>
      <c r="DJ35" s="657"/>
      <c r="DK35" s="658"/>
      <c r="DL35" s="630">
        <v>1357086</v>
      </c>
      <c r="DM35" s="657"/>
      <c r="DN35" s="657"/>
      <c r="DO35" s="657"/>
      <c r="DP35" s="657"/>
      <c r="DQ35" s="657"/>
      <c r="DR35" s="657"/>
      <c r="DS35" s="657"/>
      <c r="DT35" s="657"/>
      <c r="DU35" s="657"/>
      <c r="DV35" s="658"/>
      <c r="DW35" s="626">
        <v>3.3</v>
      </c>
      <c r="DX35" s="655"/>
      <c r="DY35" s="655"/>
      <c r="DZ35" s="655"/>
      <c r="EA35" s="655"/>
      <c r="EB35" s="655"/>
      <c r="EC35" s="656"/>
    </row>
    <row r="36" spans="2:133" ht="11.25" customHeight="1" x14ac:dyDescent="0.15">
      <c r="B36" s="618" t="s">
        <v>322</v>
      </c>
      <c r="C36" s="619"/>
      <c r="D36" s="619"/>
      <c r="E36" s="619"/>
      <c r="F36" s="619"/>
      <c r="G36" s="619"/>
      <c r="H36" s="619"/>
      <c r="I36" s="619"/>
      <c r="J36" s="619"/>
      <c r="K36" s="619"/>
      <c r="L36" s="619"/>
      <c r="M36" s="619"/>
      <c r="N36" s="619"/>
      <c r="O36" s="619"/>
      <c r="P36" s="619"/>
      <c r="Q36" s="620"/>
      <c r="R36" s="621">
        <v>35200</v>
      </c>
      <c r="S36" s="622"/>
      <c r="T36" s="622"/>
      <c r="U36" s="622"/>
      <c r="V36" s="622"/>
      <c r="W36" s="622"/>
      <c r="X36" s="622"/>
      <c r="Y36" s="623"/>
      <c r="Z36" s="624">
        <v>0</v>
      </c>
      <c r="AA36" s="624"/>
      <c r="AB36" s="624"/>
      <c r="AC36" s="624"/>
      <c r="AD36" s="625" t="s">
        <v>132</v>
      </c>
      <c r="AE36" s="625"/>
      <c r="AF36" s="625"/>
      <c r="AG36" s="625"/>
      <c r="AH36" s="625"/>
      <c r="AI36" s="625"/>
      <c r="AJ36" s="625"/>
      <c r="AK36" s="625"/>
      <c r="AL36" s="626" t="s">
        <v>132</v>
      </c>
      <c r="AM36" s="627"/>
      <c r="AN36" s="627"/>
      <c r="AO36" s="628"/>
      <c r="AQ36" s="698" t="s">
        <v>323</v>
      </c>
      <c r="AR36" s="699"/>
      <c r="AS36" s="699"/>
      <c r="AT36" s="699"/>
      <c r="AU36" s="699"/>
      <c r="AV36" s="699"/>
      <c r="AW36" s="699"/>
      <c r="AX36" s="699"/>
      <c r="AY36" s="700"/>
      <c r="AZ36" s="621">
        <v>1954590</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615882</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6249449</v>
      </c>
      <c r="CS36" s="622"/>
      <c r="CT36" s="622"/>
      <c r="CU36" s="622"/>
      <c r="CV36" s="622"/>
      <c r="CW36" s="622"/>
      <c r="CX36" s="622"/>
      <c r="CY36" s="623"/>
      <c r="CZ36" s="626">
        <v>8.6999999999999993</v>
      </c>
      <c r="DA36" s="655"/>
      <c r="DB36" s="655"/>
      <c r="DC36" s="659"/>
      <c r="DD36" s="630">
        <v>5571893</v>
      </c>
      <c r="DE36" s="622"/>
      <c r="DF36" s="622"/>
      <c r="DG36" s="622"/>
      <c r="DH36" s="622"/>
      <c r="DI36" s="622"/>
      <c r="DJ36" s="622"/>
      <c r="DK36" s="623"/>
      <c r="DL36" s="630">
        <v>2432836</v>
      </c>
      <c r="DM36" s="622"/>
      <c r="DN36" s="622"/>
      <c r="DO36" s="622"/>
      <c r="DP36" s="622"/>
      <c r="DQ36" s="622"/>
      <c r="DR36" s="622"/>
      <c r="DS36" s="622"/>
      <c r="DT36" s="622"/>
      <c r="DU36" s="622"/>
      <c r="DV36" s="623"/>
      <c r="DW36" s="626">
        <v>6</v>
      </c>
      <c r="DX36" s="655"/>
      <c r="DY36" s="655"/>
      <c r="DZ36" s="655"/>
      <c r="EA36" s="655"/>
      <c r="EB36" s="655"/>
      <c r="EC36" s="656"/>
    </row>
    <row r="37" spans="2:133" ht="11.25" customHeight="1" x14ac:dyDescent="0.15">
      <c r="B37" s="618" t="s">
        <v>326</v>
      </c>
      <c r="C37" s="619"/>
      <c r="D37" s="619"/>
      <c r="E37" s="619"/>
      <c r="F37" s="619"/>
      <c r="G37" s="619"/>
      <c r="H37" s="619"/>
      <c r="I37" s="619"/>
      <c r="J37" s="619"/>
      <c r="K37" s="619"/>
      <c r="L37" s="619"/>
      <c r="M37" s="619"/>
      <c r="N37" s="619"/>
      <c r="O37" s="619"/>
      <c r="P37" s="619"/>
      <c r="Q37" s="620"/>
      <c r="R37" s="621">
        <v>2720500</v>
      </c>
      <c r="S37" s="622"/>
      <c r="T37" s="622"/>
      <c r="U37" s="622"/>
      <c r="V37" s="622"/>
      <c r="W37" s="622"/>
      <c r="X37" s="622"/>
      <c r="Y37" s="623"/>
      <c r="Z37" s="624">
        <v>3.7</v>
      </c>
      <c r="AA37" s="624"/>
      <c r="AB37" s="624"/>
      <c r="AC37" s="624"/>
      <c r="AD37" s="625" t="s">
        <v>132</v>
      </c>
      <c r="AE37" s="625"/>
      <c r="AF37" s="625"/>
      <c r="AG37" s="625"/>
      <c r="AH37" s="625"/>
      <c r="AI37" s="625"/>
      <c r="AJ37" s="625"/>
      <c r="AK37" s="625"/>
      <c r="AL37" s="626" t="s">
        <v>232</v>
      </c>
      <c r="AM37" s="627"/>
      <c r="AN37" s="627"/>
      <c r="AO37" s="628"/>
      <c r="AQ37" s="698" t="s">
        <v>327</v>
      </c>
      <c r="AR37" s="699"/>
      <c r="AS37" s="699"/>
      <c r="AT37" s="699"/>
      <c r="AU37" s="699"/>
      <c r="AV37" s="699"/>
      <c r="AW37" s="699"/>
      <c r="AX37" s="699"/>
      <c r="AY37" s="700"/>
      <c r="AZ37" s="621">
        <v>1259219</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21965</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470698</v>
      </c>
      <c r="CS37" s="657"/>
      <c r="CT37" s="657"/>
      <c r="CU37" s="657"/>
      <c r="CV37" s="657"/>
      <c r="CW37" s="657"/>
      <c r="CX37" s="657"/>
      <c r="CY37" s="658"/>
      <c r="CZ37" s="626">
        <v>0.7</v>
      </c>
      <c r="DA37" s="655"/>
      <c r="DB37" s="655"/>
      <c r="DC37" s="659"/>
      <c r="DD37" s="630">
        <v>470698</v>
      </c>
      <c r="DE37" s="657"/>
      <c r="DF37" s="657"/>
      <c r="DG37" s="657"/>
      <c r="DH37" s="657"/>
      <c r="DI37" s="657"/>
      <c r="DJ37" s="657"/>
      <c r="DK37" s="658"/>
      <c r="DL37" s="630">
        <v>470698</v>
      </c>
      <c r="DM37" s="657"/>
      <c r="DN37" s="657"/>
      <c r="DO37" s="657"/>
      <c r="DP37" s="657"/>
      <c r="DQ37" s="657"/>
      <c r="DR37" s="657"/>
      <c r="DS37" s="657"/>
      <c r="DT37" s="657"/>
      <c r="DU37" s="657"/>
      <c r="DV37" s="658"/>
      <c r="DW37" s="626">
        <v>1.2</v>
      </c>
      <c r="DX37" s="655"/>
      <c r="DY37" s="655"/>
      <c r="DZ37" s="655"/>
      <c r="EA37" s="655"/>
      <c r="EB37" s="655"/>
      <c r="EC37" s="656"/>
    </row>
    <row r="38" spans="2:133" ht="11.25" customHeight="1" x14ac:dyDescent="0.15">
      <c r="B38" s="666" t="s">
        <v>330</v>
      </c>
      <c r="C38" s="667"/>
      <c r="D38" s="667"/>
      <c r="E38" s="667"/>
      <c r="F38" s="667"/>
      <c r="G38" s="667"/>
      <c r="H38" s="667"/>
      <c r="I38" s="667"/>
      <c r="J38" s="667"/>
      <c r="K38" s="667"/>
      <c r="L38" s="667"/>
      <c r="M38" s="667"/>
      <c r="N38" s="667"/>
      <c r="O38" s="667"/>
      <c r="P38" s="667"/>
      <c r="Q38" s="668"/>
      <c r="R38" s="701">
        <v>72699967</v>
      </c>
      <c r="S38" s="702"/>
      <c r="T38" s="702"/>
      <c r="U38" s="702"/>
      <c r="V38" s="702"/>
      <c r="W38" s="702"/>
      <c r="X38" s="702"/>
      <c r="Y38" s="703"/>
      <c r="Z38" s="704">
        <v>100</v>
      </c>
      <c r="AA38" s="704"/>
      <c r="AB38" s="704"/>
      <c r="AC38" s="704"/>
      <c r="AD38" s="705">
        <v>38034528</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358681</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34418</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6650901</v>
      </c>
      <c r="CS38" s="622"/>
      <c r="CT38" s="622"/>
      <c r="CU38" s="622"/>
      <c r="CV38" s="622"/>
      <c r="CW38" s="622"/>
      <c r="CX38" s="622"/>
      <c r="CY38" s="623"/>
      <c r="CZ38" s="626">
        <v>9.1999999999999993</v>
      </c>
      <c r="DA38" s="655"/>
      <c r="DB38" s="655"/>
      <c r="DC38" s="659"/>
      <c r="DD38" s="630">
        <v>5679545</v>
      </c>
      <c r="DE38" s="622"/>
      <c r="DF38" s="622"/>
      <c r="DG38" s="622"/>
      <c r="DH38" s="622"/>
      <c r="DI38" s="622"/>
      <c r="DJ38" s="622"/>
      <c r="DK38" s="623"/>
      <c r="DL38" s="630">
        <v>5679545</v>
      </c>
      <c r="DM38" s="622"/>
      <c r="DN38" s="622"/>
      <c r="DO38" s="622"/>
      <c r="DP38" s="622"/>
      <c r="DQ38" s="622"/>
      <c r="DR38" s="622"/>
      <c r="DS38" s="622"/>
      <c r="DT38" s="622"/>
      <c r="DU38" s="622"/>
      <c r="DV38" s="623"/>
      <c r="DW38" s="626">
        <v>13.9</v>
      </c>
      <c r="DX38" s="655"/>
      <c r="DY38" s="655"/>
      <c r="DZ38" s="655"/>
      <c r="EA38" s="655"/>
      <c r="EB38" s="655"/>
      <c r="EC38" s="656"/>
    </row>
    <row r="39" spans="2:133" ht="11.25" customHeight="1" x14ac:dyDescent="0.15">
      <c r="AQ39" s="698" t="s">
        <v>334</v>
      </c>
      <c r="AR39" s="699"/>
      <c r="AS39" s="699"/>
      <c r="AT39" s="699"/>
      <c r="AU39" s="699"/>
      <c r="AV39" s="699"/>
      <c r="AW39" s="699"/>
      <c r="AX39" s="699"/>
      <c r="AY39" s="700"/>
      <c r="AZ39" s="621">
        <v>95954</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96</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57988</v>
      </c>
      <c r="CS39" s="657"/>
      <c r="CT39" s="657"/>
      <c r="CU39" s="657"/>
      <c r="CV39" s="657"/>
      <c r="CW39" s="657"/>
      <c r="CX39" s="657"/>
      <c r="CY39" s="658"/>
      <c r="CZ39" s="626">
        <v>0.1</v>
      </c>
      <c r="DA39" s="655"/>
      <c r="DB39" s="655"/>
      <c r="DC39" s="659"/>
      <c r="DD39" s="630">
        <v>230</v>
      </c>
      <c r="DE39" s="657"/>
      <c r="DF39" s="657"/>
      <c r="DG39" s="657"/>
      <c r="DH39" s="657"/>
      <c r="DI39" s="657"/>
      <c r="DJ39" s="657"/>
      <c r="DK39" s="658"/>
      <c r="DL39" s="630" t="s">
        <v>132</v>
      </c>
      <c r="DM39" s="657"/>
      <c r="DN39" s="657"/>
      <c r="DO39" s="657"/>
      <c r="DP39" s="657"/>
      <c r="DQ39" s="657"/>
      <c r="DR39" s="657"/>
      <c r="DS39" s="657"/>
      <c r="DT39" s="657"/>
      <c r="DU39" s="657"/>
      <c r="DV39" s="658"/>
      <c r="DW39" s="626" t="s">
        <v>132</v>
      </c>
      <c r="DX39" s="655"/>
      <c r="DY39" s="655"/>
      <c r="DZ39" s="655"/>
      <c r="EA39" s="655"/>
      <c r="EB39" s="655"/>
      <c r="EC39" s="656"/>
    </row>
    <row r="40" spans="2:133" ht="11.25" customHeight="1" x14ac:dyDescent="0.15">
      <c r="AQ40" s="698" t="s">
        <v>338</v>
      </c>
      <c r="AR40" s="699"/>
      <c r="AS40" s="699"/>
      <c r="AT40" s="699"/>
      <c r="AU40" s="699"/>
      <c r="AV40" s="699"/>
      <c r="AW40" s="699"/>
      <c r="AX40" s="699"/>
      <c r="AY40" s="700"/>
      <c r="AZ40" s="621">
        <v>1190853</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106</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4624146</v>
      </c>
      <c r="CS40" s="622"/>
      <c r="CT40" s="622"/>
      <c r="CU40" s="622"/>
      <c r="CV40" s="622"/>
      <c r="CW40" s="622"/>
      <c r="CX40" s="622"/>
      <c r="CY40" s="623"/>
      <c r="CZ40" s="626">
        <v>6.4</v>
      </c>
      <c r="DA40" s="655"/>
      <c r="DB40" s="655"/>
      <c r="DC40" s="659"/>
      <c r="DD40" s="630">
        <v>841910</v>
      </c>
      <c r="DE40" s="622"/>
      <c r="DF40" s="622"/>
      <c r="DG40" s="622"/>
      <c r="DH40" s="622"/>
      <c r="DI40" s="622"/>
      <c r="DJ40" s="622"/>
      <c r="DK40" s="623"/>
      <c r="DL40" s="630">
        <v>18884</v>
      </c>
      <c r="DM40" s="622"/>
      <c r="DN40" s="622"/>
      <c r="DO40" s="622"/>
      <c r="DP40" s="622"/>
      <c r="DQ40" s="622"/>
      <c r="DR40" s="622"/>
      <c r="DS40" s="622"/>
      <c r="DT40" s="622"/>
      <c r="DU40" s="622"/>
      <c r="DV40" s="623"/>
      <c r="DW40" s="626">
        <v>0</v>
      </c>
      <c r="DX40" s="655"/>
      <c r="DY40" s="655"/>
      <c r="DZ40" s="655"/>
      <c r="EA40" s="655"/>
      <c r="EB40" s="655"/>
      <c r="EC40" s="656"/>
    </row>
    <row r="41" spans="2:133" ht="11.25" customHeight="1" x14ac:dyDescent="0.15">
      <c r="AQ41" s="708" t="s">
        <v>341</v>
      </c>
      <c r="AR41" s="709"/>
      <c r="AS41" s="709"/>
      <c r="AT41" s="709"/>
      <c r="AU41" s="709"/>
      <c r="AV41" s="709"/>
      <c r="AW41" s="709"/>
      <c r="AX41" s="709"/>
      <c r="AY41" s="710"/>
      <c r="AZ41" s="701">
        <v>5101367</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332</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232</v>
      </c>
      <c r="CS41" s="657"/>
      <c r="CT41" s="657"/>
      <c r="CU41" s="657"/>
      <c r="CV41" s="657"/>
      <c r="CW41" s="657"/>
      <c r="CX41" s="657"/>
      <c r="CY41" s="658"/>
      <c r="CZ41" s="626" t="s">
        <v>132</v>
      </c>
      <c r="DA41" s="655"/>
      <c r="DB41" s="655"/>
      <c r="DC41" s="659"/>
      <c r="DD41" s="630" t="s">
        <v>232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10549693</v>
      </c>
      <c r="CS42" s="622"/>
      <c r="CT42" s="622"/>
      <c r="CU42" s="622"/>
      <c r="CV42" s="622"/>
      <c r="CW42" s="622"/>
      <c r="CX42" s="622"/>
      <c r="CY42" s="623"/>
      <c r="CZ42" s="626">
        <v>14.6</v>
      </c>
      <c r="DA42" s="627"/>
      <c r="DB42" s="627"/>
      <c r="DC42" s="722"/>
      <c r="DD42" s="630">
        <v>1423742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176922</v>
      </c>
      <c r="CS43" s="657"/>
      <c r="CT43" s="657"/>
      <c r="CU43" s="657"/>
      <c r="CV43" s="657"/>
      <c r="CW43" s="657"/>
      <c r="CX43" s="657"/>
      <c r="CY43" s="658"/>
      <c r="CZ43" s="626">
        <v>0.2</v>
      </c>
      <c r="DA43" s="655"/>
      <c r="DB43" s="655"/>
      <c r="DC43" s="659"/>
      <c r="DD43" s="630">
        <v>176922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348</v>
      </c>
      <c r="CD44" s="733" t="s">
        <v>299</v>
      </c>
      <c r="CE44" s="734"/>
      <c r="CF44" s="618" t="s">
        <v>349</v>
      </c>
      <c r="CG44" s="619"/>
      <c r="CH44" s="619"/>
      <c r="CI44" s="619"/>
      <c r="CJ44" s="619"/>
      <c r="CK44" s="619"/>
      <c r="CL44" s="619"/>
      <c r="CM44" s="619"/>
      <c r="CN44" s="619"/>
      <c r="CO44" s="619"/>
      <c r="CP44" s="619"/>
      <c r="CQ44" s="620"/>
      <c r="CR44" s="621">
        <v>10497495</v>
      </c>
      <c r="CS44" s="622"/>
      <c r="CT44" s="622"/>
      <c r="CU44" s="622"/>
      <c r="CV44" s="622"/>
      <c r="CW44" s="622"/>
      <c r="CX44" s="622"/>
      <c r="CY44" s="623"/>
      <c r="CZ44" s="626">
        <v>14.6</v>
      </c>
      <c r="DA44" s="627"/>
      <c r="DB44" s="627"/>
      <c r="DC44" s="722"/>
      <c r="DD44" s="630">
        <v>1404383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350</v>
      </c>
      <c r="CG45" s="619"/>
      <c r="CH45" s="619"/>
      <c r="CI45" s="619"/>
      <c r="CJ45" s="619"/>
      <c r="CK45" s="619"/>
      <c r="CL45" s="619"/>
      <c r="CM45" s="619"/>
      <c r="CN45" s="619"/>
      <c r="CO45" s="619"/>
      <c r="CP45" s="619"/>
      <c r="CQ45" s="620"/>
      <c r="CR45" s="621">
        <v>6154526</v>
      </c>
      <c r="CS45" s="657"/>
      <c r="CT45" s="657"/>
      <c r="CU45" s="657"/>
      <c r="CV45" s="657"/>
      <c r="CW45" s="657"/>
      <c r="CX45" s="657"/>
      <c r="CY45" s="658"/>
      <c r="CZ45" s="626">
        <v>8.5</v>
      </c>
      <c r="DA45" s="655"/>
      <c r="DB45" s="655"/>
      <c r="DC45" s="659"/>
      <c r="DD45" s="630">
        <v>250704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351</v>
      </c>
      <c r="CG46" s="619"/>
      <c r="CH46" s="619"/>
      <c r="CI46" s="619"/>
      <c r="CJ46" s="619"/>
      <c r="CK46" s="619"/>
      <c r="CL46" s="619"/>
      <c r="CM46" s="619"/>
      <c r="CN46" s="619"/>
      <c r="CO46" s="619"/>
      <c r="CP46" s="619"/>
      <c r="CQ46" s="620"/>
      <c r="CR46" s="621">
        <v>3976329</v>
      </c>
      <c r="CS46" s="622"/>
      <c r="CT46" s="622"/>
      <c r="CU46" s="622"/>
      <c r="CV46" s="622"/>
      <c r="CW46" s="622"/>
      <c r="CX46" s="622"/>
      <c r="CY46" s="623"/>
      <c r="CZ46" s="626">
        <v>5.5</v>
      </c>
      <c r="DA46" s="627"/>
      <c r="DB46" s="627"/>
      <c r="DC46" s="722"/>
      <c r="DD46" s="630">
        <v>1123039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352</v>
      </c>
      <c r="CG47" s="619"/>
      <c r="CH47" s="619"/>
      <c r="CI47" s="619"/>
      <c r="CJ47" s="619"/>
      <c r="CK47" s="619"/>
      <c r="CL47" s="619"/>
      <c r="CM47" s="619"/>
      <c r="CN47" s="619"/>
      <c r="CO47" s="619"/>
      <c r="CP47" s="619"/>
      <c r="CQ47" s="620"/>
      <c r="CR47" s="621">
        <v>52198</v>
      </c>
      <c r="CS47" s="657"/>
      <c r="CT47" s="657"/>
      <c r="CU47" s="657"/>
      <c r="CV47" s="657"/>
      <c r="CW47" s="657"/>
      <c r="CX47" s="657"/>
      <c r="CY47" s="658"/>
      <c r="CZ47" s="626">
        <v>0.1</v>
      </c>
      <c r="DA47" s="655"/>
      <c r="DB47" s="655"/>
      <c r="DC47" s="659"/>
      <c r="DD47" s="630">
        <v>19359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353</v>
      </c>
      <c r="CG48" s="619"/>
      <c r="CH48" s="619"/>
      <c r="CI48" s="619"/>
      <c r="CJ48" s="619"/>
      <c r="CK48" s="619"/>
      <c r="CL48" s="619"/>
      <c r="CM48" s="619"/>
      <c r="CN48" s="619"/>
      <c r="CO48" s="619"/>
      <c r="CP48" s="619"/>
      <c r="CQ48" s="620"/>
      <c r="CR48" s="621" t="s">
        <v>132</v>
      </c>
      <c r="CS48" s="622"/>
      <c r="CT48" s="622"/>
      <c r="CU48" s="622"/>
      <c r="CV48" s="622"/>
      <c r="CW48" s="622"/>
      <c r="CX48" s="622"/>
      <c r="CY48" s="623"/>
      <c r="CZ48" s="626" t="s">
        <v>232</v>
      </c>
      <c r="DA48" s="627"/>
      <c r="DB48" s="627"/>
      <c r="DC48" s="722"/>
      <c r="DD48" s="630" t="s">
        <v>232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354</v>
      </c>
      <c r="CE49" s="667"/>
      <c r="CF49" s="667"/>
      <c r="CG49" s="667"/>
      <c r="CH49" s="667"/>
      <c r="CI49" s="667"/>
      <c r="CJ49" s="667"/>
      <c r="CK49" s="667"/>
      <c r="CL49" s="667"/>
      <c r="CM49" s="667"/>
      <c r="CN49" s="667"/>
      <c r="CO49" s="667"/>
      <c r="CP49" s="667"/>
      <c r="CQ49" s="668"/>
      <c r="CR49" s="701">
        <v>72107289</v>
      </c>
      <c r="CS49" s="691"/>
      <c r="CT49" s="691"/>
      <c r="CU49" s="691"/>
      <c r="CV49" s="691"/>
      <c r="CW49" s="691"/>
      <c r="CX49" s="691"/>
      <c r="CY49" s="723"/>
      <c r="CZ49" s="706">
        <v>100</v>
      </c>
      <c r="DA49" s="724"/>
      <c r="DB49" s="724"/>
      <c r="DC49" s="725"/>
      <c r="DD49" s="726">
        <v>44280044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gAMObeI6EBLUcXR+MG+cjBlUQb8woyPxcs3bx1tp59ejss5ZqP8SU+Mw9fb7IrU6hyGl1yLK9HYjf31+PNtWvA==" saltValue="4b5SuzfwpVkRQBW6ZwAwh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377</v>
      </c>
      <c r="C7" s="754"/>
      <c r="D7" s="754"/>
      <c r="E7" s="754"/>
      <c r="F7" s="754"/>
      <c r="G7" s="754"/>
      <c r="H7" s="754"/>
      <c r="I7" s="754"/>
      <c r="J7" s="754"/>
      <c r="K7" s="754"/>
      <c r="L7" s="754"/>
      <c r="M7" s="754"/>
      <c r="N7" s="754"/>
      <c r="O7" s="754"/>
      <c r="P7" s="755"/>
      <c r="Q7" s="756">
        <v>72698</v>
      </c>
      <c r="R7" s="757"/>
      <c r="S7" s="757"/>
      <c r="T7" s="757"/>
      <c r="U7" s="757"/>
      <c r="V7" s="757">
        <v>72105</v>
      </c>
      <c r="W7" s="757"/>
      <c r="X7" s="757"/>
      <c r="Y7" s="757"/>
      <c r="Z7" s="757"/>
      <c r="AA7" s="757">
        <f>Q7-V7</f>
        <v>593</v>
      </c>
      <c r="AB7" s="757"/>
      <c r="AC7" s="757"/>
      <c r="AD7" s="757"/>
      <c r="AE7" s="758"/>
      <c r="AF7" s="759">
        <v>419</v>
      </c>
      <c r="AG7" s="760"/>
      <c r="AH7" s="760"/>
      <c r="AI7" s="760"/>
      <c r="AJ7" s="761"/>
      <c r="AK7" s="796">
        <v>1581</v>
      </c>
      <c r="AL7" s="797"/>
      <c r="AM7" s="797"/>
      <c r="AN7" s="797"/>
      <c r="AO7" s="797"/>
      <c r="AP7" s="797">
        <v>112851</v>
      </c>
      <c r="AQ7" s="797"/>
      <c r="AR7" s="797"/>
      <c r="AS7" s="797"/>
      <c r="AT7" s="797"/>
      <c r="AU7" s="798" t="s">
        <v>593</v>
      </c>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566</v>
      </c>
      <c r="BT7" s="801"/>
      <c r="BU7" s="801"/>
      <c r="BV7" s="801"/>
      <c r="BW7" s="801"/>
      <c r="BX7" s="801"/>
      <c r="BY7" s="801"/>
      <c r="BZ7" s="801"/>
      <c r="CA7" s="801"/>
      <c r="CB7" s="801"/>
      <c r="CC7" s="801"/>
      <c r="CD7" s="801"/>
      <c r="CE7" s="801"/>
      <c r="CF7" s="801"/>
      <c r="CG7" s="802"/>
      <c r="CH7" s="793">
        <v>1</v>
      </c>
      <c r="CI7" s="794"/>
      <c r="CJ7" s="794"/>
      <c r="CK7" s="794"/>
      <c r="CL7" s="795"/>
      <c r="CM7" s="793">
        <v>8</v>
      </c>
      <c r="CN7" s="794"/>
      <c r="CO7" s="794"/>
      <c r="CP7" s="794"/>
      <c r="CQ7" s="795"/>
      <c r="CR7" s="793">
        <v>5</v>
      </c>
      <c r="CS7" s="794"/>
      <c r="CT7" s="794"/>
      <c r="CU7" s="794"/>
      <c r="CV7" s="795"/>
      <c r="CW7" s="793" t="s">
        <v>581</v>
      </c>
      <c r="CX7" s="794"/>
      <c r="CY7" s="794"/>
      <c r="CZ7" s="794"/>
      <c r="DA7" s="795"/>
      <c r="DB7" s="793" t="s">
        <v>581</v>
      </c>
      <c r="DC7" s="794"/>
      <c r="DD7" s="794"/>
      <c r="DE7" s="794"/>
      <c r="DF7" s="795"/>
      <c r="DG7" s="793">
        <v>474</v>
      </c>
      <c r="DH7" s="794"/>
      <c r="DI7" s="794"/>
      <c r="DJ7" s="794"/>
      <c r="DK7" s="795"/>
      <c r="DL7" s="793" t="s">
        <v>581</v>
      </c>
      <c r="DM7" s="794"/>
      <c r="DN7" s="794"/>
      <c r="DO7" s="794"/>
      <c r="DP7" s="795"/>
      <c r="DQ7" s="793" t="s">
        <v>581</v>
      </c>
      <c r="DR7" s="794"/>
      <c r="DS7" s="794"/>
      <c r="DT7" s="794"/>
      <c r="DU7" s="795"/>
      <c r="DV7" s="774"/>
      <c r="DW7" s="775"/>
      <c r="DX7" s="775"/>
      <c r="DY7" s="775"/>
      <c r="DZ7" s="776"/>
      <c r="EA7" s="234"/>
    </row>
    <row r="8" spans="1:131" s="235" customFormat="1" ht="26.25" customHeight="1" x14ac:dyDescent="0.15">
      <c r="A8" s="241">
        <v>2</v>
      </c>
      <c r="B8" s="777" t="s">
        <v>378</v>
      </c>
      <c r="C8" s="778"/>
      <c r="D8" s="778"/>
      <c r="E8" s="778"/>
      <c r="F8" s="778"/>
      <c r="G8" s="778"/>
      <c r="H8" s="778"/>
      <c r="I8" s="778"/>
      <c r="J8" s="778"/>
      <c r="K8" s="778"/>
      <c r="L8" s="778"/>
      <c r="M8" s="778"/>
      <c r="N8" s="778"/>
      <c r="O8" s="778"/>
      <c r="P8" s="779"/>
      <c r="Q8" s="780">
        <v>1</v>
      </c>
      <c r="R8" s="781"/>
      <c r="S8" s="781"/>
      <c r="T8" s="781"/>
      <c r="U8" s="781"/>
      <c r="V8" s="781">
        <v>1</v>
      </c>
      <c r="W8" s="781"/>
      <c r="X8" s="781"/>
      <c r="Y8" s="781"/>
      <c r="Z8" s="781"/>
      <c r="AA8" s="781">
        <f>Q8-V8</f>
        <v>0</v>
      </c>
      <c r="AB8" s="781"/>
      <c r="AC8" s="781"/>
      <c r="AD8" s="781"/>
      <c r="AE8" s="782"/>
      <c r="AF8" s="783" t="s">
        <v>132</v>
      </c>
      <c r="AG8" s="784"/>
      <c r="AH8" s="784"/>
      <c r="AI8" s="784"/>
      <c r="AJ8" s="785"/>
      <c r="AK8" s="786">
        <v>1</v>
      </c>
      <c r="AL8" s="787"/>
      <c r="AM8" s="787"/>
      <c r="AN8" s="787"/>
      <c r="AO8" s="787"/>
      <c r="AP8" s="787" t="s">
        <v>581</v>
      </c>
      <c r="AQ8" s="787"/>
      <c r="AR8" s="787"/>
      <c r="AS8" s="787"/>
      <c r="AT8" s="787"/>
      <c r="AU8" s="788" t="s">
        <v>594</v>
      </c>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567</v>
      </c>
      <c r="BT8" s="791"/>
      <c r="BU8" s="791"/>
      <c r="BV8" s="791"/>
      <c r="BW8" s="791"/>
      <c r="BX8" s="791"/>
      <c r="BY8" s="791"/>
      <c r="BZ8" s="791"/>
      <c r="CA8" s="791"/>
      <c r="CB8" s="791"/>
      <c r="CC8" s="791"/>
      <c r="CD8" s="791"/>
      <c r="CE8" s="791"/>
      <c r="CF8" s="791"/>
      <c r="CG8" s="792"/>
      <c r="CH8" s="803">
        <v>0</v>
      </c>
      <c r="CI8" s="804"/>
      <c r="CJ8" s="804"/>
      <c r="CK8" s="804"/>
      <c r="CL8" s="805"/>
      <c r="CM8" s="803">
        <v>32</v>
      </c>
      <c r="CN8" s="804"/>
      <c r="CO8" s="804"/>
      <c r="CP8" s="804"/>
      <c r="CQ8" s="805"/>
      <c r="CR8" s="803">
        <v>30</v>
      </c>
      <c r="CS8" s="804"/>
      <c r="CT8" s="804"/>
      <c r="CU8" s="804"/>
      <c r="CV8" s="805"/>
      <c r="CW8" s="803">
        <v>111</v>
      </c>
      <c r="CX8" s="804"/>
      <c r="CY8" s="804"/>
      <c r="CZ8" s="804"/>
      <c r="DA8" s="805"/>
      <c r="DB8" s="803" t="s">
        <v>581</v>
      </c>
      <c r="DC8" s="804"/>
      <c r="DD8" s="804"/>
      <c r="DE8" s="804"/>
      <c r="DF8" s="805"/>
      <c r="DG8" s="803" t="s">
        <v>581</v>
      </c>
      <c r="DH8" s="804"/>
      <c r="DI8" s="804"/>
      <c r="DJ8" s="804"/>
      <c r="DK8" s="805"/>
      <c r="DL8" s="803" t="s">
        <v>581</v>
      </c>
      <c r="DM8" s="804"/>
      <c r="DN8" s="804"/>
      <c r="DO8" s="804"/>
      <c r="DP8" s="805"/>
      <c r="DQ8" s="803" t="s">
        <v>581</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568</v>
      </c>
      <c r="BT9" s="791"/>
      <c r="BU9" s="791"/>
      <c r="BV9" s="791"/>
      <c r="BW9" s="791"/>
      <c r="BX9" s="791"/>
      <c r="BY9" s="791"/>
      <c r="BZ9" s="791"/>
      <c r="CA9" s="791"/>
      <c r="CB9" s="791"/>
      <c r="CC9" s="791"/>
      <c r="CD9" s="791"/>
      <c r="CE9" s="791"/>
      <c r="CF9" s="791"/>
      <c r="CG9" s="792"/>
      <c r="CH9" s="803">
        <v>-3</v>
      </c>
      <c r="CI9" s="804"/>
      <c r="CJ9" s="804"/>
      <c r="CK9" s="804"/>
      <c r="CL9" s="805"/>
      <c r="CM9" s="803">
        <v>101</v>
      </c>
      <c r="CN9" s="804"/>
      <c r="CO9" s="804"/>
      <c r="CP9" s="804"/>
      <c r="CQ9" s="805"/>
      <c r="CR9" s="803">
        <v>104</v>
      </c>
      <c r="CS9" s="804"/>
      <c r="CT9" s="804"/>
      <c r="CU9" s="804"/>
      <c r="CV9" s="805"/>
      <c r="CW9" s="803">
        <v>2</v>
      </c>
      <c r="CX9" s="804"/>
      <c r="CY9" s="804"/>
      <c r="CZ9" s="804"/>
      <c r="DA9" s="805"/>
      <c r="DB9" s="803" t="s">
        <v>581</v>
      </c>
      <c r="DC9" s="804"/>
      <c r="DD9" s="804"/>
      <c r="DE9" s="804"/>
      <c r="DF9" s="805"/>
      <c r="DG9" s="803" t="s">
        <v>581</v>
      </c>
      <c r="DH9" s="804"/>
      <c r="DI9" s="804"/>
      <c r="DJ9" s="804"/>
      <c r="DK9" s="805"/>
      <c r="DL9" s="803" t="s">
        <v>581</v>
      </c>
      <c r="DM9" s="804"/>
      <c r="DN9" s="804"/>
      <c r="DO9" s="804"/>
      <c r="DP9" s="805"/>
      <c r="DQ9" s="803" t="s">
        <v>581</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569</v>
      </c>
      <c r="BT10" s="791"/>
      <c r="BU10" s="791"/>
      <c r="BV10" s="791"/>
      <c r="BW10" s="791"/>
      <c r="BX10" s="791"/>
      <c r="BY10" s="791"/>
      <c r="BZ10" s="791"/>
      <c r="CA10" s="791"/>
      <c r="CB10" s="791"/>
      <c r="CC10" s="791"/>
      <c r="CD10" s="791"/>
      <c r="CE10" s="791"/>
      <c r="CF10" s="791"/>
      <c r="CG10" s="792"/>
      <c r="CH10" s="803">
        <v>0</v>
      </c>
      <c r="CI10" s="804"/>
      <c r="CJ10" s="804"/>
      <c r="CK10" s="804"/>
      <c r="CL10" s="805"/>
      <c r="CM10" s="803">
        <v>61</v>
      </c>
      <c r="CN10" s="804"/>
      <c r="CO10" s="804"/>
      <c r="CP10" s="804"/>
      <c r="CQ10" s="805"/>
      <c r="CR10" s="803">
        <v>20</v>
      </c>
      <c r="CS10" s="804"/>
      <c r="CT10" s="804"/>
      <c r="CU10" s="804"/>
      <c r="CV10" s="805"/>
      <c r="CW10" s="803">
        <v>15</v>
      </c>
      <c r="CX10" s="804"/>
      <c r="CY10" s="804"/>
      <c r="CZ10" s="804"/>
      <c r="DA10" s="805"/>
      <c r="DB10" s="803" t="s">
        <v>581</v>
      </c>
      <c r="DC10" s="804"/>
      <c r="DD10" s="804"/>
      <c r="DE10" s="804"/>
      <c r="DF10" s="805"/>
      <c r="DG10" s="803" t="s">
        <v>581</v>
      </c>
      <c r="DH10" s="804"/>
      <c r="DI10" s="804"/>
      <c r="DJ10" s="804"/>
      <c r="DK10" s="805"/>
      <c r="DL10" s="803" t="s">
        <v>590</v>
      </c>
      <c r="DM10" s="804"/>
      <c r="DN10" s="804"/>
      <c r="DO10" s="804"/>
      <c r="DP10" s="805"/>
      <c r="DQ10" s="803" t="s">
        <v>581</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570</v>
      </c>
      <c r="BT11" s="791"/>
      <c r="BU11" s="791"/>
      <c r="BV11" s="791"/>
      <c r="BW11" s="791"/>
      <c r="BX11" s="791"/>
      <c r="BY11" s="791"/>
      <c r="BZ11" s="791"/>
      <c r="CA11" s="791"/>
      <c r="CB11" s="791"/>
      <c r="CC11" s="791"/>
      <c r="CD11" s="791"/>
      <c r="CE11" s="791"/>
      <c r="CF11" s="791"/>
      <c r="CG11" s="792"/>
      <c r="CH11" s="803">
        <v>-15</v>
      </c>
      <c r="CI11" s="804"/>
      <c r="CJ11" s="804"/>
      <c r="CK11" s="804"/>
      <c r="CL11" s="805"/>
      <c r="CM11" s="803">
        <v>184</v>
      </c>
      <c r="CN11" s="804"/>
      <c r="CO11" s="804"/>
      <c r="CP11" s="804"/>
      <c r="CQ11" s="805"/>
      <c r="CR11" s="803">
        <v>15</v>
      </c>
      <c r="CS11" s="804"/>
      <c r="CT11" s="804"/>
      <c r="CU11" s="804"/>
      <c r="CV11" s="805"/>
      <c r="CW11" s="803">
        <v>20</v>
      </c>
      <c r="CX11" s="804"/>
      <c r="CY11" s="804"/>
      <c r="CZ11" s="804"/>
      <c r="DA11" s="805"/>
      <c r="DB11" s="803" t="s">
        <v>581</v>
      </c>
      <c r="DC11" s="804"/>
      <c r="DD11" s="804"/>
      <c r="DE11" s="804"/>
      <c r="DF11" s="805"/>
      <c r="DG11" s="803" t="s">
        <v>591</v>
      </c>
      <c r="DH11" s="804"/>
      <c r="DI11" s="804"/>
      <c r="DJ11" s="804"/>
      <c r="DK11" s="805"/>
      <c r="DL11" s="803" t="s">
        <v>590</v>
      </c>
      <c r="DM11" s="804"/>
      <c r="DN11" s="804"/>
      <c r="DO11" s="804"/>
      <c r="DP11" s="805"/>
      <c r="DQ11" s="803" t="s">
        <v>581</v>
      </c>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571</v>
      </c>
      <c r="BT12" s="791"/>
      <c r="BU12" s="791"/>
      <c r="BV12" s="791"/>
      <c r="BW12" s="791"/>
      <c r="BX12" s="791"/>
      <c r="BY12" s="791"/>
      <c r="BZ12" s="791"/>
      <c r="CA12" s="791"/>
      <c r="CB12" s="791"/>
      <c r="CC12" s="791"/>
      <c r="CD12" s="791"/>
      <c r="CE12" s="791"/>
      <c r="CF12" s="791"/>
      <c r="CG12" s="792"/>
      <c r="CH12" s="803">
        <v>1</v>
      </c>
      <c r="CI12" s="804"/>
      <c r="CJ12" s="804"/>
      <c r="CK12" s="804"/>
      <c r="CL12" s="805"/>
      <c r="CM12" s="803">
        <v>26</v>
      </c>
      <c r="CN12" s="804"/>
      <c r="CO12" s="804"/>
      <c r="CP12" s="804"/>
      <c r="CQ12" s="805"/>
      <c r="CR12" s="803">
        <v>6</v>
      </c>
      <c r="CS12" s="804"/>
      <c r="CT12" s="804"/>
      <c r="CU12" s="804"/>
      <c r="CV12" s="805"/>
      <c r="CW12" s="803" t="s">
        <v>581</v>
      </c>
      <c r="CX12" s="804"/>
      <c r="CY12" s="804"/>
      <c r="CZ12" s="804"/>
      <c r="DA12" s="805"/>
      <c r="DB12" s="803" t="s">
        <v>590</v>
      </c>
      <c r="DC12" s="804"/>
      <c r="DD12" s="804"/>
      <c r="DE12" s="804"/>
      <c r="DF12" s="805"/>
      <c r="DG12" s="803" t="s">
        <v>581</v>
      </c>
      <c r="DH12" s="804"/>
      <c r="DI12" s="804"/>
      <c r="DJ12" s="804"/>
      <c r="DK12" s="805"/>
      <c r="DL12" s="803" t="s">
        <v>590</v>
      </c>
      <c r="DM12" s="804"/>
      <c r="DN12" s="804"/>
      <c r="DO12" s="804"/>
      <c r="DP12" s="805"/>
      <c r="DQ12" s="803" t="s">
        <v>581</v>
      </c>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572</v>
      </c>
      <c r="BT13" s="791"/>
      <c r="BU13" s="791"/>
      <c r="BV13" s="791"/>
      <c r="BW13" s="791"/>
      <c r="BX13" s="791"/>
      <c r="BY13" s="791"/>
      <c r="BZ13" s="791"/>
      <c r="CA13" s="791"/>
      <c r="CB13" s="791"/>
      <c r="CC13" s="791"/>
      <c r="CD13" s="791"/>
      <c r="CE13" s="791"/>
      <c r="CF13" s="791"/>
      <c r="CG13" s="792"/>
      <c r="CH13" s="803">
        <v>-2</v>
      </c>
      <c r="CI13" s="804"/>
      <c r="CJ13" s="804"/>
      <c r="CK13" s="804"/>
      <c r="CL13" s="805"/>
      <c r="CM13" s="803">
        <v>214</v>
      </c>
      <c r="CN13" s="804"/>
      <c r="CO13" s="804"/>
      <c r="CP13" s="804"/>
      <c r="CQ13" s="805"/>
      <c r="CR13" s="803">
        <v>70</v>
      </c>
      <c r="CS13" s="804"/>
      <c r="CT13" s="804"/>
      <c r="CU13" s="804"/>
      <c r="CV13" s="805"/>
      <c r="CW13" s="803">
        <v>75</v>
      </c>
      <c r="CX13" s="804"/>
      <c r="CY13" s="804"/>
      <c r="CZ13" s="804"/>
      <c r="DA13" s="805"/>
      <c r="DB13" s="803" t="s">
        <v>590</v>
      </c>
      <c r="DC13" s="804"/>
      <c r="DD13" s="804"/>
      <c r="DE13" s="804"/>
      <c r="DF13" s="805"/>
      <c r="DG13" s="803" t="s">
        <v>581</v>
      </c>
      <c r="DH13" s="804"/>
      <c r="DI13" s="804"/>
      <c r="DJ13" s="804"/>
      <c r="DK13" s="805"/>
      <c r="DL13" s="803" t="s">
        <v>592</v>
      </c>
      <c r="DM13" s="804"/>
      <c r="DN13" s="804"/>
      <c r="DO13" s="804"/>
      <c r="DP13" s="805"/>
      <c r="DQ13" s="803" t="s">
        <v>581</v>
      </c>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573</v>
      </c>
      <c r="BT14" s="791"/>
      <c r="BU14" s="791"/>
      <c r="BV14" s="791"/>
      <c r="BW14" s="791"/>
      <c r="BX14" s="791"/>
      <c r="BY14" s="791"/>
      <c r="BZ14" s="791"/>
      <c r="CA14" s="791"/>
      <c r="CB14" s="791"/>
      <c r="CC14" s="791"/>
      <c r="CD14" s="791"/>
      <c r="CE14" s="791"/>
      <c r="CF14" s="791"/>
      <c r="CG14" s="792"/>
      <c r="CH14" s="803">
        <v>-130</v>
      </c>
      <c r="CI14" s="804"/>
      <c r="CJ14" s="804"/>
      <c r="CK14" s="804"/>
      <c r="CL14" s="805"/>
      <c r="CM14" s="803">
        <v>433</v>
      </c>
      <c r="CN14" s="804"/>
      <c r="CO14" s="804"/>
      <c r="CP14" s="804"/>
      <c r="CQ14" s="805"/>
      <c r="CR14" s="803">
        <v>150</v>
      </c>
      <c r="CS14" s="804"/>
      <c r="CT14" s="804"/>
      <c r="CU14" s="804"/>
      <c r="CV14" s="805"/>
      <c r="CW14" s="803">
        <v>68</v>
      </c>
      <c r="CX14" s="804"/>
      <c r="CY14" s="804"/>
      <c r="CZ14" s="804"/>
      <c r="DA14" s="805"/>
      <c r="DB14" s="803">
        <v>53</v>
      </c>
      <c r="DC14" s="804"/>
      <c r="DD14" s="804"/>
      <c r="DE14" s="804"/>
      <c r="DF14" s="805"/>
      <c r="DG14" s="803" t="s">
        <v>590</v>
      </c>
      <c r="DH14" s="804"/>
      <c r="DI14" s="804"/>
      <c r="DJ14" s="804"/>
      <c r="DK14" s="805"/>
      <c r="DL14" s="803" t="s">
        <v>581</v>
      </c>
      <c r="DM14" s="804"/>
      <c r="DN14" s="804"/>
      <c r="DO14" s="804"/>
      <c r="DP14" s="805"/>
      <c r="DQ14" s="803" t="s">
        <v>581</v>
      </c>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574</v>
      </c>
      <c r="BT15" s="791"/>
      <c r="BU15" s="791"/>
      <c r="BV15" s="791"/>
      <c r="BW15" s="791"/>
      <c r="BX15" s="791"/>
      <c r="BY15" s="791"/>
      <c r="BZ15" s="791"/>
      <c r="CA15" s="791"/>
      <c r="CB15" s="791"/>
      <c r="CC15" s="791"/>
      <c r="CD15" s="791"/>
      <c r="CE15" s="791"/>
      <c r="CF15" s="791"/>
      <c r="CG15" s="792"/>
      <c r="CH15" s="803">
        <v>0</v>
      </c>
      <c r="CI15" s="804"/>
      <c r="CJ15" s="804"/>
      <c r="CK15" s="804"/>
      <c r="CL15" s="805"/>
      <c r="CM15" s="803">
        <v>900</v>
      </c>
      <c r="CN15" s="804"/>
      <c r="CO15" s="804"/>
      <c r="CP15" s="804"/>
      <c r="CQ15" s="805"/>
      <c r="CR15" s="803">
        <v>5</v>
      </c>
      <c r="CS15" s="804"/>
      <c r="CT15" s="804"/>
      <c r="CU15" s="804"/>
      <c r="CV15" s="805"/>
      <c r="CW15" s="803">
        <v>51</v>
      </c>
      <c r="CX15" s="804"/>
      <c r="CY15" s="804"/>
      <c r="CZ15" s="804"/>
      <c r="DA15" s="805"/>
      <c r="DB15" s="803" t="s">
        <v>581</v>
      </c>
      <c r="DC15" s="804"/>
      <c r="DD15" s="804"/>
      <c r="DE15" s="804"/>
      <c r="DF15" s="805"/>
      <c r="DG15" s="803" t="s">
        <v>590</v>
      </c>
      <c r="DH15" s="804"/>
      <c r="DI15" s="804"/>
      <c r="DJ15" s="804"/>
      <c r="DK15" s="805"/>
      <c r="DL15" s="803" t="s">
        <v>581</v>
      </c>
      <c r="DM15" s="804"/>
      <c r="DN15" s="804"/>
      <c r="DO15" s="804"/>
      <c r="DP15" s="805"/>
      <c r="DQ15" s="803" t="s">
        <v>590</v>
      </c>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575</v>
      </c>
      <c r="BT16" s="791"/>
      <c r="BU16" s="791"/>
      <c r="BV16" s="791"/>
      <c r="BW16" s="791"/>
      <c r="BX16" s="791"/>
      <c r="BY16" s="791"/>
      <c r="BZ16" s="791"/>
      <c r="CA16" s="791"/>
      <c r="CB16" s="791"/>
      <c r="CC16" s="791"/>
      <c r="CD16" s="791"/>
      <c r="CE16" s="791"/>
      <c r="CF16" s="791"/>
      <c r="CG16" s="792"/>
      <c r="CH16" s="803">
        <v>7</v>
      </c>
      <c r="CI16" s="804"/>
      <c r="CJ16" s="804"/>
      <c r="CK16" s="804"/>
      <c r="CL16" s="805"/>
      <c r="CM16" s="803">
        <v>93</v>
      </c>
      <c r="CN16" s="804"/>
      <c r="CO16" s="804"/>
      <c r="CP16" s="804"/>
      <c r="CQ16" s="805"/>
      <c r="CR16" s="803">
        <v>6</v>
      </c>
      <c r="CS16" s="804"/>
      <c r="CT16" s="804"/>
      <c r="CU16" s="804"/>
      <c r="CV16" s="805"/>
      <c r="CW16" s="803" t="s">
        <v>581</v>
      </c>
      <c r="CX16" s="804"/>
      <c r="CY16" s="804"/>
      <c r="CZ16" s="804"/>
      <c r="DA16" s="805"/>
      <c r="DB16" s="803">
        <v>18</v>
      </c>
      <c r="DC16" s="804"/>
      <c r="DD16" s="804"/>
      <c r="DE16" s="804"/>
      <c r="DF16" s="805"/>
      <c r="DG16" s="803" t="s">
        <v>581</v>
      </c>
      <c r="DH16" s="804"/>
      <c r="DI16" s="804"/>
      <c r="DJ16" s="804"/>
      <c r="DK16" s="805"/>
      <c r="DL16" s="803" t="s">
        <v>581</v>
      </c>
      <c r="DM16" s="804"/>
      <c r="DN16" s="804"/>
      <c r="DO16" s="804"/>
      <c r="DP16" s="805"/>
      <c r="DQ16" s="803" t="s">
        <v>592</v>
      </c>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576</v>
      </c>
      <c r="BT17" s="791"/>
      <c r="BU17" s="791"/>
      <c r="BV17" s="791"/>
      <c r="BW17" s="791"/>
      <c r="BX17" s="791"/>
      <c r="BY17" s="791"/>
      <c r="BZ17" s="791"/>
      <c r="CA17" s="791"/>
      <c r="CB17" s="791"/>
      <c r="CC17" s="791"/>
      <c r="CD17" s="791"/>
      <c r="CE17" s="791"/>
      <c r="CF17" s="791"/>
      <c r="CG17" s="792"/>
      <c r="CH17" s="803">
        <v>18</v>
      </c>
      <c r="CI17" s="804"/>
      <c r="CJ17" s="804"/>
      <c r="CK17" s="804"/>
      <c r="CL17" s="805"/>
      <c r="CM17" s="803">
        <v>87</v>
      </c>
      <c r="CN17" s="804"/>
      <c r="CO17" s="804"/>
      <c r="CP17" s="804"/>
      <c r="CQ17" s="805"/>
      <c r="CR17" s="803">
        <v>60</v>
      </c>
      <c r="CS17" s="804"/>
      <c r="CT17" s="804"/>
      <c r="CU17" s="804"/>
      <c r="CV17" s="805"/>
      <c r="CW17" s="803" t="s">
        <v>581</v>
      </c>
      <c r="CX17" s="804"/>
      <c r="CY17" s="804"/>
      <c r="CZ17" s="804"/>
      <c r="DA17" s="805"/>
      <c r="DB17" s="803" t="s">
        <v>581</v>
      </c>
      <c r="DC17" s="804"/>
      <c r="DD17" s="804"/>
      <c r="DE17" s="804"/>
      <c r="DF17" s="805"/>
      <c r="DG17" s="803" t="s">
        <v>590</v>
      </c>
      <c r="DH17" s="804"/>
      <c r="DI17" s="804"/>
      <c r="DJ17" s="804"/>
      <c r="DK17" s="805"/>
      <c r="DL17" s="803" t="s">
        <v>581</v>
      </c>
      <c r="DM17" s="804"/>
      <c r="DN17" s="804"/>
      <c r="DO17" s="804"/>
      <c r="DP17" s="805"/>
      <c r="DQ17" s="803" t="s">
        <v>591</v>
      </c>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t="s">
        <v>577</v>
      </c>
      <c r="BT18" s="791"/>
      <c r="BU18" s="791"/>
      <c r="BV18" s="791"/>
      <c r="BW18" s="791"/>
      <c r="BX18" s="791"/>
      <c r="BY18" s="791"/>
      <c r="BZ18" s="791"/>
      <c r="CA18" s="791"/>
      <c r="CB18" s="791"/>
      <c r="CC18" s="791"/>
      <c r="CD18" s="791"/>
      <c r="CE18" s="791"/>
      <c r="CF18" s="791"/>
      <c r="CG18" s="792"/>
      <c r="CH18" s="803">
        <v>70</v>
      </c>
      <c r="CI18" s="804"/>
      <c r="CJ18" s="804"/>
      <c r="CK18" s="804"/>
      <c r="CL18" s="805"/>
      <c r="CM18" s="803">
        <v>938</v>
      </c>
      <c r="CN18" s="804"/>
      <c r="CO18" s="804"/>
      <c r="CP18" s="804"/>
      <c r="CQ18" s="805"/>
      <c r="CR18" s="803">
        <v>51</v>
      </c>
      <c r="CS18" s="804"/>
      <c r="CT18" s="804"/>
      <c r="CU18" s="804"/>
      <c r="CV18" s="805"/>
      <c r="CW18" s="803">
        <v>34</v>
      </c>
      <c r="CX18" s="804"/>
      <c r="CY18" s="804"/>
      <c r="CZ18" s="804"/>
      <c r="DA18" s="805"/>
      <c r="DB18" s="803" t="s">
        <v>581</v>
      </c>
      <c r="DC18" s="804"/>
      <c r="DD18" s="804"/>
      <c r="DE18" s="804"/>
      <c r="DF18" s="805"/>
      <c r="DG18" s="803" t="s">
        <v>590</v>
      </c>
      <c r="DH18" s="804"/>
      <c r="DI18" s="804"/>
      <c r="DJ18" s="804"/>
      <c r="DK18" s="805"/>
      <c r="DL18" s="803" t="s">
        <v>590</v>
      </c>
      <c r="DM18" s="804"/>
      <c r="DN18" s="804"/>
      <c r="DO18" s="804"/>
      <c r="DP18" s="805"/>
      <c r="DQ18" s="803" t="s">
        <v>590</v>
      </c>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t="s">
        <v>578</v>
      </c>
      <c r="BT19" s="791"/>
      <c r="BU19" s="791"/>
      <c r="BV19" s="791"/>
      <c r="BW19" s="791"/>
      <c r="BX19" s="791"/>
      <c r="BY19" s="791"/>
      <c r="BZ19" s="791"/>
      <c r="CA19" s="791"/>
      <c r="CB19" s="791"/>
      <c r="CC19" s="791"/>
      <c r="CD19" s="791"/>
      <c r="CE19" s="791"/>
      <c r="CF19" s="791"/>
      <c r="CG19" s="792"/>
      <c r="CH19" s="803">
        <v>1</v>
      </c>
      <c r="CI19" s="804"/>
      <c r="CJ19" s="804"/>
      <c r="CK19" s="804"/>
      <c r="CL19" s="805"/>
      <c r="CM19" s="803">
        <v>852</v>
      </c>
      <c r="CN19" s="804"/>
      <c r="CO19" s="804"/>
      <c r="CP19" s="804"/>
      <c r="CQ19" s="805"/>
      <c r="CR19" s="803">
        <v>24</v>
      </c>
      <c r="CS19" s="804"/>
      <c r="CT19" s="804"/>
      <c r="CU19" s="804"/>
      <c r="CV19" s="805"/>
      <c r="CW19" s="803">
        <v>2</v>
      </c>
      <c r="CX19" s="804"/>
      <c r="CY19" s="804"/>
      <c r="CZ19" s="804"/>
      <c r="DA19" s="805"/>
      <c r="DB19" s="803" t="s">
        <v>581</v>
      </c>
      <c r="DC19" s="804"/>
      <c r="DD19" s="804"/>
      <c r="DE19" s="804"/>
      <c r="DF19" s="805"/>
      <c r="DG19" s="803" t="s">
        <v>581</v>
      </c>
      <c r="DH19" s="804"/>
      <c r="DI19" s="804"/>
      <c r="DJ19" s="804"/>
      <c r="DK19" s="805"/>
      <c r="DL19" s="803" t="s">
        <v>581</v>
      </c>
      <c r="DM19" s="804"/>
      <c r="DN19" s="804"/>
      <c r="DO19" s="804"/>
      <c r="DP19" s="805"/>
      <c r="DQ19" s="803" t="s">
        <v>581</v>
      </c>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t="s">
        <v>579</v>
      </c>
      <c r="BT20" s="791"/>
      <c r="BU20" s="791"/>
      <c r="BV20" s="791"/>
      <c r="BW20" s="791"/>
      <c r="BX20" s="791"/>
      <c r="BY20" s="791"/>
      <c r="BZ20" s="791"/>
      <c r="CA20" s="791"/>
      <c r="CB20" s="791"/>
      <c r="CC20" s="791"/>
      <c r="CD20" s="791"/>
      <c r="CE20" s="791"/>
      <c r="CF20" s="791"/>
      <c r="CG20" s="792"/>
      <c r="CH20" s="803">
        <v>-31</v>
      </c>
      <c r="CI20" s="804"/>
      <c r="CJ20" s="804"/>
      <c r="CK20" s="804"/>
      <c r="CL20" s="805"/>
      <c r="CM20" s="803">
        <v>1690</v>
      </c>
      <c r="CN20" s="804"/>
      <c r="CO20" s="804"/>
      <c r="CP20" s="804"/>
      <c r="CQ20" s="805"/>
      <c r="CR20" s="803">
        <v>10</v>
      </c>
      <c r="CS20" s="804"/>
      <c r="CT20" s="804"/>
      <c r="CU20" s="804"/>
      <c r="CV20" s="805"/>
      <c r="CW20" s="803">
        <v>9</v>
      </c>
      <c r="CX20" s="804"/>
      <c r="CY20" s="804"/>
      <c r="CZ20" s="804"/>
      <c r="DA20" s="805"/>
      <c r="DB20" s="803" t="s">
        <v>581</v>
      </c>
      <c r="DC20" s="804"/>
      <c r="DD20" s="804"/>
      <c r="DE20" s="804"/>
      <c r="DF20" s="805"/>
      <c r="DG20" s="803" t="s">
        <v>581</v>
      </c>
      <c r="DH20" s="804"/>
      <c r="DI20" s="804"/>
      <c r="DJ20" s="804"/>
      <c r="DK20" s="805"/>
      <c r="DL20" s="803" t="s">
        <v>581</v>
      </c>
      <c r="DM20" s="804"/>
      <c r="DN20" s="804"/>
      <c r="DO20" s="804"/>
      <c r="DP20" s="805"/>
      <c r="DQ20" s="803" t="s">
        <v>581</v>
      </c>
      <c r="DR20" s="804"/>
      <c r="DS20" s="804"/>
      <c r="DT20" s="804"/>
      <c r="DU20" s="805"/>
      <c r="DV20" s="806"/>
      <c r="DW20" s="807"/>
      <c r="DX20" s="807"/>
      <c r="DY20" s="807"/>
      <c r="DZ20" s="808"/>
      <c r="EA20" s="234"/>
    </row>
    <row r="21" spans="1:131" s="235" customFormat="1" ht="26.25" customHeight="1" thickBot="1" x14ac:dyDescent="0.2">
      <c r="A21" s="241">
        <v>15</v>
      </c>
      <c r="B21" s="812"/>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t="s">
        <v>580</v>
      </c>
      <c r="BT21" s="791"/>
      <c r="BU21" s="791"/>
      <c r="BV21" s="791"/>
      <c r="BW21" s="791"/>
      <c r="BX21" s="791"/>
      <c r="BY21" s="791"/>
      <c r="BZ21" s="791"/>
      <c r="CA21" s="791"/>
      <c r="CB21" s="791"/>
      <c r="CC21" s="791"/>
      <c r="CD21" s="791"/>
      <c r="CE21" s="791"/>
      <c r="CF21" s="791"/>
      <c r="CG21" s="792"/>
      <c r="CH21" s="803">
        <v>2</v>
      </c>
      <c r="CI21" s="804"/>
      <c r="CJ21" s="804"/>
      <c r="CK21" s="804"/>
      <c r="CL21" s="805"/>
      <c r="CM21" s="803">
        <v>116</v>
      </c>
      <c r="CN21" s="804"/>
      <c r="CO21" s="804"/>
      <c r="CP21" s="804"/>
      <c r="CQ21" s="805"/>
      <c r="CR21" s="803">
        <v>5</v>
      </c>
      <c r="CS21" s="804"/>
      <c r="CT21" s="804"/>
      <c r="CU21" s="804"/>
      <c r="CV21" s="805"/>
      <c r="CW21" s="803">
        <v>2</v>
      </c>
      <c r="CX21" s="804"/>
      <c r="CY21" s="804"/>
      <c r="CZ21" s="804"/>
      <c r="DA21" s="805"/>
      <c r="DB21" s="803" t="s">
        <v>581</v>
      </c>
      <c r="DC21" s="804"/>
      <c r="DD21" s="804"/>
      <c r="DE21" s="804"/>
      <c r="DF21" s="805"/>
      <c r="DG21" s="803" t="s">
        <v>581</v>
      </c>
      <c r="DH21" s="804"/>
      <c r="DI21" s="804"/>
      <c r="DJ21" s="804"/>
      <c r="DK21" s="805"/>
      <c r="DL21" s="803" t="s">
        <v>581</v>
      </c>
      <c r="DM21" s="804"/>
      <c r="DN21" s="804"/>
      <c r="DO21" s="804"/>
      <c r="DP21" s="805"/>
      <c r="DQ21" s="803" t="s">
        <v>581</v>
      </c>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5"/>
      <c r="AL22" s="826"/>
      <c r="AM22" s="826"/>
      <c r="AN22" s="826"/>
      <c r="AO22" s="826"/>
      <c r="AP22" s="826"/>
      <c r="AQ22" s="826"/>
      <c r="AR22" s="826"/>
      <c r="AS22" s="826"/>
      <c r="AT22" s="826"/>
      <c r="AU22" s="827"/>
      <c r="AV22" s="827"/>
      <c r="AW22" s="827"/>
      <c r="AX22" s="827"/>
      <c r="AY22" s="828"/>
      <c r="AZ22" s="829" t="s">
        <v>379</v>
      </c>
      <c r="BA22" s="829"/>
      <c r="BB22" s="829"/>
      <c r="BC22" s="829"/>
      <c r="BD22" s="830"/>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3" t="s">
        <v>381</v>
      </c>
      <c r="C23" s="814"/>
      <c r="D23" s="814"/>
      <c r="E23" s="814"/>
      <c r="F23" s="814"/>
      <c r="G23" s="814"/>
      <c r="H23" s="814"/>
      <c r="I23" s="814"/>
      <c r="J23" s="814"/>
      <c r="K23" s="814"/>
      <c r="L23" s="814"/>
      <c r="M23" s="814"/>
      <c r="N23" s="814"/>
      <c r="O23" s="814"/>
      <c r="P23" s="815"/>
      <c r="Q23" s="816">
        <f>SUM(Q7:U22)</f>
        <v>72699</v>
      </c>
      <c r="R23" s="817"/>
      <c r="S23" s="817"/>
      <c r="T23" s="817"/>
      <c r="U23" s="817"/>
      <c r="V23" s="817">
        <f>SUM(V7:Z22)</f>
        <v>72106</v>
      </c>
      <c r="W23" s="817"/>
      <c r="X23" s="817"/>
      <c r="Y23" s="817"/>
      <c r="Z23" s="817"/>
      <c r="AA23" s="817">
        <f>SUM(AA7:AE22)</f>
        <v>593</v>
      </c>
      <c r="AB23" s="817"/>
      <c r="AC23" s="817"/>
      <c r="AD23" s="817"/>
      <c r="AE23" s="818"/>
      <c r="AF23" s="819">
        <v>419</v>
      </c>
      <c r="AG23" s="817"/>
      <c r="AH23" s="817"/>
      <c r="AI23" s="817"/>
      <c r="AJ23" s="820"/>
      <c r="AK23" s="821"/>
      <c r="AL23" s="822"/>
      <c r="AM23" s="822"/>
      <c r="AN23" s="822"/>
      <c r="AO23" s="822"/>
      <c r="AP23" s="817">
        <f>SUM(AP7:AT22)</f>
        <v>112851</v>
      </c>
      <c r="AQ23" s="817"/>
      <c r="AR23" s="817"/>
      <c r="AS23" s="817"/>
      <c r="AT23" s="817"/>
      <c r="AU23" s="823"/>
      <c r="AV23" s="823"/>
      <c r="AW23" s="823"/>
      <c r="AX23" s="823"/>
      <c r="AY23" s="824"/>
      <c r="AZ23" s="832" t="s">
        <v>382</v>
      </c>
      <c r="BA23" s="833"/>
      <c r="BB23" s="833"/>
      <c r="BC23" s="833"/>
      <c r="BD23" s="834"/>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1" t="s">
        <v>383</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360</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5" t="s">
        <v>388</v>
      </c>
      <c r="AG26" s="836"/>
      <c r="AH26" s="836"/>
      <c r="AI26" s="836"/>
      <c r="AJ26" s="837"/>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8"/>
      <c r="AG27" s="839"/>
      <c r="AH27" s="839"/>
      <c r="AI27" s="839"/>
      <c r="AJ27" s="840"/>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5">
        <v>19558</v>
      </c>
      <c r="R28" s="846"/>
      <c r="S28" s="846"/>
      <c r="T28" s="846"/>
      <c r="U28" s="846"/>
      <c r="V28" s="846">
        <v>18653</v>
      </c>
      <c r="W28" s="846"/>
      <c r="X28" s="846"/>
      <c r="Y28" s="846"/>
      <c r="Z28" s="846"/>
      <c r="AA28" s="846">
        <f t="shared" ref="AA28:AA36" si="0">Q28-V28</f>
        <v>905</v>
      </c>
      <c r="AB28" s="846"/>
      <c r="AC28" s="846"/>
      <c r="AD28" s="846"/>
      <c r="AE28" s="847"/>
      <c r="AF28" s="848">
        <v>905</v>
      </c>
      <c r="AG28" s="846"/>
      <c r="AH28" s="846"/>
      <c r="AI28" s="846"/>
      <c r="AJ28" s="849"/>
      <c r="AK28" s="850">
        <v>1191</v>
      </c>
      <c r="AL28" s="841"/>
      <c r="AM28" s="841"/>
      <c r="AN28" s="841"/>
      <c r="AO28" s="841"/>
      <c r="AP28" s="841" t="s">
        <v>581</v>
      </c>
      <c r="AQ28" s="841"/>
      <c r="AR28" s="841"/>
      <c r="AS28" s="841"/>
      <c r="AT28" s="841"/>
      <c r="AU28" s="841" t="s">
        <v>581</v>
      </c>
      <c r="AV28" s="841"/>
      <c r="AW28" s="841"/>
      <c r="AX28" s="841"/>
      <c r="AY28" s="841"/>
      <c r="AZ28" s="842" t="s">
        <v>581</v>
      </c>
      <c r="BA28" s="842"/>
      <c r="BB28" s="842"/>
      <c r="BC28" s="842"/>
      <c r="BD28" s="842"/>
      <c r="BE28" s="843"/>
      <c r="BF28" s="843"/>
      <c r="BG28" s="843"/>
      <c r="BH28" s="843"/>
      <c r="BI28" s="844"/>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613</v>
      </c>
      <c r="R29" s="781"/>
      <c r="S29" s="781"/>
      <c r="T29" s="781"/>
      <c r="U29" s="781"/>
      <c r="V29" s="781">
        <v>613</v>
      </c>
      <c r="W29" s="781"/>
      <c r="X29" s="781"/>
      <c r="Y29" s="781"/>
      <c r="Z29" s="781"/>
      <c r="AA29" s="781">
        <f t="shared" si="0"/>
        <v>0</v>
      </c>
      <c r="AB29" s="781"/>
      <c r="AC29" s="781"/>
      <c r="AD29" s="781"/>
      <c r="AE29" s="782"/>
      <c r="AF29" s="783" t="s">
        <v>132</v>
      </c>
      <c r="AG29" s="784"/>
      <c r="AH29" s="784"/>
      <c r="AI29" s="784"/>
      <c r="AJ29" s="785"/>
      <c r="AK29" s="853">
        <v>359</v>
      </c>
      <c r="AL29" s="854"/>
      <c r="AM29" s="854"/>
      <c r="AN29" s="854"/>
      <c r="AO29" s="854"/>
      <c r="AP29" s="854">
        <v>822</v>
      </c>
      <c r="AQ29" s="854"/>
      <c r="AR29" s="854"/>
      <c r="AS29" s="854"/>
      <c r="AT29" s="854"/>
      <c r="AU29" s="854">
        <v>439</v>
      </c>
      <c r="AV29" s="854"/>
      <c r="AW29" s="854"/>
      <c r="AX29" s="854"/>
      <c r="AY29" s="854"/>
      <c r="AZ29" s="855" t="s">
        <v>597</v>
      </c>
      <c r="BA29" s="855"/>
      <c r="BB29" s="855"/>
      <c r="BC29" s="855"/>
      <c r="BD29" s="855"/>
      <c r="BE29" s="851"/>
      <c r="BF29" s="851"/>
      <c r="BG29" s="851"/>
      <c r="BH29" s="851"/>
      <c r="BI29" s="852"/>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2310</v>
      </c>
      <c r="R30" s="781"/>
      <c r="S30" s="781"/>
      <c r="T30" s="781"/>
      <c r="U30" s="781"/>
      <c r="V30" s="781">
        <v>2298</v>
      </c>
      <c r="W30" s="781"/>
      <c r="X30" s="781"/>
      <c r="Y30" s="781"/>
      <c r="Z30" s="781"/>
      <c r="AA30" s="781">
        <f t="shared" si="0"/>
        <v>12</v>
      </c>
      <c r="AB30" s="781"/>
      <c r="AC30" s="781"/>
      <c r="AD30" s="781"/>
      <c r="AE30" s="782"/>
      <c r="AF30" s="783">
        <v>12</v>
      </c>
      <c r="AG30" s="784"/>
      <c r="AH30" s="784"/>
      <c r="AI30" s="784"/>
      <c r="AJ30" s="785"/>
      <c r="AK30" s="853">
        <v>495</v>
      </c>
      <c r="AL30" s="854"/>
      <c r="AM30" s="854"/>
      <c r="AN30" s="854"/>
      <c r="AO30" s="854"/>
      <c r="AP30" s="854" t="s">
        <v>581</v>
      </c>
      <c r="AQ30" s="854"/>
      <c r="AR30" s="854"/>
      <c r="AS30" s="854"/>
      <c r="AT30" s="854"/>
      <c r="AU30" s="854" t="s">
        <v>581</v>
      </c>
      <c r="AV30" s="854"/>
      <c r="AW30" s="854"/>
      <c r="AX30" s="854"/>
      <c r="AY30" s="854"/>
      <c r="AZ30" s="855" t="s">
        <v>595</v>
      </c>
      <c r="BA30" s="855"/>
      <c r="BB30" s="855"/>
      <c r="BC30" s="855"/>
      <c r="BD30" s="855"/>
      <c r="BE30" s="851"/>
      <c r="BF30" s="851"/>
      <c r="BG30" s="851"/>
      <c r="BH30" s="851"/>
      <c r="BI30" s="852"/>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396</v>
      </c>
      <c r="C31" s="778"/>
      <c r="D31" s="778"/>
      <c r="E31" s="778"/>
      <c r="F31" s="778"/>
      <c r="G31" s="778"/>
      <c r="H31" s="778"/>
      <c r="I31" s="778"/>
      <c r="J31" s="778"/>
      <c r="K31" s="778"/>
      <c r="L31" s="778"/>
      <c r="M31" s="778"/>
      <c r="N31" s="778"/>
      <c r="O31" s="778"/>
      <c r="P31" s="779"/>
      <c r="Q31" s="780">
        <v>17459</v>
      </c>
      <c r="R31" s="781"/>
      <c r="S31" s="781"/>
      <c r="T31" s="781"/>
      <c r="U31" s="781"/>
      <c r="V31" s="781">
        <v>17331</v>
      </c>
      <c r="W31" s="781"/>
      <c r="X31" s="781"/>
      <c r="Y31" s="781"/>
      <c r="Z31" s="781"/>
      <c r="AA31" s="781">
        <f t="shared" si="0"/>
        <v>128</v>
      </c>
      <c r="AB31" s="781"/>
      <c r="AC31" s="781"/>
      <c r="AD31" s="781"/>
      <c r="AE31" s="782"/>
      <c r="AF31" s="783">
        <v>128</v>
      </c>
      <c r="AG31" s="784"/>
      <c r="AH31" s="784"/>
      <c r="AI31" s="784"/>
      <c r="AJ31" s="785"/>
      <c r="AK31" s="853">
        <v>2464</v>
      </c>
      <c r="AL31" s="854"/>
      <c r="AM31" s="854"/>
      <c r="AN31" s="854"/>
      <c r="AO31" s="854"/>
      <c r="AP31" s="854" t="s">
        <v>590</v>
      </c>
      <c r="AQ31" s="854"/>
      <c r="AR31" s="854"/>
      <c r="AS31" s="854"/>
      <c r="AT31" s="854"/>
      <c r="AU31" s="854" t="s">
        <v>581</v>
      </c>
      <c r="AV31" s="854"/>
      <c r="AW31" s="854"/>
      <c r="AX31" s="854"/>
      <c r="AY31" s="854"/>
      <c r="AZ31" s="855" t="s">
        <v>596</v>
      </c>
      <c r="BA31" s="855"/>
      <c r="BB31" s="855"/>
      <c r="BC31" s="855"/>
      <c r="BD31" s="855"/>
      <c r="BE31" s="851"/>
      <c r="BF31" s="851"/>
      <c r="BG31" s="851"/>
      <c r="BH31" s="851"/>
      <c r="BI31" s="852"/>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397</v>
      </c>
      <c r="C32" s="778"/>
      <c r="D32" s="778"/>
      <c r="E32" s="778"/>
      <c r="F32" s="778"/>
      <c r="G32" s="778"/>
      <c r="H32" s="778"/>
      <c r="I32" s="778"/>
      <c r="J32" s="778"/>
      <c r="K32" s="778"/>
      <c r="L32" s="778"/>
      <c r="M32" s="778"/>
      <c r="N32" s="778"/>
      <c r="O32" s="778"/>
      <c r="P32" s="779"/>
      <c r="Q32" s="780">
        <v>9092</v>
      </c>
      <c r="R32" s="781"/>
      <c r="S32" s="781"/>
      <c r="T32" s="781"/>
      <c r="U32" s="781"/>
      <c r="V32" s="781">
        <v>8998</v>
      </c>
      <c r="W32" s="781"/>
      <c r="X32" s="781"/>
      <c r="Y32" s="781"/>
      <c r="Z32" s="781"/>
      <c r="AA32" s="781">
        <f t="shared" si="0"/>
        <v>94</v>
      </c>
      <c r="AB32" s="781"/>
      <c r="AC32" s="781"/>
      <c r="AD32" s="781"/>
      <c r="AE32" s="782"/>
      <c r="AF32" s="783">
        <v>1607</v>
      </c>
      <c r="AG32" s="784"/>
      <c r="AH32" s="784"/>
      <c r="AI32" s="784"/>
      <c r="AJ32" s="785"/>
      <c r="AK32" s="853">
        <v>1259</v>
      </c>
      <c r="AL32" s="854"/>
      <c r="AM32" s="854"/>
      <c r="AN32" s="854"/>
      <c r="AO32" s="854"/>
      <c r="AP32" s="854">
        <v>10164</v>
      </c>
      <c r="AQ32" s="854"/>
      <c r="AR32" s="854"/>
      <c r="AS32" s="854"/>
      <c r="AT32" s="854"/>
      <c r="AU32" s="854">
        <v>4157</v>
      </c>
      <c r="AV32" s="854"/>
      <c r="AW32" s="854"/>
      <c r="AX32" s="854"/>
      <c r="AY32" s="854"/>
      <c r="AZ32" s="855" t="s">
        <v>595</v>
      </c>
      <c r="BA32" s="855"/>
      <c r="BB32" s="855"/>
      <c r="BC32" s="855"/>
      <c r="BD32" s="855"/>
      <c r="BE32" s="851" t="s">
        <v>398</v>
      </c>
      <c r="BF32" s="851"/>
      <c r="BG32" s="851"/>
      <c r="BH32" s="851"/>
      <c r="BI32" s="852"/>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399</v>
      </c>
      <c r="C33" s="778"/>
      <c r="D33" s="778"/>
      <c r="E33" s="778"/>
      <c r="F33" s="778"/>
      <c r="G33" s="778"/>
      <c r="H33" s="778"/>
      <c r="I33" s="778"/>
      <c r="J33" s="778"/>
      <c r="K33" s="778"/>
      <c r="L33" s="778"/>
      <c r="M33" s="778"/>
      <c r="N33" s="778"/>
      <c r="O33" s="778"/>
      <c r="P33" s="779"/>
      <c r="Q33" s="780">
        <v>3743</v>
      </c>
      <c r="R33" s="781"/>
      <c r="S33" s="781"/>
      <c r="T33" s="781"/>
      <c r="U33" s="781"/>
      <c r="V33" s="781">
        <v>2887</v>
      </c>
      <c r="W33" s="781"/>
      <c r="X33" s="781"/>
      <c r="Y33" s="781"/>
      <c r="Z33" s="781"/>
      <c r="AA33" s="781">
        <f t="shared" si="0"/>
        <v>856</v>
      </c>
      <c r="AB33" s="781"/>
      <c r="AC33" s="781"/>
      <c r="AD33" s="781"/>
      <c r="AE33" s="782"/>
      <c r="AF33" s="783">
        <v>1877</v>
      </c>
      <c r="AG33" s="784"/>
      <c r="AH33" s="784"/>
      <c r="AI33" s="784"/>
      <c r="AJ33" s="785"/>
      <c r="AK33" s="853">
        <v>100</v>
      </c>
      <c r="AL33" s="854"/>
      <c r="AM33" s="854"/>
      <c r="AN33" s="854"/>
      <c r="AO33" s="854"/>
      <c r="AP33" s="854">
        <v>7594</v>
      </c>
      <c r="AQ33" s="854"/>
      <c r="AR33" s="854"/>
      <c r="AS33" s="854"/>
      <c r="AT33" s="854"/>
      <c r="AU33" s="856">
        <v>213</v>
      </c>
      <c r="AV33" s="854"/>
      <c r="AW33" s="854"/>
      <c r="AX33" s="854"/>
      <c r="AY33" s="854"/>
      <c r="AZ33" s="855" t="s">
        <v>595</v>
      </c>
      <c r="BA33" s="855"/>
      <c r="BB33" s="855"/>
      <c r="BC33" s="855"/>
      <c r="BD33" s="855"/>
      <c r="BE33" s="851" t="s">
        <v>400</v>
      </c>
      <c r="BF33" s="851"/>
      <c r="BG33" s="851"/>
      <c r="BH33" s="851"/>
      <c r="BI33" s="852"/>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401</v>
      </c>
      <c r="C34" s="778"/>
      <c r="D34" s="778"/>
      <c r="E34" s="778"/>
      <c r="F34" s="778"/>
      <c r="G34" s="778"/>
      <c r="H34" s="778"/>
      <c r="I34" s="778"/>
      <c r="J34" s="778"/>
      <c r="K34" s="778"/>
      <c r="L34" s="778"/>
      <c r="M34" s="778"/>
      <c r="N34" s="778"/>
      <c r="O34" s="778"/>
      <c r="P34" s="779"/>
      <c r="Q34" s="780">
        <v>28</v>
      </c>
      <c r="R34" s="781"/>
      <c r="S34" s="781"/>
      <c r="T34" s="781"/>
      <c r="U34" s="781"/>
      <c r="V34" s="781">
        <v>31</v>
      </c>
      <c r="W34" s="781"/>
      <c r="X34" s="781"/>
      <c r="Y34" s="781"/>
      <c r="Z34" s="781"/>
      <c r="AA34" s="781">
        <f t="shared" si="0"/>
        <v>-3</v>
      </c>
      <c r="AB34" s="781"/>
      <c r="AC34" s="781"/>
      <c r="AD34" s="781"/>
      <c r="AE34" s="782"/>
      <c r="AF34" s="783">
        <v>411</v>
      </c>
      <c r="AG34" s="784"/>
      <c r="AH34" s="784"/>
      <c r="AI34" s="784"/>
      <c r="AJ34" s="785"/>
      <c r="AK34" s="853" t="s">
        <v>581</v>
      </c>
      <c r="AL34" s="854"/>
      <c r="AM34" s="854"/>
      <c r="AN34" s="854"/>
      <c r="AO34" s="854"/>
      <c r="AP34" s="854" t="s">
        <v>581</v>
      </c>
      <c r="AQ34" s="854"/>
      <c r="AR34" s="854"/>
      <c r="AS34" s="854"/>
      <c r="AT34" s="854"/>
      <c r="AU34" s="854" t="s">
        <v>581</v>
      </c>
      <c r="AV34" s="854"/>
      <c r="AW34" s="854"/>
      <c r="AX34" s="854"/>
      <c r="AY34" s="854"/>
      <c r="AZ34" s="855" t="s">
        <v>595</v>
      </c>
      <c r="BA34" s="855"/>
      <c r="BB34" s="855"/>
      <c r="BC34" s="855"/>
      <c r="BD34" s="855"/>
      <c r="BE34" s="851" t="s">
        <v>400</v>
      </c>
      <c r="BF34" s="851"/>
      <c r="BG34" s="851"/>
      <c r="BH34" s="851"/>
      <c r="BI34" s="852"/>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402</v>
      </c>
      <c r="C35" s="778"/>
      <c r="D35" s="778"/>
      <c r="E35" s="778"/>
      <c r="F35" s="778"/>
      <c r="G35" s="778"/>
      <c r="H35" s="778"/>
      <c r="I35" s="778"/>
      <c r="J35" s="778"/>
      <c r="K35" s="778"/>
      <c r="L35" s="778"/>
      <c r="M35" s="778"/>
      <c r="N35" s="778"/>
      <c r="O35" s="778"/>
      <c r="P35" s="779"/>
      <c r="Q35" s="780">
        <v>5920</v>
      </c>
      <c r="R35" s="781"/>
      <c r="S35" s="781"/>
      <c r="T35" s="781"/>
      <c r="U35" s="781"/>
      <c r="V35" s="781">
        <v>5507</v>
      </c>
      <c r="W35" s="781"/>
      <c r="X35" s="781"/>
      <c r="Y35" s="781"/>
      <c r="Z35" s="781"/>
      <c r="AA35" s="781">
        <f t="shared" si="0"/>
        <v>413</v>
      </c>
      <c r="AB35" s="781"/>
      <c r="AC35" s="781"/>
      <c r="AD35" s="781"/>
      <c r="AE35" s="782"/>
      <c r="AF35" s="783">
        <v>909</v>
      </c>
      <c r="AG35" s="784"/>
      <c r="AH35" s="784"/>
      <c r="AI35" s="784"/>
      <c r="AJ35" s="785"/>
      <c r="AK35" s="853">
        <v>1707</v>
      </c>
      <c r="AL35" s="854"/>
      <c r="AM35" s="854"/>
      <c r="AN35" s="854"/>
      <c r="AO35" s="854"/>
      <c r="AP35" s="854">
        <v>52007</v>
      </c>
      <c r="AQ35" s="854"/>
      <c r="AR35" s="854"/>
      <c r="AS35" s="854"/>
      <c r="AT35" s="854"/>
      <c r="AU35" s="854">
        <v>20959</v>
      </c>
      <c r="AV35" s="854"/>
      <c r="AW35" s="854"/>
      <c r="AX35" s="854"/>
      <c r="AY35" s="854"/>
      <c r="AZ35" s="855" t="s">
        <v>596</v>
      </c>
      <c r="BA35" s="855"/>
      <c r="BB35" s="855"/>
      <c r="BC35" s="855"/>
      <c r="BD35" s="855"/>
      <c r="BE35" s="851" t="s">
        <v>403</v>
      </c>
      <c r="BF35" s="851"/>
      <c r="BG35" s="851"/>
      <c r="BH35" s="851"/>
      <c r="BI35" s="852"/>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404</v>
      </c>
      <c r="C36" s="778"/>
      <c r="D36" s="778"/>
      <c r="E36" s="778"/>
      <c r="F36" s="778"/>
      <c r="G36" s="778"/>
      <c r="H36" s="778"/>
      <c r="I36" s="778"/>
      <c r="J36" s="778"/>
      <c r="K36" s="778"/>
      <c r="L36" s="778"/>
      <c r="M36" s="778"/>
      <c r="N36" s="778"/>
      <c r="O36" s="778"/>
      <c r="P36" s="779"/>
      <c r="Q36" s="780">
        <v>1803</v>
      </c>
      <c r="R36" s="781"/>
      <c r="S36" s="781"/>
      <c r="T36" s="781"/>
      <c r="U36" s="781"/>
      <c r="V36" s="781">
        <v>1803</v>
      </c>
      <c r="W36" s="781"/>
      <c r="X36" s="781"/>
      <c r="Y36" s="781"/>
      <c r="Z36" s="781"/>
      <c r="AA36" s="781">
        <f t="shared" si="0"/>
        <v>0</v>
      </c>
      <c r="AB36" s="781"/>
      <c r="AC36" s="781"/>
      <c r="AD36" s="781"/>
      <c r="AE36" s="782"/>
      <c r="AF36" s="783" t="s">
        <v>132</v>
      </c>
      <c r="AG36" s="784"/>
      <c r="AH36" s="784"/>
      <c r="AI36" s="784"/>
      <c r="AJ36" s="785"/>
      <c r="AK36" s="853">
        <v>22</v>
      </c>
      <c r="AL36" s="854"/>
      <c r="AM36" s="854"/>
      <c r="AN36" s="854"/>
      <c r="AO36" s="854"/>
      <c r="AP36" s="854">
        <v>1211</v>
      </c>
      <c r="AQ36" s="854"/>
      <c r="AR36" s="854"/>
      <c r="AS36" s="854"/>
      <c r="AT36" s="854"/>
      <c r="AU36" s="854" t="s">
        <v>595</v>
      </c>
      <c r="AV36" s="854"/>
      <c r="AW36" s="854"/>
      <c r="AX36" s="854"/>
      <c r="AY36" s="854"/>
      <c r="AZ36" s="855" t="s">
        <v>596</v>
      </c>
      <c r="BA36" s="855"/>
      <c r="BB36" s="855"/>
      <c r="BC36" s="855"/>
      <c r="BD36" s="855"/>
      <c r="BE36" s="851" t="s">
        <v>405</v>
      </c>
      <c r="BF36" s="851"/>
      <c r="BG36" s="851"/>
      <c r="BH36" s="851"/>
      <c r="BI36" s="852"/>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3"/>
      <c r="AL37" s="854"/>
      <c r="AM37" s="854"/>
      <c r="AN37" s="854"/>
      <c r="AO37" s="854"/>
      <c r="AP37" s="854"/>
      <c r="AQ37" s="854"/>
      <c r="AR37" s="854"/>
      <c r="AS37" s="854"/>
      <c r="AT37" s="854"/>
      <c r="AU37" s="854"/>
      <c r="AV37" s="854"/>
      <c r="AW37" s="854"/>
      <c r="AX37" s="854"/>
      <c r="AY37" s="854"/>
      <c r="AZ37" s="855"/>
      <c r="BA37" s="855"/>
      <c r="BB37" s="855"/>
      <c r="BC37" s="855"/>
      <c r="BD37" s="855"/>
      <c r="BE37" s="851"/>
      <c r="BF37" s="851"/>
      <c r="BG37" s="851"/>
      <c r="BH37" s="851"/>
      <c r="BI37" s="852"/>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3"/>
      <c r="AL38" s="854"/>
      <c r="AM38" s="854"/>
      <c r="AN38" s="854"/>
      <c r="AO38" s="854"/>
      <c r="AP38" s="854"/>
      <c r="AQ38" s="854"/>
      <c r="AR38" s="854"/>
      <c r="AS38" s="854"/>
      <c r="AT38" s="854"/>
      <c r="AU38" s="854"/>
      <c r="AV38" s="854"/>
      <c r="AW38" s="854"/>
      <c r="AX38" s="854"/>
      <c r="AY38" s="854"/>
      <c r="AZ38" s="855"/>
      <c r="BA38" s="855"/>
      <c r="BB38" s="855"/>
      <c r="BC38" s="855"/>
      <c r="BD38" s="855"/>
      <c r="BE38" s="851"/>
      <c r="BF38" s="851"/>
      <c r="BG38" s="851"/>
      <c r="BH38" s="851"/>
      <c r="BI38" s="852"/>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7"/>
      <c r="R50" s="858"/>
      <c r="S50" s="858"/>
      <c r="T50" s="858"/>
      <c r="U50" s="858"/>
      <c r="V50" s="858"/>
      <c r="W50" s="858"/>
      <c r="X50" s="858"/>
      <c r="Y50" s="858"/>
      <c r="Z50" s="858"/>
      <c r="AA50" s="858"/>
      <c r="AB50" s="858"/>
      <c r="AC50" s="858"/>
      <c r="AD50" s="858"/>
      <c r="AE50" s="859"/>
      <c r="AF50" s="783"/>
      <c r="AG50" s="784"/>
      <c r="AH50" s="784"/>
      <c r="AI50" s="784"/>
      <c r="AJ50" s="785"/>
      <c r="AK50" s="860"/>
      <c r="AL50" s="858"/>
      <c r="AM50" s="858"/>
      <c r="AN50" s="858"/>
      <c r="AO50" s="858"/>
      <c r="AP50" s="858"/>
      <c r="AQ50" s="858"/>
      <c r="AR50" s="858"/>
      <c r="AS50" s="858"/>
      <c r="AT50" s="858"/>
      <c r="AU50" s="858"/>
      <c r="AV50" s="858"/>
      <c r="AW50" s="858"/>
      <c r="AX50" s="858"/>
      <c r="AY50" s="858"/>
      <c r="AZ50" s="861"/>
      <c r="BA50" s="861"/>
      <c r="BB50" s="861"/>
      <c r="BC50" s="861"/>
      <c r="BD50" s="861"/>
      <c r="BE50" s="851"/>
      <c r="BF50" s="851"/>
      <c r="BG50" s="851"/>
      <c r="BH50" s="851"/>
      <c r="BI50" s="852"/>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7"/>
      <c r="R51" s="858"/>
      <c r="S51" s="858"/>
      <c r="T51" s="858"/>
      <c r="U51" s="858"/>
      <c r="V51" s="858"/>
      <c r="W51" s="858"/>
      <c r="X51" s="858"/>
      <c r="Y51" s="858"/>
      <c r="Z51" s="858"/>
      <c r="AA51" s="858"/>
      <c r="AB51" s="858"/>
      <c r="AC51" s="858"/>
      <c r="AD51" s="858"/>
      <c r="AE51" s="859"/>
      <c r="AF51" s="783"/>
      <c r="AG51" s="784"/>
      <c r="AH51" s="784"/>
      <c r="AI51" s="784"/>
      <c r="AJ51" s="785"/>
      <c r="AK51" s="860"/>
      <c r="AL51" s="858"/>
      <c r="AM51" s="858"/>
      <c r="AN51" s="858"/>
      <c r="AO51" s="858"/>
      <c r="AP51" s="858"/>
      <c r="AQ51" s="858"/>
      <c r="AR51" s="858"/>
      <c r="AS51" s="858"/>
      <c r="AT51" s="858"/>
      <c r="AU51" s="858"/>
      <c r="AV51" s="858"/>
      <c r="AW51" s="858"/>
      <c r="AX51" s="858"/>
      <c r="AY51" s="858"/>
      <c r="AZ51" s="861"/>
      <c r="BA51" s="861"/>
      <c r="BB51" s="861"/>
      <c r="BC51" s="861"/>
      <c r="BD51" s="861"/>
      <c r="BE51" s="851"/>
      <c r="BF51" s="851"/>
      <c r="BG51" s="851"/>
      <c r="BH51" s="851"/>
      <c r="BI51" s="852"/>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7"/>
      <c r="R52" s="858"/>
      <c r="S52" s="858"/>
      <c r="T52" s="858"/>
      <c r="U52" s="858"/>
      <c r="V52" s="858"/>
      <c r="W52" s="858"/>
      <c r="X52" s="858"/>
      <c r="Y52" s="858"/>
      <c r="Z52" s="858"/>
      <c r="AA52" s="858"/>
      <c r="AB52" s="858"/>
      <c r="AC52" s="858"/>
      <c r="AD52" s="858"/>
      <c r="AE52" s="859"/>
      <c r="AF52" s="783"/>
      <c r="AG52" s="784"/>
      <c r="AH52" s="784"/>
      <c r="AI52" s="784"/>
      <c r="AJ52" s="785"/>
      <c r="AK52" s="860"/>
      <c r="AL52" s="858"/>
      <c r="AM52" s="858"/>
      <c r="AN52" s="858"/>
      <c r="AO52" s="858"/>
      <c r="AP52" s="858"/>
      <c r="AQ52" s="858"/>
      <c r="AR52" s="858"/>
      <c r="AS52" s="858"/>
      <c r="AT52" s="858"/>
      <c r="AU52" s="858"/>
      <c r="AV52" s="858"/>
      <c r="AW52" s="858"/>
      <c r="AX52" s="858"/>
      <c r="AY52" s="858"/>
      <c r="AZ52" s="861"/>
      <c r="BA52" s="861"/>
      <c r="BB52" s="861"/>
      <c r="BC52" s="861"/>
      <c r="BD52" s="861"/>
      <c r="BE52" s="851"/>
      <c r="BF52" s="851"/>
      <c r="BG52" s="851"/>
      <c r="BH52" s="851"/>
      <c r="BI52" s="852"/>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7"/>
      <c r="R53" s="858"/>
      <c r="S53" s="858"/>
      <c r="T53" s="858"/>
      <c r="U53" s="858"/>
      <c r="V53" s="858"/>
      <c r="W53" s="858"/>
      <c r="X53" s="858"/>
      <c r="Y53" s="858"/>
      <c r="Z53" s="858"/>
      <c r="AA53" s="858"/>
      <c r="AB53" s="858"/>
      <c r="AC53" s="858"/>
      <c r="AD53" s="858"/>
      <c r="AE53" s="859"/>
      <c r="AF53" s="783"/>
      <c r="AG53" s="784"/>
      <c r="AH53" s="784"/>
      <c r="AI53" s="784"/>
      <c r="AJ53" s="785"/>
      <c r="AK53" s="860"/>
      <c r="AL53" s="858"/>
      <c r="AM53" s="858"/>
      <c r="AN53" s="858"/>
      <c r="AO53" s="858"/>
      <c r="AP53" s="858"/>
      <c r="AQ53" s="858"/>
      <c r="AR53" s="858"/>
      <c r="AS53" s="858"/>
      <c r="AT53" s="858"/>
      <c r="AU53" s="858"/>
      <c r="AV53" s="858"/>
      <c r="AW53" s="858"/>
      <c r="AX53" s="858"/>
      <c r="AY53" s="858"/>
      <c r="AZ53" s="861"/>
      <c r="BA53" s="861"/>
      <c r="BB53" s="861"/>
      <c r="BC53" s="861"/>
      <c r="BD53" s="861"/>
      <c r="BE53" s="851"/>
      <c r="BF53" s="851"/>
      <c r="BG53" s="851"/>
      <c r="BH53" s="851"/>
      <c r="BI53" s="852"/>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7"/>
      <c r="R54" s="858"/>
      <c r="S54" s="858"/>
      <c r="T54" s="858"/>
      <c r="U54" s="858"/>
      <c r="V54" s="858"/>
      <c r="W54" s="858"/>
      <c r="X54" s="858"/>
      <c r="Y54" s="858"/>
      <c r="Z54" s="858"/>
      <c r="AA54" s="858"/>
      <c r="AB54" s="858"/>
      <c r="AC54" s="858"/>
      <c r="AD54" s="858"/>
      <c r="AE54" s="859"/>
      <c r="AF54" s="783"/>
      <c r="AG54" s="784"/>
      <c r="AH54" s="784"/>
      <c r="AI54" s="784"/>
      <c r="AJ54" s="785"/>
      <c r="AK54" s="860"/>
      <c r="AL54" s="858"/>
      <c r="AM54" s="858"/>
      <c r="AN54" s="858"/>
      <c r="AO54" s="858"/>
      <c r="AP54" s="858"/>
      <c r="AQ54" s="858"/>
      <c r="AR54" s="858"/>
      <c r="AS54" s="858"/>
      <c r="AT54" s="858"/>
      <c r="AU54" s="858"/>
      <c r="AV54" s="858"/>
      <c r="AW54" s="858"/>
      <c r="AX54" s="858"/>
      <c r="AY54" s="858"/>
      <c r="AZ54" s="861"/>
      <c r="BA54" s="861"/>
      <c r="BB54" s="861"/>
      <c r="BC54" s="861"/>
      <c r="BD54" s="861"/>
      <c r="BE54" s="851"/>
      <c r="BF54" s="851"/>
      <c r="BG54" s="851"/>
      <c r="BH54" s="851"/>
      <c r="BI54" s="852"/>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7"/>
      <c r="R55" s="858"/>
      <c r="S55" s="858"/>
      <c r="T55" s="858"/>
      <c r="U55" s="858"/>
      <c r="V55" s="858"/>
      <c r="W55" s="858"/>
      <c r="X55" s="858"/>
      <c r="Y55" s="858"/>
      <c r="Z55" s="858"/>
      <c r="AA55" s="858"/>
      <c r="AB55" s="858"/>
      <c r="AC55" s="858"/>
      <c r="AD55" s="858"/>
      <c r="AE55" s="859"/>
      <c r="AF55" s="783"/>
      <c r="AG55" s="784"/>
      <c r="AH55" s="784"/>
      <c r="AI55" s="784"/>
      <c r="AJ55" s="785"/>
      <c r="AK55" s="860"/>
      <c r="AL55" s="858"/>
      <c r="AM55" s="858"/>
      <c r="AN55" s="858"/>
      <c r="AO55" s="858"/>
      <c r="AP55" s="858"/>
      <c r="AQ55" s="858"/>
      <c r="AR55" s="858"/>
      <c r="AS55" s="858"/>
      <c r="AT55" s="858"/>
      <c r="AU55" s="858"/>
      <c r="AV55" s="858"/>
      <c r="AW55" s="858"/>
      <c r="AX55" s="858"/>
      <c r="AY55" s="858"/>
      <c r="AZ55" s="861"/>
      <c r="BA55" s="861"/>
      <c r="BB55" s="861"/>
      <c r="BC55" s="861"/>
      <c r="BD55" s="861"/>
      <c r="BE55" s="851"/>
      <c r="BF55" s="851"/>
      <c r="BG55" s="851"/>
      <c r="BH55" s="851"/>
      <c r="BI55" s="852"/>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7"/>
      <c r="R56" s="858"/>
      <c r="S56" s="858"/>
      <c r="T56" s="858"/>
      <c r="U56" s="858"/>
      <c r="V56" s="858"/>
      <c r="W56" s="858"/>
      <c r="X56" s="858"/>
      <c r="Y56" s="858"/>
      <c r="Z56" s="858"/>
      <c r="AA56" s="858"/>
      <c r="AB56" s="858"/>
      <c r="AC56" s="858"/>
      <c r="AD56" s="858"/>
      <c r="AE56" s="859"/>
      <c r="AF56" s="783"/>
      <c r="AG56" s="784"/>
      <c r="AH56" s="784"/>
      <c r="AI56" s="784"/>
      <c r="AJ56" s="785"/>
      <c r="AK56" s="860"/>
      <c r="AL56" s="858"/>
      <c r="AM56" s="858"/>
      <c r="AN56" s="858"/>
      <c r="AO56" s="858"/>
      <c r="AP56" s="858"/>
      <c r="AQ56" s="858"/>
      <c r="AR56" s="858"/>
      <c r="AS56" s="858"/>
      <c r="AT56" s="858"/>
      <c r="AU56" s="858"/>
      <c r="AV56" s="858"/>
      <c r="AW56" s="858"/>
      <c r="AX56" s="858"/>
      <c r="AY56" s="858"/>
      <c r="AZ56" s="861"/>
      <c r="BA56" s="861"/>
      <c r="BB56" s="861"/>
      <c r="BC56" s="861"/>
      <c r="BD56" s="861"/>
      <c r="BE56" s="851"/>
      <c r="BF56" s="851"/>
      <c r="BG56" s="851"/>
      <c r="BH56" s="851"/>
      <c r="BI56" s="852"/>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7"/>
      <c r="R57" s="858"/>
      <c r="S57" s="858"/>
      <c r="T57" s="858"/>
      <c r="U57" s="858"/>
      <c r="V57" s="858"/>
      <c r="W57" s="858"/>
      <c r="X57" s="858"/>
      <c r="Y57" s="858"/>
      <c r="Z57" s="858"/>
      <c r="AA57" s="858"/>
      <c r="AB57" s="858"/>
      <c r="AC57" s="858"/>
      <c r="AD57" s="858"/>
      <c r="AE57" s="859"/>
      <c r="AF57" s="783"/>
      <c r="AG57" s="784"/>
      <c r="AH57" s="784"/>
      <c r="AI57" s="784"/>
      <c r="AJ57" s="785"/>
      <c r="AK57" s="860"/>
      <c r="AL57" s="858"/>
      <c r="AM57" s="858"/>
      <c r="AN57" s="858"/>
      <c r="AO57" s="858"/>
      <c r="AP57" s="858"/>
      <c r="AQ57" s="858"/>
      <c r="AR57" s="858"/>
      <c r="AS57" s="858"/>
      <c r="AT57" s="858"/>
      <c r="AU57" s="858"/>
      <c r="AV57" s="858"/>
      <c r="AW57" s="858"/>
      <c r="AX57" s="858"/>
      <c r="AY57" s="858"/>
      <c r="AZ57" s="861"/>
      <c r="BA57" s="861"/>
      <c r="BB57" s="861"/>
      <c r="BC57" s="861"/>
      <c r="BD57" s="861"/>
      <c r="BE57" s="851"/>
      <c r="BF57" s="851"/>
      <c r="BG57" s="851"/>
      <c r="BH57" s="851"/>
      <c r="BI57" s="852"/>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7"/>
      <c r="R58" s="858"/>
      <c r="S58" s="858"/>
      <c r="T58" s="858"/>
      <c r="U58" s="858"/>
      <c r="V58" s="858"/>
      <c r="W58" s="858"/>
      <c r="X58" s="858"/>
      <c r="Y58" s="858"/>
      <c r="Z58" s="858"/>
      <c r="AA58" s="858"/>
      <c r="AB58" s="858"/>
      <c r="AC58" s="858"/>
      <c r="AD58" s="858"/>
      <c r="AE58" s="859"/>
      <c r="AF58" s="783"/>
      <c r="AG58" s="784"/>
      <c r="AH58" s="784"/>
      <c r="AI58" s="784"/>
      <c r="AJ58" s="785"/>
      <c r="AK58" s="860"/>
      <c r="AL58" s="858"/>
      <c r="AM58" s="858"/>
      <c r="AN58" s="858"/>
      <c r="AO58" s="858"/>
      <c r="AP58" s="858"/>
      <c r="AQ58" s="858"/>
      <c r="AR58" s="858"/>
      <c r="AS58" s="858"/>
      <c r="AT58" s="858"/>
      <c r="AU58" s="858"/>
      <c r="AV58" s="858"/>
      <c r="AW58" s="858"/>
      <c r="AX58" s="858"/>
      <c r="AY58" s="858"/>
      <c r="AZ58" s="861"/>
      <c r="BA58" s="861"/>
      <c r="BB58" s="861"/>
      <c r="BC58" s="861"/>
      <c r="BD58" s="861"/>
      <c r="BE58" s="851"/>
      <c r="BF58" s="851"/>
      <c r="BG58" s="851"/>
      <c r="BH58" s="851"/>
      <c r="BI58" s="852"/>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7"/>
      <c r="R59" s="858"/>
      <c r="S59" s="858"/>
      <c r="T59" s="858"/>
      <c r="U59" s="858"/>
      <c r="V59" s="858"/>
      <c r="W59" s="858"/>
      <c r="X59" s="858"/>
      <c r="Y59" s="858"/>
      <c r="Z59" s="858"/>
      <c r="AA59" s="858"/>
      <c r="AB59" s="858"/>
      <c r="AC59" s="858"/>
      <c r="AD59" s="858"/>
      <c r="AE59" s="859"/>
      <c r="AF59" s="783"/>
      <c r="AG59" s="784"/>
      <c r="AH59" s="784"/>
      <c r="AI59" s="784"/>
      <c r="AJ59" s="785"/>
      <c r="AK59" s="860"/>
      <c r="AL59" s="858"/>
      <c r="AM59" s="858"/>
      <c r="AN59" s="858"/>
      <c r="AO59" s="858"/>
      <c r="AP59" s="858"/>
      <c r="AQ59" s="858"/>
      <c r="AR59" s="858"/>
      <c r="AS59" s="858"/>
      <c r="AT59" s="858"/>
      <c r="AU59" s="858"/>
      <c r="AV59" s="858"/>
      <c r="AW59" s="858"/>
      <c r="AX59" s="858"/>
      <c r="AY59" s="858"/>
      <c r="AZ59" s="861"/>
      <c r="BA59" s="861"/>
      <c r="BB59" s="861"/>
      <c r="BC59" s="861"/>
      <c r="BD59" s="861"/>
      <c r="BE59" s="851"/>
      <c r="BF59" s="851"/>
      <c r="BG59" s="851"/>
      <c r="BH59" s="851"/>
      <c r="BI59" s="852"/>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7"/>
      <c r="R60" s="858"/>
      <c r="S60" s="858"/>
      <c r="T60" s="858"/>
      <c r="U60" s="858"/>
      <c r="V60" s="858"/>
      <c r="W60" s="858"/>
      <c r="X60" s="858"/>
      <c r="Y60" s="858"/>
      <c r="Z60" s="858"/>
      <c r="AA60" s="858"/>
      <c r="AB60" s="858"/>
      <c r="AC60" s="858"/>
      <c r="AD60" s="858"/>
      <c r="AE60" s="859"/>
      <c r="AF60" s="783"/>
      <c r="AG60" s="784"/>
      <c r="AH60" s="784"/>
      <c r="AI60" s="784"/>
      <c r="AJ60" s="785"/>
      <c r="AK60" s="860"/>
      <c r="AL60" s="858"/>
      <c r="AM60" s="858"/>
      <c r="AN60" s="858"/>
      <c r="AO60" s="858"/>
      <c r="AP60" s="858"/>
      <c r="AQ60" s="858"/>
      <c r="AR60" s="858"/>
      <c r="AS60" s="858"/>
      <c r="AT60" s="858"/>
      <c r="AU60" s="858"/>
      <c r="AV60" s="858"/>
      <c r="AW60" s="858"/>
      <c r="AX60" s="858"/>
      <c r="AY60" s="858"/>
      <c r="AZ60" s="861"/>
      <c r="BA60" s="861"/>
      <c r="BB60" s="861"/>
      <c r="BC60" s="861"/>
      <c r="BD60" s="861"/>
      <c r="BE60" s="851"/>
      <c r="BF60" s="851"/>
      <c r="BG60" s="851"/>
      <c r="BH60" s="851"/>
      <c r="BI60" s="852"/>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7"/>
      <c r="R61" s="858"/>
      <c r="S61" s="858"/>
      <c r="T61" s="858"/>
      <c r="U61" s="858"/>
      <c r="V61" s="858"/>
      <c r="W61" s="858"/>
      <c r="X61" s="858"/>
      <c r="Y61" s="858"/>
      <c r="Z61" s="858"/>
      <c r="AA61" s="858"/>
      <c r="AB61" s="858"/>
      <c r="AC61" s="858"/>
      <c r="AD61" s="858"/>
      <c r="AE61" s="859"/>
      <c r="AF61" s="783"/>
      <c r="AG61" s="784"/>
      <c r="AH61" s="784"/>
      <c r="AI61" s="784"/>
      <c r="AJ61" s="785"/>
      <c r="AK61" s="860"/>
      <c r="AL61" s="858"/>
      <c r="AM61" s="858"/>
      <c r="AN61" s="858"/>
      <c r="AO61" s="858"/>
      <c r="AP61" s="858"/>
      <c r="AQ61" s="858"/>
      <c r="AR61" s="858"/>
      <c r="AS61" s="858"/>
      <c r="AT61" s="858"/>
      <c r="AU61" s="858"/>
      <c r="AV61" s="858"/>
      <c r="AW61" s="858"/>
      <c r="AX61" s="858"/>
      <c r="AY61" s="858"/>
      <c r="AZ61" s="861"/>
      <c r="BA61" s="861"/>
      <c r="BB61" s="861"/>
      <c r="BC61" s="861"/>
      <c r="BD61" s="861"/>
      <c r="BE61" s="851"/>
      <c r="BF61" s="851"/>
      <c r="BG61" s="851"/>
      <c r="BH61" s="851"/>
      <c r="BI61" s="852"/>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7"/>
      <c r="R62" s="858"/>
      <c r="S62" s="858"/>
      <c r="T62" s="858"/>
      <c r="U62" s="858"/>
      <c r="V62" s="858"/>
      <c r="W62" s="858"/>
      <c r="X62" s="858"/>
      <c r="Y62" s="858"/>
      <c r="Z62" s="858"/>
      <c r="AA62" s="858"/>
      <c r="AB62" s="858"/>
      <c r="AC62" s="858"/>
      <c r="AD62" s="858"/>
      <c r="AE62" s="859"/>
      <c r="AF62" s="783"/>
      <c r="AG62" s="784"/>
      <c r="AH62" s="784"/>
      <c r="AI62" s="784"/>
      <c r="AJ62" s="785"/>
      <c r="AK62" s="860"/>
      <c r="AL62" s="858"/>
      <c r="AM62" s="858"/>
      <c r="AN62" s="858"/>
      <c r="AO62" s="858"/>
      <c r="AP62" s="858"/>
      <c r="AQ62" s="858"/>
      <c r="AR62" s="858"/>
      <c r="AS62" s="858"/>
      <c r="AT62" s="858"/>
      <c r="AU62" s="858"/>
      <c r="AV62" s="858"/>
      <c r="AW62" s="858"/>
      <c r="AX62" s="858"/>
      <c r="AY62" s="858"/>
      <c r="AZ62" s="861"/>
      <c r="BA62" s="861"/>
      <c r="BB62" s="861"/>
      <c r="BC62" s="861"/>
      <c r="BD62" s="861"/>
      <c r="BE62" s="851"/>
      <c r="BF62" s="851"/>
      <c r="BG62" s="851"/>
      <c r="BH62" s="851"/>
      <c r="BI62" s="852"/>
      <c r="BJ62" s="869" t="s">
        <v>406</v>
      </c>
      <c r="BK62" s="829"/>
      <c r="BL62" s="829"/>
      <c r="BM62" s="829"/>
      <c r="BN62" s="830"/>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3" t="s">
        <v>407</v>
      </c>
      <c r="C63" s="814"/>
      <c r="D63" s="814"/>
      <c r="E63" s="814"/>
      <c r="F63" s="814"/>
      <c r="G63" s="814"/>
      <c r="H63" s="814"/>
      <c r="I63" s="814"/>
      <c r="J63" s="814"/>
      <c r="K63" s="814"/>
      <c r="L63" s="814"/>
      <c r="M63" s="814"/>
      <c r="N63" s="814"/>
      <c r="O63" s="814"/>
      <c r="P63" s="815"/>
      <c r="Q63" s="862"/>
      <c r="R63" s="863"/>
      <c r="S63" s="863"/>
      <c r="T63" s="863"/>
      <c r="U63" s="863"/>
      <c r="V63" s="863"/>
      <c r="W63" s="863"/>
      <c r="X63" s="863"/>
      <c r="Y63" s="863"/>
      <c r="Z63" s="863"/>
      <c r="AA63" s="863"/>
      <c r="AB63" s="863"/>
      <c r="AC63" s="863"/>
      <c r="AD63" s="863"/>
      <c r="AE63" s="864"/>
      <c r="AF63" s="865">
        <v>5848</v>
      </c>
      <c r="AG63" s="866"/>
      <c r="AH63" s="866"/>
      <c r="AI63" s="866"/>
      <c r="AJ63" s="867"/>
      <c r="AK63" s="868"/>
      <c r="AL63" s="863"/>
      <c r="AM63" s="863"/>
      <c r="AN63" s="863"/>
      <c r="AO63" s="863"/>
      <c r="AP63" s="866">
        <f>SUM(AP28:AT62)</f>
        <v>71798</v>
      </c>
      <c r="AQ63" s="866"/>
      <c r="AR63" s="866"/>
      <c r="AS63" s="866"/>
      <c r="AT63" s="866"/>
      <c r="AU63" s="866">
        <f>SUM(AU28:AY62)</f>
        <v>25768</v>
      </c>
      <c r="AV63" s="866"/>
      <c r="AW63" s="866"/>
      <c r="AX63" s="866"/>
      <c r="AY63" s="866"/>
      <c r="AZ63" s="870"/>
      <c r="BA63" s="870"/>
      <c r="BB63" s="870"/>
      <c r="BC63" s="870"/>
      <c r="BD63" s="870"/>
      <c r="BE63" s="871"/>
      <c r="BF63" s="871"/>
      <c r="BG63" s="871"/>
      <c r="BH63" s="871"/>
      <c r="BI63" s="872"/>
      <c r="BJ63" s="873" t="s">
        <v>132</v>
      </c>
      <c r="BK63" s="874"/>
      <c r="BL63" s="874"/>
      <c r="BM63" s="874"/>
      <c r="BN63" s="875"/>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409</v>
      </c>
      <c r="B66" s="763"/>
      <c r="C66" s="763"/>
      <c r="D66" s="763"/>
      <c r="E66" s="763"/>
      <c r="F66" s="763"/>
      <c r="G66" s="763"/>
      <c r="H66" s="763"/>
      <c r="I66" s="763"/>
      <c r="J66" s="763"/>
      <c r="K66" s="763"/>
      <c r="L66" s="763"/>
      <c r="M66" s="763"/>
      <c r="N66" s="763"/>
      <c r="O66" s="763"/>
      <c r="P66" s="764"/>
      <c r="Q66" s="739" t="s">
        <v>410</v>
      </c>
      <c r="R66" s="740"/>
      <c r="S66" s="740"/>
      <c r="T66" s="740"/>
      <c r="U66" s="741"/>
      <c r="V66" s="739" t="s">
        <v>411</v>
      </c>
      <c r="W66" s="740"/>
      <c r="X66" s="740"/>
      <c r="Y66" s="740"/>
      <c r="Z66" s="741"/>
      <c r="AA66" s="739" t="s">
        <v>387</v>
      </c>
      <c r="AB66" s="740"/>
      <c r="AC66" s="740"/>
      <c r="AD66" s="740"/>
      <c r="AE66" s="741"/>
      <c r="AF66" s="876" t="s">
        <v>412</v>
      </c>
      <c r="AG66" s="836"/>
      <c r="AH66" s="836"/>
      <c r="AI66" s="836"/>
      <c r="AJ66" s="877"/>
      <c r="AK66" s="739" t="s">
        <v>413</v>
      </c>
      <c r="AL66" s="763"/>
      <c r="AM66" s="763"/>
      <c r="AN66" s="763"/>
      <c r="AO66" s="764"/>
      <c r="AP66" s="739" t="s">
        <v>414</v>
      </c>
      <c r="AQ66" s="740"/>
      <c r="AR66" s="740"/>
      <c r="AS66" s="740"/>
      <c r="AT66" s="741"/>
      <c r="AU66" s="739" t="s">
        <v>415</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7"/>
      <c r="BT66" s="888"/>
      <c r="BU66" s="888"/>
      <c r="BV66" s="888"/>
      <c r="BW66" s="888"/>
      <c r="BX66" s="888"/>
      <c r="BY66" s="888"/>
      <c r="BZ66" s="888"/>
      <c r="CA66" s="888"/>
      <c r="CB66" s="888"/>
      <c r="CC66" s="888"/>
      <c r="CD66" s="888"/>
      <c r="CE66" s="888"/>
      <c r="CF66" s="888"/>
      <c r="CG66" s="889"/>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8"/>
      <c r="AG67" s="839"/>
      <c r="AH67" s="839"/>
      <c r="AI67" s="839"/>
      <c r="AJ67" s="879"/>
      <c r="AK67" s="880"/>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7"/>
      <c r="BT67" s="888"/>
      <c r="BU67" s="888"/>
      <c r="BV67" s="888"/>
      <c r="BW67" s="888"/>
      <c r="BX67" s="888"/>
      <c r="BY67" s="888"/>
      <c r="BZ67" s="888"/>
      <c r="CA67" s="888"/>
      <c r="CB67" s="888"/>
      <c r="CC67" s="888"/>
      <c r="CD67" s="888"/>
      <c r="CE67" s="888"/>
      <c r="CF67" s="888"/>
      <c r="CG67" s="889"/>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226"/>
    </row>
    <row r="68" spans="1:131" s="227" customFormat="1" ht="26.25" customHeight="1" thickTop="1" x14ac:dyDescent="0.15">
      <c r="A68" s="238">
        <v>1</v>
      </c>
      <c r="B68" s="893" t="s">
        <v>582</v>
      </c>
      <c r="C68" s="894"/>
      <c r="D68" s="894"/>
      <c r="E68" s="894"/>
      <c r="F68" s="894"/>
      <c r="G68" s="894"/>
      <c r="H68" s="894"/>
      <c r="I68" s="894"/>
      <c r="J68" s="894"/>
      <c r="K68" s="894"/>
      <c r="L68" s="894"/>
      <c r="M68" s="894"/>
      <c r="N68" s="894"/>
      <c r="O68" s="894"/>
      <c r="P68" s="895"/>
      <c r="Q68" s="896">
        <v>619</v>
      </c>
      <c r="R68" s="890"/>
      <c r="S68" s="890"/>
      <c r="T68" s="890"/>
      <c r="U68" s="890"/>
      <c r="V68" s="890">
        <v>614</v>
      </c>
      <c r="W68" s="890"/>
      <c r="X68" s="890"/>
      <c r="Y68" s="890"/>
      <c r="Z68" s="890"/>
      <c r="AA68" s="890">
        <f>Q68-V68</f>
        <v>5</v>
      </c>
      <c r="AB68" s="890"/>
      <c r="AC68" s="890"/>
      <c r="AD68" s="890"/>
      <c r="AE68" s="890"/>
      <c r="AF68" s="890">
        <v>5</v>
      </c>
      <c r="AG68" s="890"/>
      <c r="AH68" s="890"/>
      <c r="AI68" s="890"/>
      <c r="AJ68" s="890"/>
      <c r="AK68" s="890" t="s">
        <v>595</v>
      </c>
      <c r="AL68" s="890"/>
      <c r="AM68" s="890"/>
      <c r="AN68" s="890"/>
      <c r="AO68" s="890"/>
      <c r="AP68" s="890">
        <v>247</v>
      </c>
      <c r="AQ68" s="890"/>
      <c r="AR68" s="890"/>
      <c r="AS68" s="890"/>
      <c r="AT68" s="890"/>
      <c r="AU68" s="890">
        <v>23</v>
      </c>
      <c r="AV68" s="890"/>
      <c r="AW68" s="890"/>
      <c r="AX68" s="890"/>
      <c r="AY68" s="890"/>
      <c r="AZ68" s="891"/>
      <c r="BA68" s="891"/>
      <c r="BB68" s="891"/>
      <c r="BC68" s="891"/>
      <c r="BD68" s="892"/>
      <c r="BE68" s="245"/>
      <c r="BF68" s="245"/>
      <c r="BG68" s="245"/>
      <c r="BH68" s="245"/>
      <c r="BI68" s="245"/>
      <c r="BJ68" s="245"/>
      <c r="BK68" s="245"/>
      <c r="BL68" s="245"/>
      <c r="BM68" s="245"/>
      <c r="BN68" s="245"/>
      <c r="BO68" s="245"/>
      <c r="BP68" s="245"/>
      <c r="BQ68" s="242">
        <v>62</v>
      </c>
      <c r="BR68" s="247"/>
      <c r="BS68" s="887"/>
      <c r="BT68" s="888"/>
      <c r="BU68" s="888"/>
      <c r="BV68" s="888"/>
      <c r="BW68" s="888"/>
      <c r="BX68" s="888"/>
      <c r="BY68" s="888"/>
      <c r="BZ68" s="888"/>
      <c r="CA68" s="888"/>
      <c r="CB68" s="888"/>
      <c r="CC68" s="888"/>
      <c r="CD68" s="888"/>
      <c r="CE68" s="888"/>
      <c r="CF68" s="888"/>
      <c r="CG68" s="889"/>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226"/>
    </row>
    <row r="69" spans="1:131" s="227" customFormat="1" ht="26.25" customHeight="1" x14ac:dyDescent="0.15">
      <c r="A69" s="241">
        <v>2</v>
      </c>
      <c r="B69" s="897" t="s">
        <v>583</v>
      </c>
      <c r="C69" s="898"/>
      <c r="D69" s="898"/>
      <c r="E69" s="898"/>
      <c r="F69" s="898"/>
      <c r="G69" s="898"/>
      <c r="H69" s="898"/>
      <c r="I69" s="898"/>
      <c r="J69" s="898"/>
      <c r="K69" s="898"/>
      <c r="L69" s="898"/>
      <c r="M69" s="898"/>
      <c r="N69" s="898"/>
      <c r="O69" s="898"/>
      <c r="P69" s="899"/>
      <c r="Q69" s="900">
        <v>9</v>
      </c>
      <c r="R69" s="854"/>
      <c r="S69" s="854"/>
      <c r="T69" s="854"/>
      <c r="U69" s="854"/>
      <c r="V69" s="854">
        <v>8</v>
      </c>
      <c r="W69" s="854"/>
      <c r="X69" s="854"/>
      <c r="Y69" s="854"/>
      <c r="Z69" s="854"/>
      <c r="AA69" s="854">
        <f>Q69-V69</f>
        <v>1</v>
      </c>
      <c r="AB69" s="854"/>
      <c r="AC69" s="854"/>
      <c r="AD69" s="854"/>
      <c r="AE69" s="854"/>
      <c r="AF69" s="854">
        <v>1</v>
      </c>
      <c r="AG69" s="854"/>
      <c r="AH69" s="854"/>
      <c r="AI69" s="854"/>
      <c r="AJ69" s="854"/>
      <c r="AK69" s="854" t="s">
        <v>595</v>
      </c>
      <c r="AL69" s="854"/>
      <c r="AM69" s="854"/>
      <c r="AN69" s="854"/>
      <c r="AO69" s="854"/>
      <c r="AP69" s="854" t="s">
        <v>595</v>
      </c>
      <c r="AQ69" s="854"/>
      <c r="AR69" s="854"/>
      <c r="AS69" s="854"/>
      <c r="AT69" s="854"/>
      <c r="AU69" s="854" t="s">
        <v>595</v>
      </c>
      <c r="AV69" s="854"/>
      <c r="AW69" s="854"/>
      <c r="AX69" s="854"/>
      <c r="AY69" s="854"/>
      <c r="AZ69" s="901"/>
      <c r="BA69" s="901"/>
      <c r="BB69" s="901"/>
      <c r="BC69" s="901"/>
      <c r="BD69" s="902"/>
      <c r="BE69" s="245"/>
      <c r="BF69" s="245"/>
      <c r="BG69" s="245"/>
      <c r="BH69" s="245"/>
      <c r="BI69" s="245"/>
      <c r="BJ69" s="245"/>
      <c r="BK69" s="245"/>
      <c r="BL69" s="245"/>
      <c r="BM69" s="245"/>
      <c r="BN69" s="245"/>
      <c r="BO69" s="245"/>
      <c r="BP69" s="245"/>
      <c r="BQ69" s="242">
        <v>63</v>
      </c>
      <c r="BR69" s="247"/>
      <c r="BS69" s="887"/>
      <c r="BT69" s="888"/>
      <c r="BU69" s="888"/>
      <c r="BV69" s="888"/>
      <c r="BW69" s="888"/>
      <c r="BX69" s="888"/>
      <c r="BY69" s="888"/>
      <c r="BZ69" s="888"/>
      <c r="CA69" s="888"/>
      <c r="CB69" s="888"/>
      <c r="CC69" s="888"/>
      <c r="CD69" s="888"/>
      <c r="CE69" s="888"/>
      <c r="CF69" s="888"/>
      <c r="CG69" s="889"/>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226"/>
    </row>
    <row r="70" spans="1:131" s="227" customFormat="1" ht="26.25" customHeight="1" x14ac:dyDescent="0.15">
      <c r="A70" s="241">
        <v>3</v>
      </c>
      <c r="B70" s="897" t="s">
        <v>584</v>
      </c>
      <c r="C70" s="898"/>
      <c r="D70" s="898"/>
      <c r="E70" s="898"/>
      <c r="F70" s="898"/>
      <c r="G70" s="898"/>
      <c r="H70" s="898"/>
      <c r="I70" s="898"/>
      <c r="J70" s="898"/>
      <c r="K70" s="898"/>
      <c r="L70" s="898"/>
      <c r="M70" s="898"/>
      <c r="N70" s="898"/>
      <c r="O70" s="898"/>
      <c r="P70" s="899"/>
      <c r="Q70" s="900">
        <v>0</v>
      </c>
      <c r="R70" s="854"/>
      <c r="S70" s="854"/>
      <c r="T70" s="854"/>
      <c r="U70" s="854"/>
      <c r="V70" s="854">
        <v>0</v>
      </c>
      <c r="W70" s="854"/>
      <c r="X70" s="854"/>
      <c r="Y70" s="854"/>
      <c r="Z70" s="854"/>
      <c r="AA70" s="854">
        <f t="shared" ref="AA70:AA75" si="1">Q70-V70</f>
        <v>0</v>
      </c>
      <c r="AB70" s="854"/>
      <c r="AC70" s="854"/>
      <c r="AD70" s="854"/>
      <c r="AE70" s="854"/>
      <c r="AF70" s="854">
        <v>0</v>
      </c>
      <c r="AG70" s="854"/>
      <c r="AH70" s="854"/>
      <c r="AI70" s="854"/>
      <c r="AJ70" s="854"/>
      <c r="AK70" s="854" t="s">
        <v>595</v>
      </c>
      <c r="AL70" s="854"/>
      <c r="AM70" s="854"/>
      <c r="AN70" s="854"/>
      <c r="AO70" s="854"/>
      <c r="AP70" s="854" t="s">
        <v>596</v>
      </c>
      <c r="AQ70" s="854"/>
      <c r="AR70" s="854"/>
      <c r="AS70" s="854"/>
      <c r="AT70" s="854"/>
      <c r="AU70" s="854" t="s">
        <v>595</v>
      </c>
      <c r="AV70" s="854"/>
      <c r="AW70" s="854"/>
      <c r="AX70" s="854"/>
      <c r="AY70" s="854"/>
      <c r="AZ70" s="901"/>
      <c r="BA70" s="901"/>
      <c r="BB70" s="901"/>
      <c r="BC70" s="901"/>
      <c r="BD70" s="902"/>
      <c r="BE70" s="245"/>
      <c r="BF70" s="245"/>
      <c r="BG70" s="245"/>
      <c r="BH70" s="245"/>
      <c r="BI70" s="245"/>
      <c r="BJ70" s="245"/>
      <c r="BK70" s="245"/>
      <c r="BL70" s="245"/>
      <c r="BM70" s="245"/>
      <c r="BN70" s="245"/>
      <c r="BO70" s="245"/>
      <c r="BP70" s="245"/>
      <c r="BQ70" s="242">
        <v>64</v>
      </c>
      <c r="BR70" s="247"/>
      <c r="BS70" s="887"/>
      <c r="BT70" s="888"/>
      <c r="BU70" s="888"/>
      <c r="BV70" s="888"/>
      <c r="BW70" s="888"/>
      <c r="BX70" s="888"/>
      <c r="BY70" s="888"/>
      <c r="BZ70" s="888"/>
      <c r="CA70" s="888"/>
      <c r="CB70" s="888"/>
      <c r="CC70" s="888"/>
      <c r="CD70" s="888"/>
      <c r="CE70" s="888"/>
      <c r="CF70" s="888"/>
      <c r="CG70" s="889"/>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226"/>
    </row>
    <row r="71" spans="1:131" s="227" customFormat="1" ht="26.25" customHeight="1" x14ac:dyDescent="0.15">
      <c r="A71" s="241">
        <v>4</v>
      </c>
      <c r="B71" s="897" t="s">
        <v>585</v>
      </c>
      <c r="C71" s="898"/>
      <c r="D71" s="898"/>
      <c r="E71" s="898"/>
      <c r="F71" s="898"/>
      <c r="G71" s="898"/>
      <c r="H71" s="898"/>
      <c r="I71" s="898"/>
      <c r="J71" s="898"/>
      <c r="K71" s="898"/>
      <c r="L71" s="898"/>
      <c r="M71" s="898"/>
      <c r="N71" s="898"/>
      <c r="O71" s="898"/>
      <c r="P71" s="899"/>
      <c r="Q71" s="900">
        <v>7423</v>
      </c>
      <c r="R71" s="854"/>
      <c r="S71" s="854"/>
      <c r="T71" s="854"/>
      <c r="U71" s="854"/>
      <c r="V71" s="854">
        <v>6612</v>
      </c>
      <c r="W71" s="854"/>
      <c r="X71" s="854"/>
      <c r="Y71" s="854"/>
      <c r="Z71" s="854"/>
      <c r="AA71" s="854">
        <f t="shared" si="1"/>
        <v>811</v>
      </c>
      <c r="AB71" s="854"/>
      <c r="AC71" s="854"/>
      <c r="AD71" s="854"/>
      <c r="AE71" s="854"/>
      <c r="AF71" s="854">
        <v>811</v>
      </c>
      <c r="AG71" s="854"/>
      <c r="AH71" s="854"/>
      <c r="AI71" s="854"/>
      <c r="AJ71" s="854"/>
      <c r="AK71" s="854">
        <v>3</v>
      </c>
      <c r="AL71" s="854"/>
      <c r="AM71" s="854"/>
      <c r="AN71" s="854"/>
      <c r="AO71" s="854"/>
      <c r="AP71" s="854" t="s">
        <v>595</v>
      </c>
      <c r="AQ71" s="854"/>
      <c r="AR71" s="854"/>
      <c r="AS71" s="854"/>
      <c r="AT71" s="854"/>
      <c r="AU71" s="854" t="s">
        <v>596</v>
      </c>
      <c r="AV71" s="854"/>
      <c r="AW71" s="854"/>
      <c r="AX71" s="854"/>
      <c r="AY71" s="854"/>
      <c r="AZ71" s="901" t="s">
        <v>603</v>
      </c>
      <c r="BA71" s="901"/>
      <c r="BB71" s="901"/>
      <c r="BC71" s="901"/>
      <c r="BD71" s="902"/>
      <c r="BE71" s="245"/>
      <c r="BF71" s="245"/>
      <c r="BG71" s="245"/>
      <c r="BH71" s="245"/>
      <c r="BI71" s="245"/>
      <c r="BJ71" s="245"/>
      <c r="BK71" s="245"/>
      <c r="BL71" s="245"/>
      <c r="BM71" s="245"/>
      <c r="BN71" s="245"/>
      <c r="BO71" s="245"/>
      <c r="BP71" s="245"/>
      <c r="BQ71" s="242">
        <v>65</v>
      </c>
      <c r="BR71" s="247"/>
      <c r="BS71" s="887"/>
      <c r="BT71" s="888"/>
      <c r="BU71" s="888"/>
      <c r="BV71" s="888"/>
      <c r="BW71" s="888"/>
      <c r="BX71" s="888"/>
      <c r="BY71" s="888"/>
      <c r="BZ71" s="888"/>
      <c r="CA71" s="888"/>
      <c r="CB71" s="888"/>
      <c r="CC71" s="888"/>
      <c r="CD71" s="888"/>
      <c r="CE71" s="888"/>
      <c r="CF71" s="888"/>
      <c r="CG71" s="889"/>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226"/>
    </row>
    <row r="72" spans="1:131" s="227" customFormat="1" ht="26.25" customHeight="1" x14ac:dyDescent="0.15">
      <c r="A72" s="241">
        <v>5</v>
      </c>
      <c r="B72" s="897" t="s">
        <v>586</v>
      </c>
      <c r="C72" s="898"/>
      <c r="D72" s="898"/>
      <c r="E72" s="898"/>
      <c r="F72" s="898"/>
      <c r="G72" s="898"/>
      <c r="H72" s="898"/>
      <c r="I72" s="898"/>
      <c r="J72" s="898"/>
      <c r="K72" s="898"/>
      <c r="L72" s="898"/>
      <c r="M72" s="898"/>
      <c r="N72" s="898"/>
      <c r="O72" s="898"/>
      <c r="P72" s="899"/>
      <c r="Q72" s="900">
        <v>1150</v>
      </c>
      <c r="R72" s="854"/>
      <c r="S72" s="854"/>
      <c r="T72" s="854"/>
      <c r="U72" s="854"/>
      <c r="V72" s="854">
        <v>1080</v>
      </c>
      <c r="W72" s="854"/>
      <c r="X72" s="854"/>
      <c r="Y72" s="854"/>
      <c r="Z72" s="854"/>
      <c r="AA72" s="854">
        <f t="shared" si="1"/>
        <v>70</v>
      </c>
      <c r="AB72" s="854"/>
      <c r="AC72" s="854"/>
      <c r="AD72" s="854"/>
      <c r="AE72" s="854"/>
      <c r="AF72" s="854">
        <v>70</v>
      </c>
      <c r="AG72" s="854"/>
      <c r="AH72" s="854"/>
      <c r="AI72" s="854"/>
      <c r="AJ72" s="854"/>
      <c r="AK72" s="854" t="s">
        <v>595</v>
      </c>
      <c r="AL72" s="854"/>
      <c r="AM72" s="854"/>
      <c r="AN72" s="854"/>
      <c r="AO72" s="854"/>
      <c r="AP72" s="854">
        <v>2519</v>
      </c>
      <c r="AQ72" s="854"/>
      <c r="AR72" s="854"/>
      <c r="AS72" s="854"/>
      <c r="AT72" s="854"/>
      <c r="AU72" s="854">
        <v>1836</v>
      </c>
      <c r="AV72" s="854"/>
      <c r="AW72" s="854"/>
      <c r="AX72" s="854"/>
      <c r="AY72" s="854"/>
      <c r="AZ72" s="901"/>
      <c r="BA72" s="901"/>
      <c r="BB72" s="901"/>
      <c r="BC72" s="901"/>
      <c r="BD72" s="902"/>
      <c r="BE72" s="245"/>
      <c r="BF72" s="245"/>
      <c r="BG72" s="245"/>
      <c r="BH72" s="245"/>
      <c r="BI72" s="245"/>
      <c r="BJ72" s="245"/>
      <c r="BK72" s="245"/>
      <c r="BL72" s="245"/>
      <c r="BM72" s="245"/>
      <c r="BN72" s="245"/>
      <c r="BO72" s="245"/>
      <c r="BP72" s="245"/>
      <c r="BQ72" s="242">
        <v>66</v>
      </c>
      <c r="BR72" s="247"/>
      <c r="BS72" s="887"/>
      <c r="BT72" s="888"/>
      <c r="BU72" s="888"/>
      <c r="BV72" s="888"/>
      <c r="BW72" s="888"/>
      <c r="BX72" s="888"/>
      <c r="BY72" s="888"/>
      <c r="BZ72" s="888"/>
      <c r="CA72" s="888"/>
      <c r="CB72" s="888"/>
      <c r="CC72" s="888"/>
      <c r="CD72" s="888"/>
      <c r="CE72" s="888"/>
      <c r="CF72" s="888"/>
      <c r="CG72" s="889"/>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226"/>
    </row>
    <row r="73" spans="1:131" s="227" customFormat="1" ht="26.25" customHeight="1" x14ac:dyDescent="0.15">
      <c r="A73" s="241">
        <v>6</v>
      </c>
      <c r="B73" s="897" t="s">
        <v>587</v>
      </c>
      <c r="C73" s="898"/>
      <c r="D73" s="898"/>
      <c r="E73" s="898"/>
      <c r="F73" s="898"/>
      <c r="G73" s="898"/>
      <c r="H73" s="898"/>
      <c r="I73" s="898"/>
      <c r="J73" s="898"/>
      <c r="K73" s="898"/>
      <c r="L73" s="898"/>
      <c r="M73" s="898"/>
      <c r="N73" s="898"/>
      <c r="O73" s="898"/>
      <c r="P73" s="899"/>
      <c r="Q73" s="900">
        <v>187</v>
      </c>
      <c r="R73" s="854"/>
      <c r="S73" s="854"/>
      <c r="T73" s="854"/>
      <c r="U73" s="854"/>
      <c r="V73" s="854">
        <v>152</v>
      </c>
      <c r="W73" s="854"/>
      <c r="X73" s="854"/>
      <c r="Y73" s="854"/>
      <c r="Z73" s="854"/>
      <c r="AA73" s="854">
        <f t="shared" si="1"/>
        <v>35</v>
      </c>
      <c r="AB73" s="854"/>
      <c r="AC73" s="854"/>
      <c r="AD73" s="854"/>
      <c r="AE73" s="854"/>
      <c r="AF73" s="854">
        <v>35</v>
      </c>
      <c r="AG73" s="854"/>
      <c r="AH73" s="854"/>
      <c r="AI73" s="854"/>
      <c r="AJ73" s="854"/>
      <c r="AK73" s="854" t="s">
        <v>604</v>
      </c>
      <c r="AL73" s="854"/>
      <c r="AM73" s="854"/>
      <c r="AN73" s="854"/>
      <c r="AO73" s="854"/>
      <c r="AP73" s="854" t="s">
        <v>595</v>
      </c>
      <c r="AQ73" s="854"/>
      <c r="AR73" s="854"/>
      <c r="AS73" s="854"/>
      <c r="AT73" s="854"/>
      <c r="AU73" s="854" t="s">
        <v>595</v>
      </c>
      <c r="AV73" s="854"/>
      <c r="AW73" s="854"/>
      <c r="AX73" s="854"/>
      <c r="AY73" s="854"/>
      <c r="AZ73" s="901"/>
      <c r="BA73" s="901"/>
      <c r="BB73" s="901"/>
      <c r="BC73" s="901"/>
      <c r="BD73" s="902"/>
      <c r="BE73" s="245"/>
      <c r="BF73" s="245"/>
      <c r="BG73" s="245"/>
      <c r="BH73" s="245"/>
      <c r="BI73" s="245"/>
      <c r="BJ73" s="245"/>
      <c r="BK73" s="245"/>
      <c r="BL73" s="245"/>
      <c r="BM73" s="245"/>
      <c r="BN73" s="245"/>
      <c r="BO73" s="245"/>
      <c r="BP73" s="245"/>
      <c r="BQ73" s="242">
        <v>67</v>
      </c>
      <c r="BR73" s="247"/>
      <c r="BS73" s="887"/>
      <c r="BT73" s="888"/>
      <c r="BU73" s="888"/>
      <c r="BV73" s="888"/>
      <c r="BW73" s="888"/>
      <c r="BX73" s="888"/>
      <c r="BY73" s="888"/>
      <c r="BZ73" s="888"/>
      <c r="CA73" s="888"/>
      <c r="CB73" s="888"/>
      <c r="CC73" s="888"/>
      <c r="CD73" s="888"/>
      <c r="CE73" s="888"/>
      <c r="CF73" s="888"/>
      <c r="CG73" s="889"/>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226"/>
    </row>
    <row r="74" spans="1:131" s="227" customFormat="1" ht="26.25" customHeight="1" x14ac:dyDescent="0.15">
      <c r="A74" s="241">
        <v>7</v>
      </c>
      <c r="B74" s="897" t="s">
        <v>588</v>
      </c>
      <c r="C74" s="898"/>
      <c r="D74" s="898"/>
      <c r="E74" s="898"/>
      <c r="F74" s="898"/>
      <c r="G74" s="898"/>
      <c r="H74" s="898"/>
      <c r="I74" s="898"/>
      <c r="J74" s="898"/>
      <c r="K74" s="898"/>
      <c r="L74" s="898"/>
      <c r="M74" s="898"/>
      <c r="N74" s="898"/>
      <c r="O74" s="898"/>
      <c r="P74" s="899"/>
      <c r="Q74" s="900">
        <v>143</v>
      </c>
      <c r="R74" s="854"/>
      <c r="S74" s="854"/>
      <c r="T74" s="854"/>
      <c r="U74" s="854"/>
      <c r="V74" s="854">
        <v>140</v>
      </c>
      <c r="W74" s="854"/>
      <c r="X74" s="854"/>
      <c r="Y74" s="854"/>
      <c r="Z74" s="854"/>
      <c r="AA74" s="854">
        <f t="shared" si="1"/>
        <v>3</v>
      </c>
      <c r="AB74" s="854"/>
      <c r="AC74" s="854"/>
      <c r="AD74" s="854"/>
      <c r="AE74" s="854"/>
      <c r="AF74" s="854">
        <v>3</v>
      </c>
      <c r="AG74" s="854"/>
      <c r="AH74" s="854"/>
      <c r="AI74" s="854"/>
      <c r="AJ74" s="854"/>
      <c r="AK74" s="854" t="s">
        <v>595</v>
      </c>
      <c r="AL74" s="854"/>
      <c r="AM74" s="854"/>
      <c r="AN74" s="854"/>
      <c r="AO74" s="854"/>
      <c r="AP74" s="854" t="s">
        <v>595</v>
      </c>
      <c r="AQ74" s="854"/>
      <c r="AR74" s="854"/>
      <c r="AS74" s="854"/>
      <c r="AT74" s="854"/>
      <c r="AU74" s="854" t="s">
        <v>596</v>
      </c>
      <c r="AV74" s="854"/>
      <c r="AW74" s="854"/>
      <c r="AX74" s="854"/>
      <c r="AY74" s="854"/>
      <c r="AZ74" s="901"/>
      <c r="BA74" s="901"/>
      <c r="BB74" s="901"/>
      <c r="BC74" s="901"/>
      <c r="BD74" s="902"/>
      <c r="BE74" s="245"/>
      <c r="BF74" s="245"/>
      <c r="BG74" s="245"/>
      <c r="BH74" s="245"/>
      <c r="BI74" s="245"/>
      <c r="BJ74" s="245"/>
      <c r="BK74" s="245"/>
      <c r="BL74" s="245"/>
      <c r="BM74" s="245"/>
      <c r="BN74" s="245"/>
      <c r="BO74" s="245"/>
      <c r="BP74" s="245"/>
      <c r="BQ74" s="242">
        <v>68</v>
      </c>
      <c r="BR74" s="247"/>
      <c r="BS74" s="887"/>
      <c r="BT74" s="888"/>
      <c r="BU74" s="888"/>
      <c r="BV74" s="888"/>
      <c r="BW74" s="888"/>
      <c r="BX74" s="888"/>
      <c r="BY74" s="888"/>
      <c r="BZ74" s="888"/>
      <c r="CA74" s="888"/>
      <c r="CB74" s="888"/>
      <c r="CC74" s="888"/>
      <c r="CD74" s="888"/>
      <c r="CE74" s="888"/>
      <c r="CF74" s="888"/>
      <c r="CG74" s="889"/>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226"/>
    </row>
    <row r="75" spans="1:131" s="227" customFormat="1" ht="26.25" customHeight="1" x14ac:dyDescent="0.15">
      <c r="A75" s="241">
        <v>8</v>
      </c>
      <c r="B75" s="897" t="s">
        <v>589</v>
      </c>
      <c r="C75" s="898"/>
      <c r="D75" s="898"/>
      <c r="E75" s="898"/>
      <c r="F75" s="898"/>
      <c r="G75" s="898"/>
      <c r="H75" s="898"/>
      <c r="I75" s="898"/>
      <c r="J75" s="898"/>
      <c r="K75" s="898"/>
      <c r="L75" s="898"/>
      <c r="M75" s="898"/>
      <c r="N75" s="898"/>
      <c r="O75" s="898"/>
      <c r="P75" s="899"/>
      <c r="Q75" s="903">
        <v>152243</v>
      </c>
      <c r="R75" s="904"/>
      <c r="S75" s="904"/>
      <c r="T75" s="904"/>
      <c r="U75" s="853"/>
      <c r="V75" s="905">
        <v>151202</v>
      </c>
      <c r="W75" s="904"/>
      <c r="X75" s="904"/>
      <c r="Y75" s="904"/>
      <c r="Z75" s="853"/>
      <c r="AA75" s="854">
        <f t="shared" si="1"/>
        <v>1041</v>
      </c>
      <c r="AB75" s="854"/>
      <c r="AC75" s="854"/>
      <c r="AD75" s="854"/>
      <c r="AE75" s="854"/>
      <c r="AF75" s="905">
        <v>1041</v>
      </c>
      <c r="AG75" s="904"/>
      <c r="AH75" s="904"/>
      <c r="AI75" s="904"/>
      <c r="AJ75" s="853"/>
      <c r="AK75" s="905" t="s">
        <v>595</v>
      </c>
      <c r="AL75" s="904"/>
      <c r="AM75" s="904"/>
      <c r="AN75" s="904"/>
      <c r="AO75" s="853"/>
      <c r="AP75" s="905" t="s">
        <v>595</v>
      </c>
      <c r="AQ75" s="904"/>
      <c r="AR75" s="904"/>
      <c r="AS75" s="904"/>
      <c r="AT75" s="853"/>
      <c r="AU75" s="905" t="s">
        <v>596</v>
      </c>
      <c r="AV75" s="904"/>
      <c r="AW75" s="904"/>
      <c r="AX75" s="904"/>
      <c r="AY75" s="853"/>
      <c r="AZ75" s="901"/>
      <c r="BA75" s="901"/>
      <c r="BB75" s="901"/>
      <c r="BC75" s="901"/>
      <c r="BD75" s="902"/>
      <c r="BE75" s="245"/>
      <c r="BF75" s="245"/>
      <c r="BG75" s="245"/>
      <c r="BH75" s="245"/>
      <c r="BI75" s="245"/>
      <c r="BJ75" s="245"/>
      <c r="BK75" s="245"/>
      <c r="BL75" s="245"/>
      <c r="BM75" s="245"/>
      <c r="BN75" s="245"/>
      <c r="BO75" s="245"/>
      <c r="BP75" s="245"/>
      <c r="BQ75" s="242">
        <v>69</v>
      </c>
      <c r="BR75" s="247"/>
      <c r="BS75" s="887"/>
      <c r="BT75" s="888"/>
      <c r="BU75" s="888"/>
      <c r="BV75" s="888"/>
      <c r="BW75" s="888"/>
      <c r="BX75" s="888"/>
      <c r="BY75" s="888"/>
      <c r="BZ75" s="888"/>
      <c r="CA75" s="888"/>
      <c r="CB75" s="888"/>
      <c r="CC75" s="888"/>
      <c r="CD75" s="888"/>
      <c r="CE75" s="888"/>
      <c r="CF75" s="888"/>
      <c r="CG75" s="889"/>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226"/>
    </row>
    <row r="76" spans="1:131" s="227" customFormat="1" ht="26.25" customHeight="1" x14ac:dyDescent="0.15">
      <c r="A76" s="241">
        <v>9</v>
      </c>
      <c r="B76" s="897"/>
      <c r="C76" s="898"/>
      <c r="D76" s="898"/>
      <c r="E76" s="898"/>
      <c r="F76" s="898"/>
      <c r="G76" s="898"/>
      <c r="H76" s="898"/>
      <c r="I76" s="898"/>
      <c r="J76" s="898"/>
      <c r="K76" s="898"/>
      <c r="L76" s="898"/>
      <c r="M76" s="898"/>
      <c r="N76" s="898"/>
      <c r="O76" s="898"/>
      <c r="P76" s="899"/>
      <c r="Q76" s="903"/>
      <c r="R76" s="904"/>
      <c r="S76" s="904"/>
      <c r="T76" s="904"/>
      <c r="U76" s="853"/>
      <c r="V76" s="905"/>
      <c r="W76" s="904"/>
      <c r="X76" s="904"/>
      <c r="Y76" s="904"/>
      <c r="Z76" s="853"/>
      <c r="AA76" s="905"/>
      <c r="AB76" s="904"/>
      <c r="AC76" s="904"/>
      <c r="AD76" s="904"/>
      <c r="AE76" s="853"/>
      <c r="AF76" s="905"/>
      <c r="AG76" s="904"/>
      <c r="AH76" s="904"/>
      <c r="AI76" s="904"/>
      <c r="AJ76" s="853"/>
      <c r="AK76" s="905"/>
      <c r="AL76" s="904"/>
      <c r="AM76" s="904"/>
      <c r="AN76" s="904"/>
      <c r="AO76" s="853"/>
      <c r="AP76" s="905"/>
      <c r="AQ76" s="904"/>
      <c r="AR76" s="904"/>
      <c r="AS76" s="904"/>
      <c r="AT76" s="853"/>
      <c r="AU76" s="905"/>
      <c r="AV76" s="904"/>
      <c r="AW76" s="904"/>
      <c r="AX76" s="904"/>
      <c r="AY76" s="853"/>
      <c r="AZ76" s="901"/>
      <c r="BA76" s="901"/>
      <c r="BB76" s="901"/>
      <c r="BC76" s="901"/>
      <c r="BD76" s="902"/>
      <c r="BE76" s="245"/>
      <c r="BF76" s="245"/>
      <c r="BG76" s="245"/>
      <c r="BH76" s="245"/>
      <c r="BI76" s="245"/>
      <c r="BJ76" s="245"/>
      <c r="BK76" s="245"/>
      <c r="BL76" s="245"/>
      <c r="BM76" s="245"/>
      <c r="BN76" s="245"/>
      <c r="BO76" s="245"/>
      <c r="BP76" s="245"/>
      <c r="BQ76" s="242">
        <v>70</v>
      </c>
      <c r="BR76" s="247"/>
      <c r="BS76" s="887"/>
      <c r="BT76" s="888"/>
      <c r="BU76" s="888"/>
      <c r="BV76" s="888"/>
      <c r="BW76" s="888"/>
      <c r="BX76" s="888"/>
      <c r="BY76" s="888"/>
      <c r="BZ76" s="888"/>
      <c r="CA76" s="888"/>
      <c r="CB76" s="888"/>
      <c r="CC76" s="888"/>
      <c r="CD76" s="888"/>
      <c r="CE76" s="888"/>
      <c r="CF76" s="888"/>
      <c r="CG76" s="889"/>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226"/>
    </row>
    <row r="77" spans="1:131" s="227" customFormat="1" ht="26.25" customHeight="1" x14ac:dyDescent="0.15">
      <c r="A77" s="241">
        <v>10</v>
      </c>
      <c r="B77" s="897"/>
      <c r="C77" s="898"/>
      <c r="D77" s="898"/>
      <c r="E77" s="898"/>
      <c r="F77" s="898"/>
      <c r="G77" s="898"/>
      <c r="H77" s="898"/>
      <c r="I77" s="898"/>
      <c r="J77" s="898"/>
      <c r="K77" s="898"/>
      <c r="L77" s="898"/>
      <c r="M77" s="898"/>
      <c r="N77" s="898"/>
      <c r="O77" s="898"/>
      <c r="P77" s="899"/>
      <c r="Q77" s="903"/>
      <c r="R77" s="904"/>
      <c r="S77" s="904"/>
      <c r="T77" s="904"/>
      <c r="U77" s="853"/>
      <c r="V77" s="905"/>
      <c r="W77" s="904"/>
      <c r="X77" s="904"/>
      <c r="Y77" s="904"/>
      <c r="Z77" s="853"/>
      <c r="AA77" s="905"/>
      <c r="AB77" s="904"/>
      <c r="AC77" s="904"/>
      <c r="AD77" s="904"/>
      <c r="AE77" s="853"/>
      <c r="AF77" s="905"/>
      <c r="AG77" s="904"/>
      <c r="AH77" s="904"/>
      <c r="AI77" s="904"/>
      <c r="AJ77" s="853"/>
      <c r="AK77" s="905"/>
      <c r="AL77" s="904"/>
      <c r="AM77" s="904"/>
      <c r="AN77" s="904"/>
      <c r="AO77" s="853"/>
      <c r="AP77" s="905"/>
      <c r="AQ77" s="904"/>
      <c r="AR77" s="904"/>
      <c r="AS77" s="904"/>
      <c r="AT77" s="853"/>
      <c r="AU77" s="905"/>
      <c r="AV77" s="904"/>
      <c r="AW77" s="904"/>
      <c r="AX77" s="904"/>
      <c r="AY77" s="853"/>
      <c r="AZ77" s="901"/>
      <c r="BA77" s="901"/>
      <c r="BB77" s="901"/>
      <c r="BC77" s="901"/>
      <c r="BD77" s="902"/>
      <c r="BE77" s="245"/>
      <c r="BF77" s="245"/>
      <c r="BG77" s="245"/>
      <c r="BH77" s="245"/>
      <c r="BI77" s="245"/>
      <c r="BJ77" s="245"/>
      <c r="BK77" s="245"/>
      <c r="BL77" s="245"/>
      <c r="BM77" s="245"/>
      <c r="BN77" s="245"/>
      <c r="BO77" s="245"/>
      <c r="BP77" s="245"/>
      <c r="BQ77" s="242">
        <v>71</v>
      </c>
      <c r="BR77" s="247"/>
      <c r="BS77" s="887"/>
      <c r="BT77" s="888"/>
      <c r="BU77" s="888"/>
      <c r="BV77" s="888"/>
      <c r="BW77" s="888"/>
      <c r="BX77" s="888"/>
      <c r="BY77" s="888"/>
      <c r="BZ77" s="888"/>
      <c r="CA77" s="888"/>
      <c r="CB77" s="888"/>
      <c r="CC77" s="888"/>
      <c r="CD77" s="888"/>
      <c r="CE77" s="888"/>
      <c r="CF77" s="888"/>
      <c r="CG77" s="889"/>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226"/>
    </row>
    <row r="78" spans="1:131" s="227" customFormat="1" ht="26.25" customHeight="1" x14ac:dyDescent="0.15">
      <c r="A78" s="241">
        <v>11</v>
      </c>
      <c r="B78" s="897"/>
      <c r="C78" s="898"/>
      <c r="D78" s="898"/>
      <c r="E78" s="898"/>
      <c r="F78" s="898"/>
      <c r="G78" s="898"/>
      <c r="H78" s="898"/>
      <c r="I78" s="898"/>
      <c r="J78" s="898"/>
      <c r="K78" s="898"/>
      <c r="L78" s="898"/>
      <c r="M78" s="898"/>
      <c r="N78" s="898"/>
      <c r="O78" s="898"/>
      <c r="P78" s="899"/>
      <c r="Q78" s="900"/>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901"/>
      <c r="BA78" s="901"/>
      <c r="BB78" s="901"/>
      <c r="BC78" s="901"/>
      <c r="BD78" s="902"/>
      <c r="BE78" s="245"/>
      <c r="BF78" s="245"/>
      <c r="BG78" s="245"/>
      <c r="BH78" s="245"/>
      <c r="BI78" s="245"/>
      <c r="BJ78" s="248"/>
      <c r="BK78" s="248"/>
      <c r="BL78" s="248"/>
      <c r="BM78" s="248"/>
      <c r="BN78" s="248"/>
      <c r="BO78" s="245"/>
      <c r="BP78" s="245"/>
      <c r="BQ78" s="242">
        <v>72</v>
      </c>
      <c r="BR78" s="247"/>
      <c r="BS78" s="887"/>
      <c r="BT78" s="888"/>
      <c r="BU78" s="888"/>
      <c r="BV78" s="888"/>
      <c r="BW78" s="888"/>
      <c r="BX78" s="888"/>
      <c r="BY78" s="888"/>
      <c r="BZ78" s="888"/>
      <c r="CA78" s="888"/>
      <c r="CB78" s="888"/>
      <c r="CC78" s="888"/>
      <c r="CD78" s="888"/>
      <c r="CE78" s="888"/>
      <c r="CF78" s="888"/>
      <c r="CG78" s="889"/>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226"/>
    </row>
    <row r="79" spans="1:131" s="227" customFormat="1" ht="26.25" customHeight="1" x14ac:dyDescent="0.15">
      <c r="A79" s="241">
        <v>12</v>
      </c>
      <c r="B79" s="897"/>
      <c r="C79" s="898"/>
      <c r="D79" s="898"/>
      <c r="E79" s="898"/>
      <c r="F79" s="898"/>
      <c r="G79" s="898"/>
      <c r="H79" s="898"/>
      <c r="I79" s="898"/>
      <c r="J79" s="898"/>
      <c r="K79" s="898"/>
      <c r="L79" s="898"/>
      <c r="M79" s="898"/>
      <c r="N79" s="898"/>
      <c r="O79" s="898"/>
      <c r="P79" s="899"/>
      <c r="Q79" s="900"/>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1"/>
      <c r="BA79" s="901"/>
      <c r="BB79" s="901"/>
      <c r="BC79" s="901"/>
      <c r="BD79" s="902"/>
      <c r="BE79" s="245"/>
      <c r="BF79" s="245"/>
      <c r="BG79" s="245"/>
      <c r="BH79" s="245"/>
      <c r="BI79" s="245"/>
      <c r="BJ79" s="248"/>
      <c r="BK79" s="248"/>
      <c r="BL79" s="248"/>
      <c r="BM79" s="248"/>
      <c r="BN79" s="248"/>
      <c r="BO79" s="245"/>
      <c r="BP79" s="245"/>
      <c r="BQ79" s="242">
        <v>73</v>
      </c>
      <c r="BR79" s="247"/>
      <c r="BS79" s="887"/>
      <c r="BT79" s="888"/>
      <c r="BU79" s="888"/>
      <c r="BV79" s="888"/>
      <c r="BW79" s="888"/>
      <c r="BX79" s="888"/>
      <c r="BY79" s="888"/>
      <c r="BZ79" s="888"/>
      <c r="CA79" s="888"/>
      <c r="CB79" s="888"/>
      <c r="CC79" s="888"/>
      <c r="CD79" s="888"/>
      <c r="CE79" s="888"/>
      <c r="CF79" s="888"/>
      <c r="CG79" s="889"/>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226"/>
    </row>
    <row r="80" spans="1:131" s="227" customFormat="1" ht="26.25" customHeight="1" x14ac:dyDescent="0.15">
      <c r="A80" s="241">
        <v>13</v>
      </c>
      <c r="B80" s="897"/>
      <c r="C80" s="898"/>
      <c r="D80" s="898"/>
      <c r="E80" s="898"/>
      <c r="F80" s="898"/>
      <c r="G80" s="898"/>
      <c r="H80" s="898"/>
      <c r="I80" s="898"/>
      <c r="J80" s="898"/>
      <c r="K80" s="898"/>
      <c r="L80" s="898"/>
      <c r="M80" s="898"/>
      <c r="N80" s="898"/>
      <c r="O80" s="898"/>
      <c r="P80" s="899"/>
      <c r="Q80" s="900"/>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1"/>
      <c r="BA80" s="901"/>
      <c r="BB80" s="901"/>
      <c r="BC80" s="901"/>
      <c r="BD80" s="902"/>
      <c r="BE80" s="245"/>
      <c r="BF80" s="245"/>
      <c r="BG80" s="245"/>
      <c r="BH80" s="245"/>
      <c r="BI80" s="245"/>
      <c r="BJ80" s="245"/>
      <c r="BK80" s="245"/>
      <c r="BL80" s="245"/>
      <c r="BM80" s="245"/>
      <c r="BN80" s="245"/>
      <c r="BO80" s="245"/>
      <c r="BP80" s="245"/>
      <c r="BQ80" s="242">
        <v>74</v>
      </c>
      <c r="BR80" s="247"/>
      <c r="BS80" s="887"/>
      <c r="BT80" s="888"/>
      <c r="BU80" s="888"/>
      <c r="BV80" s="888"/>
      <c r="BW80" s="888"/>
      <c r="BX80" s="888"/>
      <c r="BY80" s="888"/>
      <c r="BZ80" s="888"/>
      <c r="CA80" s="888"/>
      <c r="CB80" s="888"/>
      <c r="CC80" s="888"/>
      <c r="CD80" s="888"/>
      <c r="CE80" s="888"/>
      <c r="CF80" s="888"/>
      <c r="CG80" s="889"/>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226"/>
    </row>
    <row r="81" spans="1:131" s="227" customFormat="1" ht="26.25" customHeight="1" x14ac:dyDescent="0.15">
      <c r="A81" s="241">
        <v>14</v>
      </c>
      <c r="B81" s="897"/>
      <c r="C81" s="898"/>
      <c r="D81" s="898"/>
      <c r="E81" s="898"/>
      <c r="F81" s="898"/>
      <c r="G81" s="898"/>
      <c r="H81" s="898"/>
      <c r="I81" s="898"/>
      <c r="J81" s="898"/>
      <c r="K81" s="898"/>
      <c r="L81" s="898"/>
      <c r="M81" s="898"/>
      <c r="N81" s="898"/>
      <c r="O81" s="898"/>
      <c r="P81" s="899"/>
      <c r="Q81" s="900"/>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1"/>
      <c r="BA81" s="901"/>
      <c r="BB81" s="901"/>
      <c r="BC81" s="901"/>
      <c r="BD81" s="902"/>
      <c r="BE81" s="245"/>
      <c r="BF81" s="245"/>
      <c r="BG81" s="245"/>
      <c r="BH81" s="245"/>
      <c r="BI81" s="245"/>
      <c r="BJ81" s="245"/>
      <c r="BK81" s="245"/>
      <c r="BL81" s="245"/>
      <c r="BM81" s="245"/>
      <c r="BN81" s="245"/>
      <c r="BO81" s="245"/>
      <c r="BP81" s="245"/>
      <c r="BQ81" s="242">
        <v>75</v>
      </c>
      <c r="BR81" s="247"/>
      <c r="BS81" s="887"/>
      <c r="BT81" s="888"/>
      <c r="BU81" s="888"/>
      <c r="BV81" s="888"/>
      <c r="BW81" s="888"/>
      <c r="BX81" s="888"/>
      <c r="BY81" s="888"/>
      <c r="BZ81" s="888"/>
      <c r="CA81" s="888"/>
      <c r="CB81" s="888"/>
      <c r="CC81" s="888"/>
      <c r="CD81" s="888"/>
      <c r="CE81" s="888"/>
      <c r="CF81" s="888"/>
      <c r="CG81" s="889"/>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226"/>
    </row>
    <row r="82" spans="1:131" s="227" customFormat="1" ht="26.25" customHeight="1" x14ac:dyDescent="0.15">
      <c r="A82" s="241">
        <v>15</v>
      </c>
      <c r="B82" s="897"/>
      <c r="C82" s="898"/>
      <c r="D82" s="898"/>
      <c r="E82" s="898"/>
      <c r="F82" s="898"/>
      <c r="G82" s="898"/>
      <c r="H82" s="898"/>
      <c r="I82" s="898"/>
      <c r="J82" s="898"/>
      <c r="K82" s="898"/>
      <c r="L82" s="898"/>
      <c r="M82" s="898"/>
      <c r="N82" s="898"/>
      <c r="O82" s="898"/>
      <c r="P82" s="899"/>
      <c r="Q82" s="900"/>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1"/>
      <c r="BA82" s="901"/>
      <c r="BB82" s="901"/>
      <c r="BC82" s="901"/>
      <c r="BD82" s="902"/>
      <c r="BE82" s="245"/>
      <c r="BF82" s="245"/>
      <c r="BG82" s="245"/>
      <c r="BH82" s="245"/>
      <c r="BI82" s="245"/>
      <c r="BJ82" s="245"/>
      <c r="BK82" s="245"/>
      <c r="BL82" s="245"/>
      <c r="BM82" s="245"/>
      <c r="BN82" s="245"/>
      <c r="BO82" s="245"/>
      <c r="BP82" s="245"/>
      <c r="BQ82" s="242">
        <v>76</v>
      </c>
      <c r="BR82" s="247"/>
      <c r="BS82" s="887"/>
      <c r="BT82" s="888"/>
      <c r="BU82" s="888"/>
      <c r="BV82" s="888"/>
      <c r="BW82" s="888"/>
      <c r="BX82" s="888"/>
      <c r="BY82" s="888"/>
      <c r="BZ82" s="888"/>
      <c r="CA82" s="888"/>
      <c r="CB82" s="888"/>
      <c r="CC82" s="888"/>
      <c r="CD82" s="888"/>
      <c r="CE82" s="888"/>
      <c r="CF82" s="888"/>
      <c r="CG82" s="889"/>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226"/>
    </row>
    <row r="83" spans="1:131" s="227" customFormat="1" ht="26.25" customHeight="1" x14ac:dyDescent="0.15">
      <c r="A83" s="241">
        <v>16</v>
      </c>
      <c r="B83" s="897"/>
      <c r="C83" s="898"/>
      <c r="D83" s="898"/>
      <c r="E83" s="898"/>
      <c r="F83" s="898"/>
      <c r="G83" s="898"/>
      <c r="H83" s="898"/>
      <c r="I83" s="898"/>
      <c r="J83" s="898"/>
      <c r="K83" s="898"/>
      <c r="L83" s="898"/>
      <c r="M83" s="898"/>
      <c r="N83" s="898"/>
      <c r="O83" s="898"/>
      <c r="P83" s="899"/>
      <c r="Q83" s="900"/>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1"/>
      <c r="BA83" s="901"/>
      <c r="BB83" s="901"/>
      <c r="BC83" s="901"/>
      <c r="BD83" s="902"/>
      <c r="BE83" s="245"/>
      <c r="BF83" s="245"/>
      <c r="BG83" s="245"/>
      <c r="BH83" s="245"/>
      <c r="BI83" s="245"/>
      <c r="BJ83" s="245"/>
      <c r="BK83" s="245"/>
      <c r="BL83" s="245"/>
      <c r="BM83" s="245"/>
      <c r="BN83" s="245"/>
      <c r="BO83" s="245"/>
      <c r="BP83" s="245"/>
      <c r="BQ83" s="242">
        <v>77</v>
      </c>
      <c r="BR83" s="247"/>
      <c r="BS83" s="887"/>
      <c r="BT83" s="888"/>
      <c r="BU83" s="888"/>
      <c r="BV83" s="888"/>
      <c r="BW83" s="888"/>
      <c r="BX83" s="888"/>
      <c r="BY83" s="888"/>
      <c r="BZ83" s="888"/>
      <c r="CA83" s="888"/>
      <c r="CB83" s="888"/>
      <c r="CC83" s="888"/>
      <c r="CD83" s="888"/>
      <c r="CE83" s="888"/>
      <c r="CF83" s="888"/>
      <c r="CG83" s="889"/>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226"/>
    </row>
    <row r="84" spans="1:131" s="227" customFormat="1" ht="26.25" customHeight="1" x14ac:dyDescent="0.15">
      <c r="A84" s="241">
        <v>17</v>
      </c>
      <c r="B84" s="897"/>
      <c r="C84" s="898"/>
      <c r="D84" s="898"/>
      <c r="E84" s="898"/>
      <c r="F84" s="898"/>
      <c r="G84" s="898"/>
      <c r="H84" s="898"/>
      <c r="I84" s="898"/>
      <c r="J84" s="898"/>
      <c r="K84" s="898"/>
      <c r="L84" s="898"/>
      <c r="M84" s="898"/>
      <c r="N84" s="898"/>
      <c r="O84" s="898"/>
      <c r="P84" s="899"/>
      <c r="Q84" s="900"/>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1"/>
      <c r="BA84" s="901"/>
      <c r="BB84" s="901"/>
      <c r="BC84" s="901"/>
      <c r="BD84" s="902"/>
      <c r="BE84" s="245"/>
      <c r="BF84" s="245"/>
      <c r="BG84" s="245"/>
      <c r="BH84" s="245"/>
      <c r="BI84" s="245"/>
      <c r="BJ84" s="245"/>
      <c r="BK84" s="245"/>
      <c r="BL84" s="245"/>
      <c r="BM84" s="245"/>
      <c r="BN84" s="245"/>
      <c r="BO84" s="245"/>
      <c r="BP84" s="245"/>
      <c r="BQ84" s="242">
        <v>78</v>
      </c>
      <c r="BR84" s="247"/>
      <c r="BS84" s="887"/>
      <c r="BT84" s="888"/>
      <c r="BU84" s="888"/>
      <c r="BV84" s="888"/>
      <c r="BW84" s="888"/>
      <c r="BX84" s="888"/>
      <c r="BY84" s="888"/>
      <c r="BZ84" s="888"/>
      <c r="CA84" s="888"/>
      <c r="CB84" s="888"/>
      <c r="CC84" s="888"/>
      <c r="CD84" s="888"/>
      <c r="CE84" s="888"/>
      <c r="CF84" s="888"/>
      <c r="CG84" s="889"/>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226"/>
    </row>
    <row r="85" spans="1:131" s="227" customFormat="1" ht="26.25" customHeight="1" x14ac:dyDescent="0.15">
      <c r="A85" s="241">
        <v>18</v>
      </c>
      <c r="B85" s="897"/>
      <c r="C85" s="898"/>
      <c r="D85" s="898"/>
      <c r="E85" s="898"/>
      <c r="F85" s="898"/>
      <c r="G85" s="898"/>
      <c r="H85" s="898"/>
      <c r="I85" s="898"/>
      <c r="J85" s="898"/>
      <c r="K85" s="898"/>
      <c r="L85" s="898"/>
      <c r="M85" s="898"/>
      <c r="N85" s="898"/>
      <c r="O85" s="898"/>
      <c r="P85" s="899"/>
      <c r="Q85" s="900"/>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1"/>
      <c r="BA85" s="901"/>
      <c r="BB85" s="901"/>
      <c r="BC85" s="901"/>
      <c r="BD85" s="902"/>
      <c r="BE85" s="245"/>
      <c r="BF85" s="245"/>
      <c r="BG85" s="245"/>
      <c r="BH85" s="245"/>
      <c r="BI85" s="245"/>
      <c r="BJ85" s="245"/>
      <c r="BK85" s="245"/>
      <c r="BL85" s="245"/>
      <c r="BM85" s="245"/>
      <c r="BN85" s="245"/>
      <c r="BO85" s="245"/>
      <c r="BP85" s="245"/>
      <c r="BQ85" s="242">
        <v>79</v>
      </c>
      <c r="BR85" s="247"/>
      <c r="BS85" s="887"/>
      <c r="BT85" s="888"/>
      <c r="BU85" s="888"/>
      <c r="BV85" s="888"/>
      <c r="BW85" s="888"/>
      <c r="BX85" s="888"/>
      <c r="BY85" s="888"/>
      <c r="BZ85" s="888"/>
      <c r="CA85" s="888"/>
      <c r="CB85" s="888"/>
      <c r="CC85" s="888"/>
      <c r="CD85" s="888"/>
      <c r="CE85" s="888"/>
      <c r="CF85" s="888"/>
      <c r="CG85" s="889"/>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226"/>
    </row>
    <row r="86" spans="1:131" s="227" customFormat="1" ht="26.25" customHeight="1" x14ac:dyDescent="0.15">
      <c r="A86" s="241">
        <v>19</v>
      </c>
      <c r="B86" s="897"/>
      <c r="C86" s="898"/>
      <c r="D86" s="898"/>
      <c r="E86" s="898"/>
      <c r="F86" s="898"/>
      <c r="G86" s="898"/>
      <c r="H86" s="898"/>
      <c r="I86" s="898"/>
      <c r="J86" s="898"/>
      <c r="K86" s="898"/>
      <c r="L86" s="898"/>
      <c r="M86" s="898"/>
      <c r="N86" s="898"/>
      <c r="O86" s="898"/>
      <c r="P86" s="899"/>
      <c r="Q86" s="900"/>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1"/>
      <c r="BA86" s="901"/>
      <c r="BB86" s="901"/>
      <c r="BC86" s="901"/>
      <c r="BD86" s="902"/>
      <c r="BE86" s="245"/>
      <c r="BF86" s="245"/>
      <c r="BG86" s="245"/>
      <c r="BH86" s="245"/>
      <c r="BI86" s="245"/>
      <c r="BJ86" s="245"/>
      <c r="BK86" s="245"/>
      <c r="BL86" s="245"/>
      <c r="BM86" s="245"/>
      <c r="BN86" s="245"/>
      <c r="BO86" s="245"/>
      <c r="BP86" s="245"/>
      <c r="BQ86" s="242">
        <v>80</v>
      </c>
      <c r="BR86" s="247"/>
      <c r="BS86" s="887"/>
      <c r="BT86" s="888"/>
      <c r="BU86" s="888"/>
      <c r="BV86" s="888"/>
      <c r="BW86" s="888"/>
      <c r="BX86" s="888"/>
      <c r="BY86" s="888"/>
      <c r="BZ86" s="888"/>
      <c r="CA86" s="888"/>
      <c r="CB86" s="888"/>
      <c r="CC86" s="888"/>
      <c r="CD86" s="888"/>
      <c r="CE86" s="888"/>
      <c r="CF86" s="888"/>
      <c r="CG86" s="889"/>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226"/>
    </row>
    <row r="87" spans="1:131" s="227" customFormat="1" ht="26.25" customHeight="1" x14ac:dyDescent="0.15">
      <c r="A87" s="249">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45"/>
      <c r="BF87" s="245"/>
      <c r="BG87" s="245"/>
      <c r="BH87" s="245"/>
      <c r="BI87" s="245"/>
      <c r="BJ87" s="245"/>
      <c r="BK87" s="245"/>
      <c r="BL87" s="245"/>
      <c r="BM87" s="245"/>
      <c r="BN87" s="245"/>
      <c r="BO87" s="245"/>
      <c r="BP87" s="245"/>
      <c r="BQ87" s="242">
        <v>81</v>
      </c>
      <c r="BR87" s="247"/>
      <c r="BS87" s="887"/>
      <c r="BT87" s="888"/>
      <c r="BU87" s="888"/>
      <c r="BV87" s="888"/>
      <c r="BW87" s="888"/>
      <c r="BX87" s="888"/>
      <c r="BY87" s="888"/>
      <c r="BZ87" s="888"/>
      <c r="CA87" s="888"/>
      <c r="CB87" s="888"/>
      <c r="CC87" s="888"/>
      <c r="CD87" s="888"/>
      <c r="CE87" s="888"/>
      <c r="CF87" s="888"/>
      <c r="CG87" s="889"/>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226"/>
    </row>
    <row r="88" spans="1:131" s="227" customFormat="1" ht="26.25" customHeight="1" thickBot="1" x14ac:dyDescent="0.2">
      <c r="A88" s="244" t="s">
        <v>380</v>
      </c>
      <c r="B88" s="813" t="s">
        <v>416</v>
      </c>
      <c r="C88" s="814"/>
      <c r="D88" s="814"/>
      <c r="E88" s="814"/>
      <c r="F88" s="814"/>
      <c r="G88" s="814"/>
      <c r="H88" s="814"/>
      <c r="I88" s="814"/>
      <c r="J88" s="814"/>
      <c r="K88" s="814"/>
      <c r="L88" s="814"/>
      <c r="M88" s="814"/>
      <c r="N88" s="814"/>
      <c r="O88" s="814"/>
      <c r="P88" s="815"/>
      <c r="Q88" s="862"/>
      <c r="R88" s="863"/>
      <c r="S88" s="863"/>
      <c r="T88" s="863"/>
      <c r="U88" s="863"/>
      <c r="V88" s="863"/>
      <c r="W88" s="863"/>
      <c r="X88" s="863"/>
      <c r="Y88" s="863"/>
      <c r="Z88" s="863"/>
      <c r="AA88" s="863"/>
      <c r="AB88" s="863"/>
      <c r="AC88" s="863"/>
      <c r="AD88" s="863"/>
      <c r="AE88" s="863"/>
      <c r="AF88" s="866">
        <f>SUM(AF68:AJ87)</f>
        <v>1966</v>
      </c>
      <c r="AG88" s="866"/>
      <c r="AH88" s="866"/>
      <c r="AI88" s="866"/>
      <c r="AJ88" s="866"/>
      <c r="AK88" s="863"/>
      <c r="AL88" s="863"/>
      <c r="AM88" s="863"/>
      <c r="AN88" s="863"/>
      <c r="AO88" s="863"/>
      <c r="AP88" s="866">
        <f>SUM(AP68:AT87)</f>
        <v>2766</v>
      </c>
      <c r="AQ88" s="866"/>
      <c r="AR88" s="866"/>
      <c r="AS88" s="866"/>
      <c r="AT88" s="866"/>
      <c r="AU88" s="866">
        <f>SUM(AU68:AY87)</f>
        <v>1859</v>
      </c>
      <c r="AV88" s="866"/>
      <c r="AW88" s="866"/>
      <c r="AX88" s="866"/>
      <c r="AY88" s="866"/>
      <c r="AZ88" s="871"/>
      <c r="BA88" s="871"/>
      <c r="BB88" s="871"/>
      <c r="BC88" s="871"/>
      <c r="BD88" s="872"/>
      <c r="BE88" s="245"/>
      <c r="BF88" s="245"/>
      <c r="BG88" s="245"/>
      <c r="BH88" s="245"/>
      <c r="BI88" s="245"/>
      <c r="BJ88" s="245"/>
      <c r="BK88" s="245"/>
      <c r="BL88" s="245"/>
      <c r="BM88" s="245"/>
      <c r="BN88" s="245"/>
      <c r="BO88" s="245"/>
      <c r="BP88" s="245"/>
      <c r="BQ88" s="242">
        <v>82</v>
      </c>
      <c r="BR88" s="247"/>
      <c r="BS88" s="887"/>
      <c r="BT88" s="888"/>
      <c r="BU88" s="888"/>
      <c r="BV88" s="888"/>
      <c r="BW88" s="888"/>
      <c r="BX88" s="888"/>
      <c r="BY88" s="888"/>
      <c r="BZ88" s="888"/>
      <c r="CA88" s="888"/>
      <c r="CB88" s="888"/>
      <c r="CC88" s="888"/>
      <c r="CD88" s="888"/>
      <c r="CE88" s="888"/>
      <c r="CF88" s="888"/>
      <c r="CG88" s="889"/>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7"/>
      <c r="BT89" s="888"/>
      <c r="BU89" s="888"/>
      <c r="BV89" s="888"/>
      <c r="BW89" s="888"/>
      <c r="BX89" s="888"/>
      <c r="BY89" s="888"/>
      <c r="BZ89" s="888"/>
      <c r="CA89" s="888"/>
      <c r="CB89" s="888"/>
      <c r="CC89" s="888"/>
      <c r="CD89" s="888"/>
      <c r="CE89" s="888"/>
      <c r="CF89" s="888"/>
      <c r="CG89" s="889"/>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7"/>
      <c r="BT90" s="888"/>
      <c r="BU90" s="888"/>
      <c r="BV90" s="888"/>
      <c r="BW90" s="888"/>
      <c r="BX90" s="888"/>
      <c r="BY90" s="888"/>
      <c r="BZ90" s="888"/>
      <c r="CA90" s="888"/>
      <c r="CB90" s="888"/>
      <c r="CC90" s="888"/>
      <c r="CD90" s="888"/>
      <c r="CE90" s="888"/>
      <c r="CF90" s="888"/>
      <c r="CG90" s="889"/>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7"/>
      <c r="BT91" s="888"/>
      <c r="BU91" s="888"/>
      <c r="BV91" s="888"/>
      <c r="BW91" s="888"/>
      <c r="BX91" s="888"/>
      <c r="BY91" s="888"/>
      <c r="BZ91" s="888"/>
      <c r="CA91" s="888"/>
      <c r="CB91" s="888"/>
      <c r="CC91" s="888"/>
      <c r="CD91" s="888"/>
      <c r="CE91" s="888"/>
      <c r="CF91" s="888"/>
      <c r="CG91" s="889"/>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7"/>
      <c r="BT92" s="888"/>
      <c r="BU92" s="888"/>
      <c r="BV92" s="888"/>
      <c r="BW92" s="888"/>
      <c r="BX92" s="888"/>
      <c r="BY92" s="888"/>
      <c r="BZ92" s="888"/>
      <c r="CA92" s="888"/>
      <c r="CB92" s="888"/>
      <c r="CC92" s="888"/>
      <c r="CD92" s="888"/>
      <c r="CE92" s="888"/>
      <c r="CF92" s="888"/>
      <c r="CG92" s="889"/>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7"/>
      <c r="BT93" s="888"/>
      <c r="BU93" s="888"/>
      <c r="BV93" s="888"/>
      <c r="BW93" s="888"/>
      <c r="BX93" s="888"/>
      <c r="BY93" s="888"/>
      <c r="BZ93" s="888"/>
      <c r="CA93" s="888"/>
      <c r="CB93" s="888"/>
      <c r="CC93" s="888"/>
      <c r="CD93" s="888"/>
      <c r="CE93" s="888"/>
      <c r="CF93" s="888"/>
      <c r="CG93" s="889"/>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7"/>
      <c r="BT94" s="888"/>
      <c r="BU94" s="888"/>
      <c r="BV94" s="888"/>
      <c r="BW94" s="888"/>
      <c r="BX94" s="888"/>
      <c r="BY94" s="888"/>
      <c r="BZ94" s="888"/>
      <c r="CA94" s="888"/>
      <c r="CB94" s="888"/>
      <c r="CC94" s="888"/>
      <c r="CD94" s="888"/>
      <c r="CE94" s="888"/>
      <c r="CF94" s="888"/>
      <c r="CG94" s="889"/>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7"/>
      <c r="BT95" s="888"/>
      <c r="BU95" s="888"/>
      <c r="BV95" s="888"/>
      <c r="BW95" s="888"/>
      <c r="BX95" s="888"/>
      <c r="BY95" s="888"/>
      <c r="BZ95" s="888"/>
      <c r="CA95" s="888"/>
      <c r="CB95" s="888"/>
      <c r="CC95" s="888"/>
      <c r="CD95" s="888"/>
      <c r="CE95" s="888"/>
      <c r="CF95" s="888"/>
      <c r="CG95" s="889"/>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7"/>
      <c r="BT96" s="888"/>
      <c r="BU96" s="888"/>
      <c r="BV96" s="888"/>
      <c r="BW96" s="888"/>
      <c r="BX96" s="888"/>
      <c r="BY96" s="888"/>
      <c r="BZ96" s="888"/>
      <c r="CA96" s="888"/>
      <c r="CB96" s="888"/>
      <c r="CC96" s="888"/>
      <c r="CD96" s="888"/>
      <c r="CE96" s="888"/>
      <c r="CF96" s="888"/>
      <c r="CG96" s="889"/>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7"/>
      <c r="BT97" s="888"/>
      <c r="BU97" s="888"/>
      <c r="BV97" s="888"/>
      <c r="BW97" s="888"/>
      <c r="BX97" s="888"/>
      <c r="BY97" s="888"/>
      <c r="BZ97" s="888"/>
      <c r="CA97" s="888"/>
      <c r="CB97" s="888"/>
      <c r="CC97" s="888"/>
      <c r="CD97" s="888"/>
      <c r="CE97" s="888"/>
      <c r="CF97" s="888"/>
      <c r="CG97" s="889"/>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7"/>
      <c r="BT98" s="888"/>
      <c r="BU98" s="888"/>
      <c r="BV98" s="888"/>
      <c r="BW98" s="888"/>
      <c r="BX98" s="888"/>
      <c r="BY98" s="888"/>
      <c r="BZ98" s="888"/>
      <c r="CA98" s="888"/>
      <c r="CB98" s="888"/>
      <c r="CC98" s="888"/>
      <c r="CD98" s="888"/>
      <c r="CE98" s="888"/>
      <c r="CF98" s="888"/>
      <c r="CG98" s="889"/>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7"/>
      <c r="BT99" s="888"/>
      <c r="BU99" s="888"/>
      <c r="BV99" s="888"/>
      <c r="BW99" s="888"/>
      <c r="BX99" s="888"/>
      <c r="BY99" s="888"/>
      <c r="BZ99" s="888"/>
      <c r="CA99" s="888"/>
      <c r="CB99" s="888"/>
      <c r="CC99" s="888"/>
      <c r="CD99" s="888"/>
      <c r="CE99" s="888"/>
      <c r="CF99" s="888"/>
      <c r="CG99" s="889"/>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7"/>
      <c r="BT100" s="888"/>
      <c r="BU100" s="888"/>
      <c r="BV100" s="888"/>
      <c r="BW100" s="888"/>
      <c r="BX100" s="888"/>
      <c r="BY100" s="888"/>
      <c r="BZ100" s="888"/>
      <c r="CA100" s="888"/>
      <c r="CB100" s="888"/>
      <c r="CC100" s="888"/>
      <c r="CD100" s="888"/>
      <c r="CE100" s="888"/>
      <c r="CF100" s="888"/>
      <c r="CG100" s="889"/>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7"/>
      <c r="BT101" s="888"/>
      <c r="BU101" s="888"/>
      <c r="BV101" s="888"/>
      <c r="BW101" s="888"/>
      <c r="BX101" s="888"/>
      <c r="BY101" s="888"/>
      <c r="BZ101" s="888"/>
      <c r="CA101" s="888"/>
      <c r="CB101" s="888"/>
      <c r="CC101" s="888"/>
      <c r="CD101" s="888"/>
      <c r="CE101" s="888"/>
      <c r="CF101" s="888"/>
      <c r="CG101" s="889"/>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3" t="s">
        <v>417</v>
      </c>
      <c r="BS102" s="814"/>
      <c r="BT102" s="814"/>
      <c r="BU102" s="814"/>
      <c r="BV102" s="814"/>
      <c r="BW102" s="814"/>
      <c r="BX102" s="814"/>
      <c r="BY102" s="814"/>
      <c r="BZ102" s="814"/>
      <c r="CA102" s="814"/>
      <c r="CB102" s="814"/>
      <c r="CC102" s="814"/>
      <c r="CD102" s="814"/>
      <c r="CE102" s="814"/>
      <c r="CF102" s="814"/>
      <c r="CG102" s="815"/>
      <c r="CH102" s="913"/>
      <c r="CI102" s="914"/>
      <c r="CJ102" s="914"/>
      <c r="CK102" s="914"/>
      <c r="CL102" s="915"/>
      <c r="CM102" s="913"/>
      <c r="CN102" s="914"/>
      <c r="CO102" s="914"/>
      <c r="CP102" s="914"/>
      <c r="CQ102" s="915"/>
      <c r="CR102" s="916">
        <f>SUM(CR7:CV88)</f>
        <v>561</v>
      </c>
      <c r="CS102" s="874"/>
      <c r="CT102" s="874"/>
      <c r="CU102" s="874"/>
      <c r="CV102" s="917"/>
      <c r="CW102" s="916">
        <f>SUM(CW7:DA88)</f>
        <v>389</v>
      </c>
      <c r="CX102" s="874"/>
      <c r="CY102" s="874"/>
      <c r="CZ102" s="874"/>
      <c r="DA102" s="917"/>
      <c r="DB102" s="916">
        <f t="shared" ref="DB102" si="2">SUM(DB7:DF88)</f>
        <v>71</v>
      </c>
      <c r="DC102" s="874"/>
      <c r="DD102" s="874"/>
      <c r="DE102" s="874"/>
      <c r="DF102" s="917"/>
      <c r="DG102" s="916">
        <f t="shared" ref="DG102" si="3">SUM(DG7:DK88)</f>
        <v>474</v>
      </c>
      <c r="DH102" s="874"/>
      <c r="DI102" s="874"/>
      <c r="DJ102" s="874"/>
      <c r="DK102" s="917"/>
      <c r="DL102" s="916">
        <f t="shared" ref="DL102" si="4">SUM(DL7:DP88)</f>
        <v>0</v>
      </c>
      <c r="DM102" s="874"/>
      <c r="DN102" s="874"/>
      <c r="DO102" s="874"/>
      <c r="DP102" s="917"/>
      <c r="DQ102" s="916">
        <f t="shared" ref="DQ102" si="5">SUM(DQ7:DU88)</f>
        <v>0</v>
      </c>
      <c r="DR102" s="874"/>
      <c r="DS102" s="874"/>
      <c r="DT102" s="874"/>
      <c r="DU102" s="917"/>
      <c r="DV102" s="940"/>
      <c r="DW102" s="941"/>
      <c r="DX102" s="941"/>
      <c r="DY102" s="941"/>
      <c r="DZ102" s="942"/>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3" t="s">
        <v>418</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4" t="s">
        <v>419</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5" t="s">
        <v>422</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423</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38" t="s">
        <v>424</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425</v>
      </c>
      <c r="AB109" s="919"/>
      <c r="AC109" s="919"/>
      <c r="AD109" s="919"/>
      <c r="AE109" s="920"/>
      <c r="AF109" s="918" t="s">
        <v>298</v>
      </c>
      <c r="AG109" s="919"/>
      <c r="AH109" s="919"/>
      <c r="AI109" s="919"/>
      <c r="AJ109" s="920"/>
      <c r="AK109" s="918" t="s">
        <v>297</v>
      </c>
      <c r="AL109" s="919"/>
      <c r="AM109" s="919"/>
      <c r="AN109" s="919"/>
      <c r="AO109" s="920"/>
      <c r="AP109" s="918" t="s">
        <v>426</v>
      </c>
      <c r="AQ109" s="919"/>
      <c r="AR109" s="919"/>
      <c r="AS109" s="919"/>
      <c r="AT109" s="921"/>
      <c r="AU109" s="938" t="s">
        <v>424</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425</v>
      </c>
      <c r="BR109" s="919"/>
      <c r="BS109" s="919"/>
      <c r="BT109" s="919"/>
      <c r="BU109" s="920"/>
      <c r="BV109" s="918" t="s">
        <v>298</v>
      </c>
      <c r="BW109" s="919"/>
      <c r="BX109" s="919"/>
      <c r="BY109" s="919"/>
      <c r="BZ109" s="920"/>
      <c r="CA109" s="918" t="s">
        <v>297</v>
      </c>
      <c r="CB109" s="919"/>
      <c r="CC109" s="919"/>
      <c r="CD109" s="919"/>
      <c r="CE109" s="920"/>
      <c r="CF109" s="939" t="s">
        <v>426</v>
      </c>
      <c r="CG109" s="939"/>
      <c r="CH109" s="939"/>
      <c r="CI109" s="939"/>
      <c r="CJ109" s="939"/>
      <c r="CK109" s="918" t="s">
        <v>427</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425</v>
      </c>
      <c r="DH109" s="919"/>
      <c r="DI109" s="919"/>
      <c r="DJ109" s="919"/>
      <c r="DK109" s="920"/>
      <c r="DL109" s="918" t="s">
        <v>298</v>
      </c>
      <c r="DM109" s="919"/>
      <c r="DN109" s="919"/>
      <c r="DO109" s="919"/>
      <c r="DP109" s="920"/>
      <c r="DQ109" s="918" t="s">
        <v>297</v>
      </c>
      <c r="DR109" s="919"/>
      <c r="DS109" s="919"/>
      <c r="DT109" s="919"/>
      <c r="DU109" s="920"/>
      <c r="DV109" s="918" t="s">
        <v>426</v>
      </c>
      <c r="DW109" s="919"/>
      <c r="DX109" s="919"/>
      <c r="DY109" s="919"/>
      <c r="DZ109" s="921"/>
    </row>
    <row r="110" spans="1:131" s="226" customFormat="1" ht="26.25" customHeight="1" x14ac:dyDescent="0.15">
      <c r="A110" s="922" t="s">
        <v>428</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9528359</v>
      </c>
      <c r="AB110" s="926"/>
      <c r="AC110" s="926"/>
      <c r="AD110" s="926"/>
      <c r="AE110" s="927"/>
      <c r="AF110" s="928">
        <v>9819618</v>
      </c>
      <c r="AG110" s="926"/>
      <c r="AH110" s="926"/>
      <c r="AI110" s="926"/>
      <c r="AJ110" s="927"/>
      <c r="AK110" s="928">
        <v>10163171</v>
      </c>
      <c r="AL110" s="926"/>
      <c r="AM110" s="926"/>
      <c r="AN110" s="926"/>
      <c r="AO110" s="927"/>
      <c r="AP110" s="929">
        <v>32.6</v>
      </c>
      <c r="AQ110" s="930"/>
      <c r="AR110" s="930"/>
      <c r="AS110" s="930"/>
      <c r="AT110" s="931"/>
      <c r="AU110" s="932" t="s">
        <v>67</v>
      </c>
      <c r="AV110" s="933"/>
      <c r="AW110" s="933"/>
      <c r="AX110" s="933"/>
      <c r="AY110" s="933"/>
      <c r="AZ110" s="974" t="s">
        <v>429</v>
      </c>
      <c r="BA110" s="923"/>
      <c r="BB110" s="923"/>
      <c r="BC110" s="923"/>
      <c r="BD110" s="923"/>
      <c r="BE110" s="923"/>
      <c r="BF110" s="923"/>
      <c r="BG110" s="923"/>
      <c r="BH110" s="923"/>
      <c r="BI110" s="923"/>
      <c r="BJ110" s="923"/>
      <c r="BK110" s="923"/>
      <c r="BL110" s="923"/>
      <c r="BM110" s="923"/>
      <c r="BN110" s="923"/>
      <c r="BO110" s="923"/>
      <c r="BP110" s="924"/>
      <c r="BQ110" s="960">
        <v>111729334</v>
      </c>
      <c r="BR110" s="961"/>
      <c r="BS110" s="961"/>
      <c r="BT110" s="961"/>
      <c r="BU110" s="961"/>
      <c r="BV110" s="961">
        <v>112793072</v>
      </c>
      <c r="BW110" s="961"/>
      <c r="BX110" s="961"/>
      <c r="BY110" s="961"/>
      <c r="BZ110" s="961"/>
      <c r="CA110" s="961">
        <v>112865003</v>
      </c>
      <c r="CB110" s="961"/>
      <c r="CC110" s="961"/>
      <c r="CD110" s="961"/>
      <c r="CE110" s="961"/>
      <c r="CF110" s="975">
        <v>361.6</v>
      </c>
      <c r="CG110" s="976"/>
      <c r="CH110" s="976"/>
      <c r="CI110" s="976"/>
      <c r="CJ110" s="976"/>
      <c r="CK110" s="977" t="s">
        <v>430</v>
      </c>
      <c r="CL110" s="978"/>
      <c r="CM110" s="957" t="s">
        <v>431</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382</v>
      </c>
      <c r="DH110" s="961"/>
      <c r="DI110" s="961"/>
      <c r="DJ110" s="961"/>
      <c r="DK110" s="961"/>
      <c r="DL110" s="961" t="s">
        <v>382</v>
      </c>
      <c r="DM110" s="961"/>
      <c r="DN110" s="961"/>
      <c r="DO110" s="961"/>
      <c r="DP110" s="961"/>
      <c r="DQ110" s="961" t="s">
        <v>382</v>
      </c>
      <c r="DR110" s="961"/>
      <c r="DS110" s="961"/>
      <c r="DT110" s="961"/>
      <c r="DU110" s="961"/>
      <c r="DV110" s="962" t="s">
        <v>382</v>
      </c>
      <c r="DW110" s="962"/>
      <c r="DX110" s="962"/>
      <c r="DY110" s="962"/>
      <c r="DZ110" s="963"/>
    </row>
    <row r="111" spans="1:131" s="226" customFormat="1" ht="26.25" customHeight="1" x14ac:dyDescent="0.15">
      <c r="A111" s="964" t="s">
        <v>432</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132</v>
      </c>
      <c r="AB111" s="968"/>
      <c r="AC111" s="968"/>
      <c r="AD111" s="968"/>
      <c r="AE111" s="969"/>
      <c r="AF111" s="970" t="s">
        <v>132</v>
      </c>
      <c r="AG111" s="968"/>
      <c r="AH111" s="968"/>
      <c r="AI111" s="968"/>
      <c r="AJ111" s="969"/>
      <c r="AK111" s="970" t="s">
        <v>132</v>
      </c>
      <c r="AL111" s="968"/>
      <c r="AM111" s="968"/>
      <c r="AN111" s="968"/>
      <c r="AO111" s="969"/>
      <c r="AP111" s="971" t="s">
        <v>132</v>
      </c>
      <c r="AQ111" s="972"/>
      <c r="AR111" s="972"/>
      <c r="AS111" s="972"/>
      <c r="AT111" s="973"/>
      <c r="AU111" s="934"/>
      <c r="AV111" s="935"/>
      <c r="AW111" s="935"/>
      <c r="AX111" s="935"/>
      <c r="AY111" s="935"/>
      <c r="AZ111" s="983" t="s">
        <v>433</v>
      </c>
      <c r="BA111" s="984"/>
      <c r="BB111" s="984"/>
      <c r="BC111" s="984"/>
      <c r="BD111" s="984"/>
      <c r="BE111" s="984"/>
      <c r="BF111" s="984"/>
      <c r="BG111" s="984"/>
      <c r="BH111" s="984"/>
      <c r="BI111" s="984"/>
      <c r="BJ111" s="984"/>
      <c r="BK111" s="984"/>
      <c r="BL111" s="984"/>
      <c r="BM111" s="984"/>
      <c r="BN111" s="984"/>
      <c r="BO111" s="984"/>
      <c r="BP111" s="985"/>
      <c r="BQ111" s="953">
        <v>2014228</v>
      </c>
      <c r="BR111" s="954"/>
      <c r="BS111" s="954"/>
      <c r="BT111" s="954"/>
      <c r="BU111" s="954"/>
      <c r="BV111" s="954">
        <v>1216159</v>
      </c>
      <c r="BW111" s="954"/>
      <c r="BX111" s="954"/>
      <c r="BY111" s="954"/>
      <c r="BZ111" s="954"/>
      <c r="CA111" s="954">
        <v>1116315</v>
      </c>
      <c r="CB111" s="954"/>
      <c r="CC111" s="954"/>
      <c r="CD111" s="954"/>
      <c r="CE111" s="954"/>
      <c r="CF111" s="948">
        <v>3.6</v>
      </c>
      <c r="CG111" s="949"/>
      <c r="CH111" s="949"/>
      <c r="CI111" s="949"/>
      <c r="CJ111" s="949"/>
      <c r="CK111" s="979"/>
      <c r="CL111" s="980"/>
      <c r="CM111" s="950" t="s">
        <v>434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132</v>
      </c>
      <c r="DH111" s="954"/>
      <c r="DI111" s="954"/>
      <c r="DJ111" s="954"/>
      <c r="DK111" s="954"/>
      <c r="DL111" s="954" t="s">
        <v>132</v>
      </c>
      <c r="DM111" s="954"/>
      <c r="DN111" s="954"/>
      <c r="DO111" s="954"/>
      <c r="DP111" s="954"/>
      <c r="DQ111" s="954" t="s">
        <v>132</v>
      </c>
      <c r="DR111" s="954"/>
      <c r="DS111" s="954"/>
      <c r="DT111" s="954"/>
      <c r="DU111" s="954"/>
      <c r="DV111" s="955" t="s">
        <v>132</v>
      </c>
      <c r="DW111" s="955"/>
      <c r="DX111" s="955"/>
      <c r="DY111" s="955"/>
      <c r="DZ111" s="956"/>
    </row>
    <row r="112" spans="1:131" s="226" customFormat="1" ht="26.25" customHeight="1" x14ac:dyDescent="0.15">
      <c r="A112" s="986" t="s">
        <v>435</v>
      </c>
      <c r="B112" s="987"/>
      <c r="C112" s="984" t="s">
        <v>436</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132</v>
      </c>
      <c r="AB112" s="993"/>
      <c r="AC112" s="993"/>
      <c r="AD112" s="993"/>
      <c r="AE112" s="994"/>
      <c r="AF112" s="995" t="s">
        <v>132</v>
      </c>
      <c r="AG112" s="993"/>
      <c r="AH112" s="993"/>
      <c r="AI112" s="993"/>
      <c r="AJ112" s="994"/>
      <c r="AK112" s="995" t="s">
        <v>132</v>
      </c>
      <c r="AL112" s="993"/>
      <c r="AM112" s="993"/>
      <c r="AN112" s="993"/>
      <c r="AO112" s="994"/>
      <c r="AP112" s="996" t="s">
        <v>132</v>
      </c>
      <c r="AQ112" s="997"/>
      <c r="AR112" s="997"/>
      <c r="AS112" s="997"/>
      <c r="AT112" s="998"/>
      <c r="AU112" s="934"/>
      <c r="AV112" s="935"/>
      <c r="AW112" s="935"/>
      <c r="AX112" s="935"/>
      <c r="AY112" s="935"/>
      <c r="AZ112" s="983" t="s">
        <v>437</v>
      </c>
      <c r="BA112" s="984"/>
      <c r="BB112" s="984"/>
      <c r="BC112" s="984"/>
      <c r="BD112" s="984"/>
      <c r="BE112" s="984"/>
      <c r="BF112" s="984"/>
      <c r="BG112" s="984"/>
      <c r="BH112" s="984"/>
      <c r="BI112" s="984"/>
      <c r="BJ112" s="984"/>
      <c r="BK112" s="984"/>
      <c r="BL112" s="984"/>
      <c r="BM112" s="984"/>
      <c r="BN112" s="984"/>
      <c r="BO112" s="984"/>
      <c r="BP112" s="985"/>
      <c r="BQ112" s="953">
        <v>30562275</v>
      </c>
      <c r="BR112" s="954"/>
      <c r="BS112" s="954"/>
      <c r="BT112" s="954"/>
      <c r="BU112" s="954"/>
      <c r="BV112" s="954">
        <v>29423759</v>
      </c>
      <c r="BW112" s="954"/>
      <c r="BX112" s="954"/>
      <c r="BY112" s="954"/>
      <c r="BZ112" s="954"/>
      <c r="CA112" s="954">
        <v>25767555</v>
      </c>
      <c r="CB112" s="954"/>
      <c r="CC112" s="954"/>
      <c r="CD112" s="954"/>
      <c r="CE112" s="954"/>
      <c r="CF112" s="948">
        <v>82.6</v>
      </c>
      <c r="CG112" s="949"/>
      <c r="CH112" s="949"/>
      <c r="CI112" s="949"/>
      <c r="CJ112" s="949"/>
      <c r="CK112" s="979"/>
      <c r="CL112" s="980"/>
      <c r="CM112" s="950" t="s">
        <v>438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v>158</v>
      </c>
      <c r="DH112" s="954"/>
      <c r="DI112" s="954"/>
      <c r="DJ112" s="954"/>
      <c r="DK112" s="954"/>
      <c r="DL112" s="954">
        <v>8</v>
      </c>
      <c r="DM112" s="954"/>
      <c r="DN112" s="954"/>
      <c r="DO112" s="954"/>
      <c r="DP112" s="954"/>
      <c r="DQ112" s="954" t="s">
        <v>132</v>
      </c>
      <c r="DR112" s="954"/>
      <c r="DS112" s="954"/>
      <c r="DT112" s="954"/>
      <c r="DU112" s="954"/>
      <c r="DV112" s="955" t="s">
        <v>439</v>
      </c>
      <c r="DW112" s="955"/>
      <c r="DX112" s="955"/>
      <c r="DY112" s="955"/>
      <c r="DZ112" s="956"/>
    </row>
    <row r="113" spans="1:130" s="226" customFormat="1" ht="26.25" customHeight="1" x14ac:dyDescent="0.15">
      <c r="A113" s="988"/>
      <c r="B113" s="989"/>
      <c r="C113" s="984" t="s">
        <v>440</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2220079</v>
      </c>
      <c r="AB113" s="968"/>
      <c r="AC113" s="968"/>
      <c r="AD113" s="968"/>
      <c r="AE113" s="969"/>
      <c r="AF113" s="970">
        <v>2143022</v>
      </c>
      <c r="AG113" s="968"/>
      <c r="AH113" s="968"/>
      <c r="AI113" s="968"/>
      <c r="AJ113" s="969"/>
      <c r="AK113" s="970">
        <v>2142781</v>
      </c>
      <c r="AL113" s="968"/>
      <c r="AM113" s="968"/>
      <c r="AN113" s="968"/>
      <c r="AO113" s="969"/>
      <c r="AP113" s="971">
        <v>6.9</v>
      </c>
      <c r="AQ113" s="972"/>
      <c r="AR113" s="972"/>
      <c r="AS113" s="972"/>
      <c r="AT113" s="973"/>
      <c r="AU113" s="934"/>
      <c r="AV113" s="935"/>
      <c r="AW113" s="935"/>
      <c r="AX113" s="935"/>
      <c r="AY113" s="935"/>
      <c r="AZ113" s="983" t="s">
        <v>441</v>
      </c>
      <c r="BA113" s="984"/>
      <c r="BB113" s="984"/>
      <c r="BC113" s="984"/>
      <c r="BD113" s="984"/>
      <c r="BE113" s="984"/>
      <c r="BF113" s="984"/>
      <c r="BG113" s="984"/>
      <c r="BH113" s="984"/>
      <c r="BI113" s="984"/>
      <c r="BJ113" s="984"/>
      <c r="BK113" s="984"/>
      <c r="BL113" s="984"/>
      <c r="BM113" s="984"/>
      <c r="BN113" s="984"/>
      <c r="BO113" s="984"/>
      <c r="BP113" s="985"/>
      <c r="BQ113" s="953">
        <v>2098904</v>
      </c>
      <c r="BR113" s="954"/>
      <c r="BS113" s="954"/>
      <c r="BT113" s="954"/>
      <c r="BU113" s="954"/>
      <c r="BV113" s="954">
        <v>1980667</v>
      </c>
      <c r="BW113" s="954"/>
      <c r="BX113" s="954"/>
      <c r="BY113" s="954"/>
      <c r="BZ113" s="954"/>
      <c r="CA113" s="954">
        <v>1859491</v>
      </c>
      <c r="CB113" s="954"/>
      <c r="CC113" s="954"/>
      <c r="CD113" s="954"/>
      <c r="CE113" s="954"/>
      <c r="CF113" s="948">
        <v>6</v>
      </c>
      <c r="CG113" s="949"/>
      <c r="CH113" s="949"/>
      <c r="CI113" s="949"/>
      <c r="CJ113" s="949"/>
      <c r="CK113" s="979"/>
      <c r="CL113" s="980"/>
      <c r="CM113" s="950" t="s">
        <v>442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132</v>
      </c>
      <c r="DH113" s="993"/>
      <c r="DI113" s="993"/>
      <c r="DJ113" s="993"/>
      <c r="DK113" s="994"/>
      <c r="DL113" s="995" t="s">
        <v>132</v>
      </c>
      <c r="DM113" s="993"/>
      <c r="DN113" s="993"/>
      <c r="DO113" s="993"/>
      <c r="DP113" s="994"/>
      <c r="DQ113" s="995" t="s">
        <v>132</v>
      </c>
      <c r="DR113" s="993"/>
      <c r="DS113" s="993"/>
      <c r="DT113" s="993"/>
      <c r="DU113" s="994"/>
      <c r="DV113" s="996" t="s">
        <v>132</v>
      </c>
      <c r="DW113" s="997"/>
      <c r="DX113" s="997"/>
      <c r="DY113" s="997"/>
      <c r="DZ113" s="998"/>
    </row>
    <row r="114" spans="1:130" s="226" customFormat="1" ht="26.25" customHeight="1" x14ac:dyDescent="0.15">
      <c r="A114" s="988"/>
      <c r="B114" s="989"/>
      <c r="C114" s="984" t="s">
        <v>443</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109757</v>
      </c>
      <c r="AB114" s="993"/>
      <c r="AC114" s="993"/>
      <c r="AD114" s="993"/>
      <c r="AE114" s="994"/>
      <c r="AF114" s="995">
        <v>118772</v>
      </c>
      <c r="AG114" s="993"/>
      <c r="AH114" s="993"/>
      <c r="AI114" s="993"/>
      <c r="AJ114" s="994"/>
      <c r="AK114" s="995">
        <v>155464</v>
      </c>
      <c r="AL114" s="993"/>
      <c r="AM114" s="993"/>
      <c r="AN114" s="993"/>
      <c r="AO114" s="994"/>
      <c r="AP114" s="996">
        <v>0.5</v>
      </c>
      <c r="AQ114" s="997"/>
      <c r="AR114" s="997"/>
      <c r="AS114" s="997"/>
      <c r="AT114" s="998"/>
      <c r="AU114" s="934"/>
      <c r="AV114" s="935"/>
      <c r="AW114" s="935"/>
      <c r="AX114" s="935"/>
      <c r="AY114" s="935"/>
      <c r="AZ114" s="983" t="s">
        <v>444</v>
      </c>
      <c r="BA114" s="984"/>
      <c r="BB114" s="984"/>
      <c r="BC114" s="984"/>
      <c r="BD114" s="984"/>
      <c r="BE114" s="984"/>
      <c r="BF114" s="984"/>
      <c r="BG114" s="984"/>
      <c r="BH114" s="984"/>
      <c r="BI114" s="984"/>
      <c r="BJ114" s="984"/>
      <c r="BK114" s="984"/>
      <c r="BL114" s="984"/>
      <c r="BM114" s="984"/>
      <c r="BN114" s="984"/>
      <c r="BO114" s="984"/>
      <c r="BP114" s="985"/>
      <c r="BQ114" s="953">
        <v>12246879</v>
      </c>
      <c r="BR114" s="954"/>
      <c r="BS114" s="954"/>
      <c r="BT114" s="954"/>
      <c r="BU114" s="954"/>
      <c r="BV114" s="954">
        <v>11561973</v>
      </c>
      <c r="BW114" s="954"/>
      <c r="BX114" s="954"/>
      <c r="BY114" s="954"/>
      <c r="BZ114" s="954"/>
      <c r="CA114" s="954">
        <v>10512151</v>
      </c>
      <c r="CB114" s="954"/>
      <c r="CC114" s="954"/>
      <c r="CD114" s="954"/>
      <c r="CE114" s="954"/>
      <c r="CF114" s="948">
        <v>33.700000000000003</v>
      </c>
      <c r="CG114" s="949"/>
      <c r="CH114" s="949"/>
      <c r="CI114" s="949"/>
      <c r="CJ114" s="949"/>
      <c r="CK114" s="979"/>
      <c r="CL114" s="980"/>
      <c r="CM114" s="950" t="s">
        <v>445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132</v>
      </c>
      <c r="DH114" s="993"/>
      <c r="DI114" s="993"/>
      <c r="DJ114" s="993"/>
      <c r="DK114" s="994"/>
      <c r="DL114" s="995" t="s">
        <v>132</v>
      </c>
      <c r="DM114" s="993"/>
      <c r="DN114" s="993"/>
      <c r="DO114" s="993"/>
      <c r="DP114" s="994"/>
      <c r="DQ114" s="995" t="s">
        <v>446</v>
      </c>
      <c r="DR114" s="993"/>
      <c r="DS114" s="993"/>
      <c r="DT114" s="993"/>
      <c r="DU114" s="994"/>
      <c r="DV114" s="996" t="s">
        <v>132</v>
      </c>
      <c r="DW114" s="997"/>
      <c r="DX114" s="997"/>
      <c r="DY114" s="997"/>
      <c r="DZ114" s="998"/>
    </row>
    <row r="115" spans="1:130" s="226" customFormat="1" ht="26.25" customHeight="1" x14ac:dyDescent="0.15">
      <c r="A115" s="988"/>
      <c r="B115" s="989"/>
      <c r="C115" s="984" t="s">
        <v>447</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384521</v>
      </c>
      <c r="AB115" s="968"/>
      <c r="AC115" s="968"/>
      <c r="AD115" s="968"/>
      <c r="AE115" s="969"/>
      <c r="AF115" s="970">
        <v>181012</v>
      </c>
      <c r="AG115" s="968"/>
      <c r="AH115" s="968"/>
      <c r="AI115" s="968"/>
      <c r="AJ115" s="969"/>
      <c r="AK115" s="970">
        <v>149962</v>
      </c>
      <c r="AL115" s="968"/>
      <c r="AM115" s="968"/>
      <c r="AN115" s="968"/>
      <c r="AO115" s="969"/>
      <c r="AP115" s="971">
        <v>0.5</v>
      </c>
      <c r="AQ115" s="972"/>
      <c r="AR115" s="972"/>
      <c r="AS115" s="972"/>
      <c r="AT115" s="973"/>
      <c r="AU115" s="934"/>
      <c r="AV115" s="935"/>
      <c r="AW115" s="935"/>
      <c r="AX115" s="935"/>
      <c r="AY115" s="935"/>
      <c r="AZ115" s="983" t="s">
        <v>448</v>
      </c>
      <c r="BA115" s="984"/>
      <c r="BB115" s="984"/>
      <c r="BC115" s="984"/>
      <c r="BD115" s="984"/>
      <c r="BE115" s="984"/>
      <c r="BF115" s="984"/>
      <c r="BG115" s="984"/>
      <c r="BH115" s="984"/>
      <c r="BI115" s="984"/>
      <c r="BJ115" s="984"/>
      <c r="BK115" s="984"/>
      <c r="BL115" s="984"/>
      <c r="BM115" s="984"/>
      <c r="BN115" s="984"/>
      <c r="BO115" s="984"/>
      <c r="BP115" s="985"/>
      <c r="BQ115" s="953" t="s">
        <v>132</v>
      </c>
      <c r="BR115" s="954"/>
      <c r="BS115" s="954"/>
      <c r="BT115" s="954"/>
      <c r="BU115" s="954"/>
      <c r="BV115" s="954">
        <v>56000</v>
      </c>
      <c r="BW115" s="954"/>
      <c r="BX115" s="954"/>
      <c r="BY115" s="954"/>
      <c r="BZ115" s="954"/>
      <c r="CA115" s="954">
        <v>56000</v>
      </c>
      <c r="CB115" s="954"/>
      <c r="CC115" s="954"/>
      <c r="CD115" s="954"/>
      <c r="CE115" s="954"/>
      <c r="CF115" s="948">
        <v>0.2</v>
      </c>
      <c r="CG115" s="949"/>
      <c r="CH115" s="949"/>
      <c r="CI115" s="949"/>
      <c r="CJ115" s="949"/>
      <c r="CK115" s="979"/>
      <c r="CL115" s="980"/>
      <c r="CM115" s="983" t="s">
        <v>449</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v>1113913</v>
      </c>
      <c r="DH115" s="993"/>
      <c r="DI115" s="993"/>
      <c r="DJ115" s="993"/>
      <c r="DK115" s="994"/>
      <c r="DL115" s="995">
        <v>466623</v>
      </c>
      <c r="DM115" s="993"/>
      <c r="DN115" s="993"/>
      <c r="DO115" s="993"/>
      <c r="DP115" s="994"/>
      <c r="DQ115" s="995">
        <v>473771</v>
      </c>
      <c r="DR115" s="993"/>
      <c r="DS115" s="993"/>
      <c r="DT115" s="993"/>
      <c r="DU115" s="994"/>
      <c r="DV115" s="996">
        <v>1.5</v>
      </c>
      <c r="DW115" s="997"/>
      <c r="DX115" s="997"/>
      <c r="DY115" s="997"/>
      <c r="DZ115" s="998"/>
    </row>
    <row r="116" spans="1:130" s="226" customFormat="1" ht="26.25" customHeight="1" x14ac:dyDescent="0.15">
      <c r="A116" s="990"/>
      <c r="B116" s="991"/>
      <c r="C116" s="999" t="s">
        <v>450</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v>2284</v>
      </c>
      <c r="AB116" s="993"/>
      <c r="AC116" s="993"/>
      <c r="AD116" s="993"/>
      <c r="AE116" s="994"/>
      <c r="AF116" s="995">
        <v>608</v>
      </c>
      <c r="AG116" s="993"/>
      <c r="AH116" s="993"/>
      <c r="AI116" s="993"/>
      <c r="AJ116" s="994"/>
      <c r="AK116" s="995">
        <v>1066</v>
      </c>
      <c r="AL116" s="993"/>
      <c r="AM116" s="993"/>
      <c r="AN116" s="993"/>
      <c r="AO116" s="994"/>
      <c r="AP116" s="996">
        <v>0</v>
      </c>
      <c r="AQ116" s="997"/>
      <c r="AR116" s="997"/>
      <c r="AS116" s="997"/>
      <c r="AT116" s="998"/>
      <c r="AU116" s="934"/>
      <c r="AV116" s="935"/>
      <c r="AW116" s="935"/>
      <c r="AX116" s="935"/>
      <c r="AY116" s="935"/>
      <c r="AZ116" s="1001" t="s">
        <v>451</v>
      </c>
      <c r="BA116" s="1002"/>
      <c r="BB116" s="1002"/>
      <c r="BC116" s="1002"/>
      <c r="BD116" s="1002"/>
      <c r="BE116" s="1002"/>
      <c r="BF116" s="1002"/>
      <c r="BG116" s="1002"/>
      <c r="BH116" s="1002"/>
      <c r="BI116" s="1002"/>
      <c r="BJ116" s="1002"/>
      <c r="BK116" s="1002"/>
      <c r="BL116" s="1002"/>
      <c r="BM116" s="1002"/>
      <c r="BN116" s="1002"/>
      <c r="BO116" s="1002"/>
      <c r="BP116" s="1003"/>
      <c r="BQ116" s="953" t="s">
        <v>132</v>
      </c>
      <c r="BR116" s="954"/>
      <c r="BS116" s="954"/>
      <c r="BT116" s="954"/>
      <c r="BU116" s="954"/>
      <c r="BV116" s="954" t="s">
        <v>132</v>
      </c>
      <c r="BW116" s="954"/>
      <c r="BX116" s="954"/>
      <c r="BY116" s="954"/>
      <c r="BZ116" s="954"/>
      <c r="CA116" s="954">
        <v>56000</v>
      </c>
      <c r="CB116" s="954"/>
      <c r="CC116" s="954"/>
      <c r="CD116" s="954"/>
      <c r="CE116" s="954"/>
      <c r="CF116" s="948">
        <v>0.2</v>
      </c>
      <c r="CG116" s="949"/>
      <c r="CH116" s="949"/>
      <c r="CI116" s="949"/>
      <c r="CJ116" s="949"/>
      <c r="CK116" s="979"/>
      <c r="CL116" s="980"/>
      <c r="CM116" s="950" t="s">
        <v>452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v>690259</v>
      </c>
      <c r="DH116" s="993"/>
      <c r="DI116" s="993"/>
      <c r="DJ116" s="993"/>
      <c r="DK116" s="994"/>
      <c r="DL116" s="995">
        <v>564815</v>
      </c>
      <c r="DM116" s="993"/>
      <c r="DN116" s="993"/>
      <c r="DO116" s="993"/>
      <c r="DP116" s="994"/>
      <c r="DQ116" s="995">
        <v>471940</v>
      </c>
      <c r="DR116" s="993"/>
      <c r="DS116" s="993"/>
      <c r="DT116" s="993"/>
      <c r="DU116" s="994"/>
      <c r="DV116" s="996">
        <v>1.5</v>
      </c>
      <c r="DW116" s="997"/>
      <c r="DX116" s="997"/>
      <c r="DY116" s="997"/>
      <c r="DZ116" s="998"/>
    </row>
    <row r="117" spans="1:130" s="226" customFormat="1" ht="26.25" customHeight="1" x14ac:dyDescent="0.15">
      <c r="A117" s="938" t="s">
        <v>181</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453</v>
      </c>
      <c r="Z117" s="920"/>
      <c r="AA117" s="1010">
        <v>12245000</v>
      </c>
      <c r="AB117" s="1011"/>
      <c r="AC117" s="1011"/>
      <c r="AD117" s="1011"/>
      <c r="AE117" s="1012"/>
      <c r="AF117" s="1013">
        <v>12263032</v>
      </c>
      <c r="AG117" s="1011"/>
      <c r="AH117" s="1011"/>
      <c r="AI117" s="1011"/>
      <c r="AJ117" s="1012"/>
      <c r="AK117" s="1013">
        <v>12612444</v>
      </c>
      <c r="AL117" s="1011"/>
      <c r="AM117" s="1011"/>
      <c r="AN117" s="1011"/>
      <c r="AO117" s="1012"/>
      <c r="AP117" s="1014"/>
      <c r="AQ117" s="1015"/>
      <c r="AR117" s="1015"/>
      <c r="AS117" s="1015"/>
      <c r="AT117" s="1016"/>
      <c r="AU117" s="934"/>
      <c r="AV117" s="935"/>
      <c r="AW117" s="935"/>
      <c r="AX117" s="935"/>
      <c r="AY117" s="935"/>
      <c r="AZ117" s="1001" t="s">
        <v>454</v>
      </c>
      <c r="BA117" s="1002"/>
      <c r="BB117" s="1002"/>
      <c r="BC117" s="1002"/>
      <c r="BD117" s="1002"/>
      <c r="BE117" s="1002"/>
      <c r="BF117" s="1002"/>
      <c r="BG117" s="1002"/>
      <c r="BH117" s="1002"/>
      <c r="BI117" s="1002"/>
      <c r="BJ117" s="1002"/>
      <c r="BK117" s="1002"/>
      <c r="BL117" s="1002"/>
      <c r="BM117" s="1002"/>
      <c r="BN117" s="1002"/>
      <c r="BO117" s="1002"/>
      <c r="BP117" s="1003"/>
      <c r="BQ117" s="953" t="s">
        <v>132</v>
      </c>
      <c r="BR117" s="954"/>
      <c r="BS117" s="954"/>
      <c r="BT117" s="954"/>
      <c r="BU117" s="954"/>
      <c r="BV117" s="954" t="s">
        <v>132</v>
      </c>
      <c r="BW117" s="954"/>
      <c r="BX117" s="954"/>
      <c r="BY117" s="954"/>
      <c r="BZ117" s="954"/>
      <c r="CA117" s="954" t="s">
        <v>132</v>
      </c>
      <c r="CB117" s="954"/>
      <c r="CC117" s="954"/>
      <c r="CD117" s="954"/>
      <c r="CE117" s="954"/>
      <c r="CF117" s="948" t="s">
        <v>132</v>
      </c>
      <c r="CG117" s="949"/>
      <c r="CH117" s="949"/>
      <c r="CI117" s="949"/>
      <c r="CJ117" s="949"/>
      <c r="CK117" s="979"/>
      <c r="CL117" s="980"/>
      <c r="CM117" s="950" t="s">
        <v>455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132</v>
      </c>
      <c r="DH117" s="993"/>
      <c r="DI117" s="993"/>
      <c r="DJ117" s="993"/>
      <c r="DK117" s="994"/>
      <c r="DL117" s="995" t="s">
        <v>132</v>
      </c>
      <c r="DM117" s="993"/>
      <c r="DN117" s="993"/>
      <c r="DO117" s="993"/>
      <c r="DP117" s="994"/>
      <c r="DQ117" s="995" t="s">
        <v>132</v>
      </c>
      <c r="DR117" s="993"/>
      <c r="DS117" s="993"/>
      <c r="DT117" s="993"/>
      <c r="DU117" s="994"/>
      <c r="DV117" s="996" t="s">
        <v>439</v>
      </c>
      <c r="DW117" s="997"/>
      <c r="DX117" s="997"/>
      <c r="DY117" s="997"/>
      <c r="DZ117" s="998"/>
    </row>
    <row r="118" spans="1:130" s="226" customFormat="1" ht="26.25" customHeight="1" x14ac:dyDescent="0.15">
      <c r="A118" s="938" t="s">
        <v>427</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425</v>
      </c>
      <c r="AB118" s="919"/>
      <c r="AC118" s="919"/>
      <c r="AD118" s="919"/>
      <c r="AE118" s="920"/>
      <c r="AF118" s="918" t="s">
        <v>298</v>
      </c>
      <c r="AG118" s="919"/>
      <c r="AH118" s="919"/>
      <c r="AI118" s="919"/>
      <c r="AJ118" s="920"/>
      <c r="AK118" s="918" t="s">
        <v>297</v>
      </c>
      <c r="AL118" s="919"/>
      <c r="AM118" s="919"/>
      <c r="AN118" s="919"/>
      <c r="AO118" s="920"/>
      <c r="AP118" s="1005" t="s">
        <v>426</v>
      </c>
      <c r="AQ118" s="1006"/>
      <c r="AR118" s="1006"/>
      <c r="AS118" s="1006"/>
      <c r="AT118" s="1007"/>
      <c r="AU118" s="934"/>
      <c r="AV118" s="935"/>
      <c r="AW118" s="935"/>
      <c r="AX118" s="935"/>
      <c r="AY118" s="935"/>
      <c r="AZ118" s="1008" t="s">
        <v>456</v>
      </c>
      <c r="BA118" s="999"/>
      <c r="BB118" s="999"/>
      <c r="BC118" s="999"/>
      <c r="BD118" s="999"/>
      <c r="BE118" s="999"/>
      <c r="BF118" s="999"/>
      <c r="BG118" s="999"/>
      <c r="BH118" s="999"/>
      <c r="BI118" s="999"/>
      <c r="BJ118" s="999"/>
      <c r="BK118" s="999"/>
      <c r="BL118" s="999"/>
      <c r="BM118" s="999"/>
      <c r="BN118" s="999"/>
      <c r="BO118" s="999"/>
      <c r="BP118" s="1000"/>
      <c r="BQ118" s="1031" t="s">
        <v>132</v>
      </c>
      <c r="BR118" s="1032"/>
      <c r="BS118" s="1032"/>
      <c r="BT118" s="1032"/>
      <c r="BU118" s="1032"/>
      <c r="BV118" s="1032" t="s">
        <v>132</v>
      </c>
      <c r="BW118" s="1032"/>
      <c r="BX118" s="1032"/>
      <c r="BY118" s="1032"/>
      <c r="BZ118" s="1032"/>
      <c r="CA118" s="1032" t="s">
        <v>132</v>
      </c>
      <c r="CB118" s="1032"/>
      <c r="CC118" s="1032"/>
      <c r="CD118" s="1032"/>
      <c r="CE118" s="1032"/>
      <c r="CF118" s="948" t="s">
        <v>132</v>
      </c>
      <c r="CG118" s="949"/>
      <c r="CH118" s="949"/>
      <c r="CI118" s="949"/>
      <c r="CJ118" s="949"/>
      <c r="CK118" s="979"/>
      <c r="CL118" s="980"/>
      <c r="CM118" s="950" t="s">
        <v>457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132</v>
      </c>
      <c r="DH118" s="993"/>
      <c r="DI118" s="993"/>
      <c r="DJ118" s="993"/>
      <c r="DK118" s="994"/>
      <c r="DL118" s="995" t="s">
        <v>446</v>
      </c>
      <c r="DM118" s="993"/>
      <c r="DN118" s="993"/>
      <c r="DO118" s="993"/>
      <c r="DP118" s="994"/>
      <c r="DQ118" s="995" t="s">
        <v>132</v>
      </c>
      <c r="DR118" s="993"/>
      <c r="DS118" s="993"/>
      <c r="DT118" s="993"/>
      <c r="DU118" s="994"/>
      <c r="DV118" s="996" t="s">
        <v>132</v>
      </c>
      <c r="DW118" s="997"/>
      <c r="DX118" s="997"/>
      <c r="DY118" s="997"/>
      <c r="DZ118" s="998"/>
    </row>
    <row r="119" spans="1:130" s="226" customFormat="1" ht="26.25" customHeight="1" x14ac:dyDescent="0.15">
      <c r="A119" s="1092" t="s">
        <v>430</v>
      </c>
      <c r="B119" s="978"/>
      <c r="C119" s="957" t="s">
        <v>431</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132</v>
      </c>
      <c r="AB119" s="926"/>
      <c r="AC119" s="926"/>
      <c r="AD119" s="926"/>
      <c r="AE119" s="927"/>
      <c r="AF119" s="928" t="s">
        <v>132</v>
      </c>
      <c r="AG119" s="926"/>
      <c r="AH119" s="926"/>
      <c r="AI119" s="926"/>
      <c r="AJ119" s="927"/>
      <c r="AK119" s="928" t="s">
        <v>439</v>
      </c>
      <c r="AL119" s="926"/>
      <c r="AM119" s="926"/>
      <c r="AN119" s="926"/>
      <c r="AO119" s="927"/>
      <c r="AP119" s="929" t="s">
        <v>132</v>
      </c>
      <c r="AQ119" s="930"/>
      <c r="AR119" s="930"/>
      <c r="AS119" s="930"/>
      <c r="AT119" s="931"/>
      <c r="AU119" s="936"/>
      <c r="AV119" s="937"/>
      <c r="AW119" s="937"/>
      <c r="AX119" s="937"/>
      <c r="AY119" s="937"/>
      <c r="AZ119" s="257" t="s">
        <v>181</v>
      </c>
      <c r="BA119" s="257"/>
      <c r="BB119" s="257"/>
      <c r="BC119" s="257"/>
      <c r="BD119" s="257"/>
      <c r="BE119" s="257"/>
      <c r="BF119" s="257"/>
      <c r="BG119" s="257"/>
      <c r="BH119" s="257"/>
      <c r="BI119" s="257"/>
      <c r="BJ119" s="257"/>
      <c r="BK119" s="257"/>
      <c r="BL119" s="257"/>
      <c r="BM119" s="257"/>
      <c r="BN119" s="257"/>
      <c r="BO119" s="1009" t="s">
        <v>458</v>
      </c>
      <c r="BP119" s="1040"/>
      <c r="BQ119" s="1031">
        <v>158651620</v>
      </c>
      <c r="BR119" s="1032"/>
      <c r="BS119" s="1032"/>
      <c r="BT119" s="1032"/>
      <c r="BU119" s="1032"/>
      <c r="BV119" s="1032">
        <v>157031630</v>
      </c>
      <c r="BW119" s="1032"/>
      <c r="BX119" s="1032"/>
      <c r="BY119" s="1032"/>
      <c r="BZ119" s="1032"/>
      <c r="CA119" s="1032">
        <v>152176515</v>
      </c>
      <c r="CB119" s="1032"/>
      <c r="CC119" s="1032"/>
      <c r="CD119" s="1032"/>
      <c r="CE119" s="1032"/>
      <c r="CF119" s="1033"/>
      <c r="CG119" s="1034"/>
      <c r="CH119" s="1034"/>
      <c r="CI119" s="1034"/>
      <c r="CJ119" s="1035"/>
      <c r="CK119" s="981"/>
      <c r="CL119" s="982"/>
      <c r="CM119" s="1036" t="s">
        <v>459</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v>209898</v>
      </c>
      <c r="DH119" s="1018"/>
      <c r="DI119" s="1018"/>
      <c r="DJ119" s="1018"/>
      <c r="DK119" s="1019"/>
      <c r="DL119" s="1017">
        <v>180857</v>
      </c>
      <c r="DM119" s="1018"/>
      <c r="DN119" s="1018"/>
      <c r="DO119" s="1018"/>
      <c r="DP119" s="1019"/>
      <c r="DQ119" s="1017">
        <v>170604</v>
      </c>
      <c r="DR119" s="1018"/>
      <c r="DS119" s="1018"/>
      <c r="DT119" s="1018"/>
      <c r="DU119" s="1019"/>
      <c r="DV119" s="1020">
        <v>0.5</v>
      </c>
      <c r="DW119" s="1021"/>
      <c r="DX119" s="1021"/>
      <c r="DY119" s="1021"/>
      <c r="DZ119" s="1022"/>
    </row>
    <row r="120" spans="1:130" s="226" customFormat="1" ht="26.25" customHeight="1" x14ac:dyDescent="0.15">
      <c r="A120" s="1093"/>
      <c r="B120" s="980"/>
      <c r="C120" s="950" t="s">
        <v>434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132</v>
      </c>
      <c r="AB120" s="993"/>
      <c r="AC120" s="993"/>
      <c r="AD120" s="993"/>
      <c r="AE120" s="994"/>
      <c r="AF120" s="995" t="s">
        <v>132</v>
      </c>
      <c r="AG120" s="993"/>
      <c r="AH120" s="993"/>
      <c r="AI120" s="993"/>
      <c r="AJ120" s="994"/>
      <c r="AK120" s="995" t="s">
        <v>132</v>
      </c>
      <c r="AL120" s="993"/>
      <c r="AM120" s="993"/>
      <c r="AN120" s="993"/>
      <c r="AO120" s="994"/>
      <c r="AP120" s="996" t="s">
        <v>439</v>
      </c>
      <c r="AQ120" s="997"/>
      <c r="AR120" s="997"/>
      <c r="AS120" s="997"/>
      <c r="AT120" s="998"/>
      <c r="AU120" s="1023" t="s">
        <v>460</v>
      </c>
      <c r="AV120" s="1024"/>
      <c r="AW120" s="1024"/>
      <c r="AX120" s="1024"/>
      <c r="AY120" s="1025"/>
      <c r="AZ120" s="974" t="s">
        <v>461</v>
      </c>
      <c r="BA120" s="923"/>
      <c r="BB120" s="923"/>
      <c r="BC120" s="923"/>
      <c r="BD120" s="923"/>
      <c r="BE120" s="923"/>
      <c r="BF120" s="923"/>
      <c r="BG120" s="923"/>
      <c r="BH120" s="923"/>
      <c r="BI120" s="923"/>
      <c r="BJ120" s="923"/>
      <c r="BK120" s="923"/>
      <c r="BL120" s="923"/>
      <c r="BM120" s="923"/>
      <c r="BN120" s="923"/>
      <c r="BO120" s="923"/>
      <c r="BP120" s="924"/>
      <c r="BQ120" s="960">
        <v>5416348</v>
      </c>
      <c r="BR120" s="961"/>
      <c r="BS120" s="961"/>
      <c r="BT120" s="961"/>
      <c r="BU120" s="961"/>
      <c r="BV120" s="961">
        <v>4897019</v>
      </c>
      <c r="BW120" s="961"/>
      <c r="BX120" s="961"/>
      <c r="BY120" s="961"/>
      <c r="BZ120" s="961"/>
      <c r="CA120" s="961">
        <v>3941692</v>
      </c>
      <c r="CB120" s="961"/>
      <c r="CC120" s="961"/>
      <c r="CD120" s="961"/>
      <c r="CE120" s="961"/>
      <c r="CF120" s="975">
        <v>12.6</v>
      </c>
      <c r="CG120" s="976"/>
      <c r="CH120" s="976"/>
      <c r="CI120" s="976"/>
      <c r="CJ120" s="976"/>
      <c r="CK120" s="1041" t="s">
        <v>462</v>
      </c>
      <c r="CL120" s="1042"/>
      <c r="CM120" s="1042"/>
      <c r="CN120" s="1042"/>
      <c r="CO120" s="1043"/>
      <c r="CP120" s="1049" t="s">
        <v>402</v>
      </c>
      <c r="CQ120" s="1050"/>
      <c r="CR120" s="1050"/>
      <c r="CS120" s="1050"/>
      <c r="CT120" s="1050"/>
      <c r="CU120" s="1050"/>
      <c r="CV120" s="1050"/>
      <c r="CW120" s="1050"/>
      <c r="CX120" s="1050"/>
      <c r="CY120" s="1050"/>
      <c r="CZ120" s="1050"/>
      <c r="DA120" s="1050"/>
      <c r="DB120" s="1050"/>
      <c r="DC120" s="1050"/>
      <c r="DD120" s="1050"/>
      <c r="DE120" s="1050"/>
      <c r="DF120" s="1051"/>
      <c r="DG120" s="960">
        <v>21468567</v>
      </c>
      <c r="DH120" s="961"/>
      <c r="DI120" s="961"/>
      <c r="DJ120" s="961"/>
      <c r="DK120" s="961"/>
      <c r="DL120" s="961">
        <v>21052219</v>
      </c>
      <c r="DM120" s="961"/>
      <c r="DN120" s="961"/>
      <c r="DO120" s="961"/>
      <c r="DP120" s="961"/>
      <c r="DQ120" s="961">
        <v>20958905</v>
      </c>
      <c r="DR120" s="961"/>
      <c r="DS120" s="961"/>
      <c r="DT120" s="961"/>
      <c r="DU120" s="961"/>
      <c r="DV120" s="962">
        <v>67.2</v>
      </c>
      <c r="DW120" s="962"/>
      <c r="DX120" s="962"/>
      <c r="DY120" s="962"/>
      <c r="DZ120" s="963"/>
    </row>
    <row r="121" spans="1:130" s="226" customFormat="1" ht="26.25" customHeight="1" x14ac:dyDescent="0.15">
      <c r="A121" s="1093"/>
      <c r="B121" s="980"/>
      <c r="C121" s="1001" t="s">
        <v>463</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132</v>
      </c>
      <c r="AB121" s="993"/>
      <c r="AC121" s="993"/>
      <c r="AD121" s="993"/>
      <c r="AE121" s="994"/>
      <c r="AF121" s="995" t="s">
        <v>132</v>
      </c>
      <c r="AG121" s="993"/>
      <c r="AH121" s="993"/>
      <c r="AI121" s="993"/>
      <c r="AJ121" s="994"/>
      <c r="AK121" s="995" t="s">
        <v>132</v>
      </c>
      <c r="AL121" s="993"/>
      <c r="AM121" s="993"/>
      <c r="AN121" s="993"/>
      <c r="AO121" s="994"/>
      <c r="AP121" s="996" t="s">
        <v>132</v>
      </c>
      <c r="AQ121" s="997"/>
      <c r="AR121" s="997"/>
      <c r="AS121" s="997"/>
      <c r="AT121" s="998"/>
      <c r="AU121" s="1026"/>
      <c r="AV121" s="1027"/>
      <c r="AW121" s="1027"/>
      <c r="AX121" s="1027"/>
      <c r="AY121" s="1028"/>
      <c r="AZ121" s="983" t="s">
        <v>464</v>
      </c>
      <c r="BA121" s="984"/>
      <c r="BB121" s="984"/>
      <c r="BC121" s="984"/>
      <c r="BD121" s="984"/>
      <c r="BE121" s="984"/>
      <c r="BF121" s="984"/>
      <c r="BG121" s="984"/>
      <c r="BH121" s="984"/>
      <c r="BI121" s="984"/>
      <c r="BJ121" s="984"/>
      <c r="BK121" s="984"/>
      <c r="BL121" s="984"/>
      <c r="BM121" s="984"/>
      <c r="BN121" s="984"/>
      <c r="BO121" s="984"/>
      <c r="BP121" s="985"/>
      <c r="BQ121" s="953">
        <v>2159853</v>
      </c>
      <c r="BR121" s="954"/>
      <c r="BS121" s="954"/>
      <c r="BT121" s="954"/>
      <c r="BU121" s="954"/>
      <c r="BV121" s="954">
        <v>2182216</v>
      </c>
      <c r="BW121" s="954"/>
      <c r="BX121" s="954"/>
      <c r="BY121" s="954"/>
      <c r="BZ121" s="954"/>
      <c r="CA121" s="954">
        <v>2384499</v>
      </c>
      <c r="CB121" s="954"/>
      <c r="CC121" s="954"/>
      <c r="CD121" s="954"/>
      <c r="CE121" s="954"/>
      <c r="CF121" s="948">
        <v>7.6</v>
      </c>
      <c r="CG121" s="949"/>
      <c r="CH121" s="949"/>
      <c r="CI121" s="949"/>
      <c r="CJ121" s="949"/>
      <c r="CK121" s="1044"/>
      <c r="CL121" s="1045"/>
      <c r="CM121" s="1045"/>
      <c r="CN121" s="1045"/>
      <c r="CO121" s="1046"/>
      <c r="CP121" s="1054" t="s">
        <v>397</v>
      </c>
      <c r="CQ121" s="1055"/>
      <c r="CR121" s="1055"/>
      <c r="CS121" s="1055"/>
      <c r="CT121" s="1055"/>
      <c r="CU121" s="1055"/>
      <c r="CV121" s="1055"/>
      <c r="CW121" s="1055"/>
      <c r="CX121" s="1055"/>
      <c r="CY121" s="1055"/>
      <c r="CZ121" s="1055"/>
      <c r="DA121" s="1055"/>
      <c r="DB121" s="1055"/>
      <c r="DC121" s="1055"/>
      <c r="DD121" s="1055"/>
      <c r="DE121" s="1055"/>
      <c r="DF121" s="1056"/>
      <c r="DG121" s="953">
        <v>7717273</v>
      </c>
      <c r="DH121" s="954"/>
      <c r="DI121" s="954"/>
      <c r="DJ121" s="954"/>
      <c r="DK121" s="954"/>
      <c r="DL121" s="954">
        <v>7162101</v>
      </c>
      <c r="DM121" s="954"/>
      <c r="DN121" s="954"/>
      <c r="DO121" s="954"/>
      <c r="DP121" s="954"/>
      <c r="DQ121" s="954">
        <v>4157169</v>
      </c>
      <c r="DR121" s="954"/>
      <c r="DS121" s="954"/>
      <c r="DT121" s="954"/>
      <c r="DU121" s="954"/>
      <c r="DV121" s="955">
        <v>13.3</v>
      </c>
      <c r="DW121" s="955"/>
      <c r="DX121" s="955"/>
      <c r="DY121" s="955"/>
      <c r="DZ121" s="956"/>
    </row>
    <row r="122" spans="1:130" s="226" customFormat="1" ht="26.25" customHeight="1" x14ac:dyDescent="0.15">
      <c r="A122" s="1093"/>
      <c r="B122" s="980"/>
      <c r="C122" s="950" t="s">
        <v>445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439</v>
      </c>
      <c r="AB122" s="993"/>
      <c r="AC122" s="993"/>
      <c r="AD122" s="993"/>
      <c r="AE122" s="994"/>
      <c r="AF122" s="995" t="s">
        <v>132</v>
      </c>
      <c r="AG122" s="993"/>
      <c r="AH122" s="993"/>
      <c r="AI122" s="993"/>
      <c r="AJ122" s="994"/>
      <c r="AK122" s="995" t="s">
        <v>132</v>
      </c>
      <c r="AL122" s="993"/>
      <c r="AM122" s="993"/>
      <c r="AN122" s="993"/>
      <c r="AO122" s="994"/>
      <c r="AP122" s="996" t="s">
        <v>132</v>
      </c>
      <c r="AQ122" s="997"/>
      <c r="AR122" s="997"/>
      <c r="AS122" s="997"/>
      <c r="AT122" s="998"/>
      <c r="AU122" s="1026"/>
      <c r="AV122" s="1027"/>
      <c r="AW122" s="1027"/>
      <c r="AX122" s="1027"/>
      <c r="AY122" s="1028"/>
      <c r="AZ122" s="1008" t="s">
        <v>465</v>
      </c>
      <c r="BA122" s="999"/>
      <c r="BB122" s="999"/>
      <c r="BC122" s="999"/>
      <c r="BD122" s="999"/>
      <c r="BE122" s="999"/>
      <c r="BF122" s="999"/>
      <c r="BG122" s="999"/>
      <c r="BH122" s="999"/>
      <c r="BI122" s="999"/>
      <c r="BJ122" s="999"/>
      <c r="BK122" s="999"/>
      <c r="BL122" s="999"/>
      <c r="BM122" s="999"/>
      <c r="BN122" s="999"/>
      <c r="BO122" s="999"/>
      <c r="BP122" s="1000"/>
      <c r="BQ122" s="1031">
        <v>96761622</v>
      </c>
      <c r="BR122" s="1032"/>
      <c r="BS122" s="1032"/>
      <c r="BT122" s="1032"/>
      <c r="BU122" s="1032"/>
      <c r="BV122" s="1032">
        <v>94052398</v>
      </c>
      <c r="BW122" s="1032"/>
      <c r="BX122" s="1032"/>
      <c r="BY122" s="1032"/>
      <c r="BZ122" s="1032"/>
      <c r="CA122" s="1032">
        <v>89573641</v>
      </c>
      <c r="CB122" s="1032"/>
      <c r="CC122" s="1032"/>
      <c r="CD122" s="1032"/>
      <c r="CE122" s="1032"/>
      <c r="CF122" s="1052">
        <v>287</v>
      </c>
      <c r="CG122" s="1053"/>
      <c r="CH122" s="1053"/>
      <c r="CI122" s="1053"/>
      <c r="CJ122" s="1053"/>
      <c r="CK122" s="1044"/>
      <c r="CL122" s="1045"/>
      <c r="CM122" s="1045"/>
      <c r="CN122" s="1045"/>
      <c r="CO122" s="1046"/>
      <c r="CP122" s="1054" t="s">
        <v>394</v>
      </c>
      <c r="CQ122" s="1055"/>
      <c r="CR122" s="1055"/>
      <c r="CS122" s="1055"/>
      <c r="CT122" s="1055"/>
      <c r="CU122" s="1055"/>
      <c r="CV122" s="1055"/>
      <c r="CW122" s="1055"/>
      <c r="CX122" s="1055"/>
      <c r="CY122" s="1055"/>
      <c r="CZ122" s="1055"/>
      <c r="DA122" s="1055"/>
      <c r="DB122" s="1055"/>
      <c r="DC122" s="1055"/>
      <c r="DD122" s="1055"/>
      <c r="DE122" s="1055"/>
      <c r="DF122" s="1056"/>
      <c r="DG122" s="953">
        <v>674143</v>
      </c>
      <c r="DH122" s="954"/>
      <c r="DI122" s="954"/>
      <c r="DJ122" s="954"/>
      <c r="DK122" s="954"/>
      <c r="DL122" s="954">
        <v>572510</v>
      </c>
      <c r="DM122" s="954"/>
      <c r="DN122" s="954"/>
      <c r="DO122" s="954"/>
      <c r="DP122" s="954"/>
      <c r="DQ122" s="954">
        <v>438852</v>
      </c>
      <c r="DR122" s="954"/>
      <c r="DS122" s="954"/>
      <c r="DT122" s="954"/>
      <c r="DU122" s="954"/>
      <c r="DV122" s="955">
        <v>1.4</v>
      </c>
      <c r="DW122" s="955"/>
      <c r="DX122" s="955"/>
      <c r="DY122" s="955"/>
      <c r="DZ122" s="956"/>
    </row>
    <row r="123" spans="1:130" s="226" customFormat="1" ht="26.25" customHeight="1" x14ac:dyDescent="0.15">
      <c r="A123" s="1093"/>
      <c r="B123" s="980"/>
      <c r="C123" s="950" t="s">
        <v>452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v>128482</v>
      </c>
      <c r="AB123" s="993"/>
      <c r="AC123" s="993"/>
      <c r="AD123" s="993"/>
      <c r="AE123" s="994"/>
      <c r="AF123" s="995">
        <v>122751</v>
      </c>
      <c r="AG123" s="993"/>
      <c r="AH123" s="993"/>
      <c r="AI123" s="993"/>
      <c r="AJ123" s="994"/>
      <c r="AK123" s="995">
        <v>107860</v>
      </c>
      <c r="AL123" s="993"/>
      <c r="AM123" s="993"/>
      <c r="AN123" s="993"/>
      <c r="AO123" s="994"/>
      <c r="AP123" s="996">
        <v>0.3</v>
      </c>
      <c r="AQ123" s="997"/>
      <c r="AR123" s="997"/>
      <c r="AS123" s="997"/>
      <c r="AT123" s="998"/>
      <c r="AU123" s="1029"/>
      <c r="AV123" s="1030"/>
      <c r="AW123" s="1030"/>
      <c r="AX123" s="1030"/>
      <c r="AY123" s="1030"/>
      <c r="AZ123" s="257" t="s">
        <v>181</v>
      </c>
      <c r="BA123" s="257"/>
      <c r="BB123" s="257"/>
      <c r="BC123" s="257"/>
      <c r="BD123" s="257"/>
      <c r="BE123" s="257"/>
      <c r="BF123" s="257"/>
      <c r="BG123" s="257"/>
      <c r="BH123" s="257"/>
      <c r="BI123" s="257"/>
      <c r="BJ123" s="257"/>
      <c r="BK123" s="257"/>
      <c r="BL123" s="257"/>
      <c r="BM123" s="257"/>
      <c r="BN123" s="257"/>
      <c r="BO123" s="1009" t="s">
        <v>466</v>
      </c>
      <c r="BP123" s="1040"/>
      <c r="BQ123" s="1099">
        <v>104337823</v>
      </c>
      <c r="BR123" s="1100"/>
      <c r="BS123" s="1100"/>
      <c r="BT123" s="1100"/>
      <c r="BU123" s="1100"/>
      <c r="BV123" s="1100">
        <v>101131633</v>
      </c>
      <c r="BW123" s="1100"/>
      <c r="BX123" s="1100"/>
      <c r="BY123" s="1100"/>
      <c r="BZ123" s="1100"/>
      <c r="CA123" s="1100">
        <v>95899832</v>
      </c>
      <c r="CB123" s="1100"/>
      <c r="CC123" s="1100"/>
      <c r="CD123" s="1100"/>
      <c r="CE123" s="1100"/>
      <c r="CF123" s="1033"/>
      <c r="CG123" s="1034"/>
      <c r="CH123" s="1034"/>
      <c r="CI123" s="1034"/>
      <c r="CJ123" s="1035"/>
      <c r="CK123" s="1044"/>
      <c r="CL123" s="1045"/>
      <c r="CM123" s="1045"/>
      <c r="CN123" s="1045"/>
      <c r="CO123" s="1046"/>
      <c r="CP123" s="1054" t="s">
        <v>399</v>
      </c>
      <c r="CQ123" s="1055"/>
      <c r="CR123" s="1055"/>
      <c r="CS123" s="1055"/>
      <c r="CT123" s="1055"/>
      <c r="CU123" s="1055"/>
      <c r="CV123" s="1055"/>
      <c r="CW123" s="1055"/>
      <c r="CX123" s="1055"/>
      <c r="CY123" s="1055"/>
      <c r="CZ123" s="1055"/>
      <c r="DA123" s="1055"/>
      <c r="DB123" s="1055"/>
      <c r="DC123" s="1055"/>
      <c r="DD123" s="1055"/>
      <c r="DE123" s="1055"/>
      <c r="DF123" s="1056"/>
      <c r="DG123" s="992">
        <v>91390</v>
      </c>
      <c r="DH123" s="993"/>
      <c r="DI123" s="993"/>
      <c r="DJ123" s="993"/>
      <c r="DK123" s="994"/>
      <c r="DL123" s="995">
        <v>47649</v>
      </c>
      <c r="DM123" s="993"/>
      <c r="DN123" s="993"/>
      <c r="DO123" s="993"/>
      <c r="DP123" s="994"/>
      <c r="DQ123" s="995">
        <v>212629</v>
      </c>
      <c r="DR123" s="993"/>
      <c r="DS123" s="993"/>
      <c r="DT123" s="993"/>
      <c r="DU123" s="994"/>
      <c r="DV123" s="996">
        <v>0.7</v>
      </c>
      <c r="DW123" s="997"/>
      <c r="DX123" s="997"/>
      <c r="DY123" s="997"/>
      <c r="DZ123" s="998"/>
    </row>
    <row r="124" spans="1:130" s="226" customFormat="1" ht="26.25" customHeight="1" thickBot="1" x14ac:dyDescent="0.2">
      <c r="A124" s="1093"/>
      <c r="B124" s="980"/>
      <c r="C124" s="950" t="s">
        <v>455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446</v>
      </c>
      <c r="AB124" s="993"/>
      <c r="AC124" s="993"/>
      <c r="AD124" s="993"/>
      <c r="AE124" s="994"/>
      <c r="AF124" s="995" t="s">
        <v>132</v>
      </c>
      <c r="AG124" s="993"/>
      <c r="AH124" s="993"/>
      <c r="AI124" s="993"/>
      <c r="AJ124" s="994"/>
      <c r="AK124" s="995" t="s">
        <v>132</v>
      </c>
      <c r="AL124" s="993"/>
      <c r="AM124" s="993"/>
      <c r="AN124" s="993"/>
      <c r="AO124" s="994"/>
      <c r="AP124" s="996" t="s">
        <v>446</v>
      </c>
      <c r="AQ124" s="997"/>
      <c r="AR124" s="997"/>
      <c r="AS124" s="997"/>
      <c r="AT124" s="998"/>
      <c r="AU124" s="1095" t="s">
        <v>467</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171.3</v>
      </c>
      <c r="BR124" s="1062"/>
      <c r="BS124" s="1062"/>
      <c r="BT124" s="1062"/>
      <c r="BU124" s="1062"/>
      <c r="BV124" s="1062">
        <v>179.2</v>
      </c>
      <c r="BW124" s="1062"/>
      <c r="BX124" s="1062"/>
      <c r="BY124" s="1062"/>
      <c r="BZ124" s="1062"/>
      <c r="CA124" s="1062">
        <v>180.3</v>
      </c>
      <c r="CB124" s="1062"/>
      <c r="CC124" s="1062"/>
      <c r="CD124" s="1062"/>
      <c r="CE124" s="1062"/>
      <c r="CF124" s="1063"/>
      <c r="CG124" s="1064"/>
      <c r="CH124" s="1064"/>
      <c r="CI124" s="1064"/>
      <c r="CJ124" s="1065"/>
      <c r="CK124" s="1047"/>
      <c r="CL124" s="1047"/>
      <c r="CM124" s="1047"/>
      <c r="CN124" s="1047"/>
      <c r="CO124" s="1048"/>
      <c r="CP124" s="1054" t="s">
        <v>468</v>
      </c>
      <c r="CQ124" s="1055"/>
      <c r="CR124" s="1055"/>
      <c r="CS124" s="1055"/>
      <c r="CT124" s="1055"/>
      <c r="CU124" s="1055"/>
      <c r="CV124" s="1055"/>
      <c r="CW124" s="1055"/>
      <c r="CX124" s="1055"/>
      <c r="CY124" s="1055"/>
      <c r="CZ124" s="1055"/>
      <c r="DA124" s="1055"/>
      <c r="DB124" s="1055"/>
      <c r="DC124" s="1055"/>
      <c r="DD124" s="1055"/>
      <c r="DE124" s="1055"/>
      <c r="DF124" s="1056"/>
      <c r="DG124" s="1039">
        <v>610902</v>
      </c>
      <c r="DH124" s="1018"/>
      <c r="DI124" s="1018"/>
      <c r="DJ124" s="1018"/>
      <c r="DK124" s="1019"/>
      <c r="DL124" s="1017">
        <v>589280</v>
      </c>
      <c r="DM124" s="1018"/>
      <c r="DN124" s="1018"/>
      <c r="DO124" s="1018"/>
      <c r="DP124" s="1019"/>
      <c r="DQ124" s="1017" t="s">
        <v>439</v>
      </c>
      <c r="DR124" s="1018"/>
      <c r="DS124" s="1018"/>
      <c r="DT124" s="1018"/>
      <c r="DU124" s="1019"/>
      <c r="DV124" s="1020" t="s">
        <v>132</v>
      </c>
      <c r="DW124" s="1021"/>
      <c r="DX124" s="1021"/>
      <c r="DY124" s="1021"/>
      <c r="DZ124" s="1022"/>
    </row>
    <row r="125" spans="1:130" s="226" customFormat="1" ht="26.25" customHeight="1" x14ac:dyDescent="0.15">
      <c r="A125" s="1093"/>
      <c r="B125" s="980"/>
      <c r="C125" s="950" t="s">
        <v>457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132</v>
      </c>
      <c r="AB125" s="993"/>
      <c r="AC125" s="993"/>
      <c r="AD125" s="993"/>
      <c r="AE125" s="994"/>
      <c r="AF125" s="995" t="s">
        <v>132</v>
      </c>
      <c r="AG125" s="993"/>
      <c r="AH125" s="993"/>
      <c r="AI125" s="993"/>
      <c r="AJ125" s="994"/>
      <c r="AK125" s="995" t="s">
        <v>132</v>
      </c>
      <c r="AL125" s="993"/>
      <c r="AM125" s="993"/>
      <c r="AN125" s="993"/>
      <c r="AO125" s="994"/>
      <c r="AP125" s="996" t="s">
        <v>132</v>
      </c>
      <c r="AQ125" s="997"/>
      <c r="AR125" s="997"/>
      <c r="AS125" s="997"/>
      <c r="AT125" s="99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7" t="s">
        <v>469</v>
      </c>
      <c r="CL125" s="1042"/>
      <c r="CM125" s="1042"/>
      <c r="CN125" s="1042"/>
      <c r="CO125" s="1043"/>
      <c r="CP125" s="974" t="s">
        <v>470</v>
      </c>
      <c r="CQ125" s="923"/>
      <c r="CR125" s="923"/>
      <c r="CS125" s="923"/>
      <c r="CT125" s="923"/>
      <c r="CU125" s="923"/>
      <c r="CV125" s="923"/>
      <c r="CW125" s="923"/>
      <c r="CX125" s="923"/>
      <c r="CY125" s="923"/>
      <c r="CZ125" s="923"/>
      <c r="DA125" s="923"/>
      <c r="DB125" s="923"/>
      <c r="DC125" s="923"/>
      <c r="DD125" s="923"/>
      <c r="DE125" s="923"/>
      <c r="DF125" s="924"/>
      <c r="DG125" s="960" t="s">
        <v>132</v>
      </c>
      <c r="DH125" s="961"/>
      <c r="DI125" s="961"/>
      <c r="DJ125" s="961"/>
      <c r="DK125" s="961"/>
      <c r="DL125" s="961" t="s">
        <v>132</v>
      </c>
      <c r="DM125" s="961"/>
      <c r="DN125" s="961"/>
      <c r="DO125" s="961"/>
      <c r="DP125" s="961"/>
      <c r="DQ125" s="961" t="s">
        <v>439</v>
      </c>
      <c r="DR125" s="961"/>
      <c r="DS125" s="961"/>
      <c r="DT125" s="961"/>
      <c r="DU125" s="961"/>
      <c r="DV125" s="962" t="s">
        <v>132</v>
      </c>
      <c r="DW125" s="962"/>
      <c r="DX125" s="962"/>
      <c r="DY125" s="962"/>
      <c r="DZ125" s="963"/>
    </row>
    <row r="126" spans="1:130" s="226" customFormat="1" ht="26.25" customHeight="1" thickBot="1" x14ac:dyDescent="0.2">
      <c r="A126" s="1093"/>
      <c r="B126" s="980"/>
      <c r="C126" s="950" t="s">
        <v>459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v>238100</v>
      </c>
      <c r="AB126" s="993"/>
      <c r="AC126" s="993"/>
      <c r="AD126" s="993"/>
      <c r="AE126" s="994"/>
      <c r="AF126" s="995">
        <v>39795</v>
      </c>
      <c r="AG126" s="993"/>
      <c r="AH126" s="993"/>
      <c r="AI126" s="993"/>
      <c r="AJ126" s="994"/>
      <c r="AK126" s="995">
        <v>29192</v>
      </c>
      <c r="AL126" s="993"/>
      <c r="AM126" s="993"/>
      <c r="AN126" s="993"/>
      <c r="AO126" s="994"/>
      <c r="AP126" s="996">
        <v>0.1</v>
      </c>
      <c r="AQ126" s="997"/>
      <c r="AR126" s="997"/>
      <c r="AS126" s="997"/>
      <c r="AT126" s="99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8"/>
      <c r="CL126" s="1045"/>
      <c r="CM126" s="1045"/>
      <c r="CN126" s="1045"/>
      <c r="CO126" s="1046"/>
      <c r="CP126" s="983" t="s">
        <v>471</v>
      </c>
      <c r="CQ126" s="984"/>
      <c r="CR126" s="984"/>
      <c r="CS126" s="984"/>
      <c r="CT126" s="984"/>
      <c r="CU126" s="984"/>
      <c r="CV126" s="984"/>
      <c r="CW126" s="984"/>
      <c r="CX126" s="984"/>
      <c r="CY126" s="984"/>
      <c r="CZ126" s="984"/>
      <c r="DA126" s="984"/>
      <c r="DB126" s="984"/>
      <c r="DC126" s="984"/>
      <c r="DD126" s="984"/>
      <c r="DE126" s="984"/>
      <c r="DF126" s="985"/>
      <c r="DG126" s="953" t="s">
        <v>132</v>
      </c>
      <c r="DH126" s="954"/>
      <c r="DI126" s="954"/>
      <c r="DJ126" s="954"/>
      <c r="DK126" s="954"/>
      <c r="DL126" s="954" t="s">
        <v>439</v>
      </c>
      <c r="DM126" s="954"/>
      <c r="DN126" s="954"/>
      <c r="DO126" s="954"/>
      <c r="DP126" s="954"/>
      <c r="DQ126" s="954" t="s">
        <v>132</v>
      </c>
      <c r="DR126" s="954"/>
      <c r="DS126" s="954"/>
      <c r="DT126" s="954"/>
      <c r="DU126" s="954"/>
      <c r="DV126" s="955" t="s">
        <v>132</v>
      </c>
      <c r="DW126" s="955"/>
      <c r="DX126" s="955"/>
      <c r="DY126" s="955"/>
      <c r="DZ126" s="956"/>
    </row>
    <row r="127" spans="1:130" s="226" customFormat="1" ht="26.25" customHeight="1" x14ac:dyDescent="0.15">
      <c r="A127" s="1094"/>
      <c r="B127" s="982"/>
      <c r="C127" s="1036" t="s">
        <v>472</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v>17939</v>
      </c>
      <c r="AB127" s="993"/>
      <c r="AC127" s="993"/>
      <c r="AD127" s="993"/>
      <c r="AE127" s="994"/>
      <c r="AF127" s="995">
        <v>18466</v>
      </c>
      <c r="AG127" s="993"/>
      <c r="AH127" s="993"/>
      <c r="AI127" s="993"/>
      <c r="AJ127" s="994"/>
      <c r="AK127" s="995">
        <v>12910</v>
      </c>
      <c r="AL127" s="993"/>
      <c r="AM127" s="993"/>
      <c r="AN127" s="993"/>
      <c r="AO127" s="994"/>
      <c r="AP127" s="996">
        <v>0</v>
      </c>
      <c r="AQ127" s="997"/>
      <c r="AR127" s="997"/>
      <c r="AS127" s="997"/>
      <c r="AT127" s="998"/>
      <c r="AU127" s="262"/>
      <c r="AV127" s="262"/>
      <c r="AW127" s="262"/>
      <c r="AX127" s="1066" t="s">
        <v>473</v>
      </c>
      <c r="AY127" s="1067"/>
      <c r="AZ127" s="1067"/>
      <c r="BA127" s="1067"/>
      <c r="BB127" s="1067"/>
      <c r="BC127" s="1067"/>
      <c r="BD127" s="1067"/>
      <c r="BE127" s="1068"/>
      <c r="BF127" s="1069" t="s">
        <v>474</v>
      </c>
      <c r="BG127" s="1067"/>
      <c r="BH127" s="1067"/>
      <c r="BI127" s="1067"/>
      <c r="BJ127" s="1067"/>
      <c r="BK127" s="1067"/>
      <c r="BL127" s="1068"/>
      <c r="BM127" s="1069" t="s">
        <v>475</v>
      </c>
      <c r="BN127" s="1067"/>
      <c r="BO127" s="1067"/>
      <c r="BP127" s="1067"/>
      <c r="BQ127" s="1067"/>
      <c r="BR127" s="1067"/>
      <c r="BS127" s="1068"/>
      <c r="BT127" s="1069" t="s">
        <v>476</v>
      </c>
      <c r="BU127" s="1067"/>
      <c r="BV127" s="1067"/>
      <c r="BW127" s="1067"/>
      <c r="BX127" s="1067"/>
      <c r="BY127" s="1067"/>
      <c r="BZ127" s="1091"/>
      <c r="CA127" s="262"/>
      <c r="CB127" s="262"/>
      <c r="CC127" s="262"/>
      <c r="CD127" s="263"/>
      <c r="CE127" s="263"/>
      <c r="CF127" s="263"/>
      <c r="CG127" s="260"/>
      <c r="CH127" s="260"/>
      <c r="CI127" s="260"/>
      <c r="CJ127" s="261"/>
      <c r="CK127" s="1058"/>
      <c r="CL127" s="1045"/>
      <c r="CM127" s="1045"/>
      <c r="CN127" s="1045"/>
      <c r="CO127" s="1046"/>
      <c r="CP127" s="983" t="s">
        <v>477</v>
      </c>
      <c r="CQ127" s="984"/>
      <c r="CR127" s="984"/>
      <c r="CS127" s="984"/>
      <c r="CT127" s="984"/>
      <c r="CU127" s="984"/>
      <c r="CV127" s="984"/>
      <c r="CW127" s="984"/>
      <c r="CX127" s="984"/>
      <c r="CY127" s="984"/>
      <c r="CZ127" s="984"/>
      <c r="DA127" s="984"/>
      <c r="DB127" s="984"/>
      <c r="DC127" s="984"/>
      <c r="DD127" s="984"/>
      <c r="DE127" s="984"/>
      <c r="DF127" s="985"/>
      <c r="DG127" s="953" t="s">
        <v>132</v>
      </c>
      <c r="DH127" s="954"/>
      <c r="DI127" s="954"/>
      <c r="DJ127" s="954"/>
      <c r="DK127" s="954"/>
      <c r="DL127" s="954" t="s">
        <v>132</v>
      </c>
      <c r="DM127" s="954"/>
      <c r="DN127" s="954"/>
      <c r="DO127" s="954"/>
      <c r="DP127" s="954"/>
      <c r="DQ127" s="954" t="s">
        <v>132</v>
      </c>
      <c r="DR127" s="954"/>
      <c r="DS127" s="954"/>
      <c r="DT127" s="954"/>
      <c r="DU127" s="954"/>
      <c r="DV127" s="955" t="s">
        <v>132</v>
      </c>
      <c r="DW127" s="955"/>
      <c r="DX127" s="955"/>
      <c r="DY127" s="955"/>
      <c r="DZ127" s="956"/>
    </row>
    <row r="128" spans="1:130" s="226" customFormat="1" ht="26.25" customHeight="1" thickBot="1" x14ac:dyDescent="0.2">
      <c r="A128" s="1077" t="s">
        <v>478</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479</v>
      </c>
      <c r="X128" s="1079"/>
      <c r="Y128" s="1079"/>
      <c r="Z128" s="1080"/>
      <c r="AA128" s="1081">
        <v>222028</v>
      </c>
      <c r="AB128" s="1082"/>
      <c r="AC128" s="1082"/>
      <c r="AD128" s="1082"/>
      <c r="AE128" s="1083"/>
      <c r="AF128" s="1084">
        <v>213733</v>
      </c>
      <c r="AG128" s="1082"/>
      <c r="AH128" s="1082"/>
      <c r="AI128" s="1082"/>
      <c r="AJ128" s="1083"/>
      <c r="AK128" s="1084">
        <v>220823</v>
      </c>
      <c r="AL128" s="1082"/>
      <c r="AM128" s="1082"/>
      <c r="AN128" s="1082"/>
      <c r="AO128" s="1083"/>
      <c r="AP128" s="1085"/>
      <c r="AQ128" s="1086"/>
      <c r="AR128" s="1086"/>
      <c r="AS128" s="1086"/>
      <c r="AT128" s="1087"/>
      <c r="AU128" s="262"/>
      <c r="AV128" s="262"/>
      <c r="AW128" s="262"/>
      <c r="AX128" s="922" t="s">
        <v>480</v>
      </c>
      <c r="AY128" s="923"/>
      <c r="AZ128" s="923"/>
      <c r="BA128" s="923"/>
      <c r="BB128" s="923"/>
      <c r="BC128" s="923"/>
      <c r="BD128" s="923"/>
      <c r="BE128" s="924"/>
      <c r="BF128" s="1088" t="s">
        <v>132</v>
      </c>
      <c r="BG128" s="1089"/>
      <c r="BH128" s="1089"/>
      <c r="BI128" s="1089"/>
      <c r="BJ128" s="1089"/>
      <c r="BK128" s="1089"/>
      <c r="BL128" s="1090"/>
      <c r="BM128" s="1088">
        <v>11.5</v>
      </c>
      <c r="BN128" s="1089"/>
      <c r="BO128" s="1089"/>
      <c r="BP128" s="1089"/>
      <c r="BQ128" s="1089"/>
      <c r="BR128" s="1089"/>
      <c r="BS128" s="1090"/>
      <c r="BT128" s="1088">
        <v>20</v>
      </c>
      <c r="BU128" s="1089"/>
      <c r="BV128" s="1089"/>
      <c r="BW128" s="1089"/>
      <c r="BX128" s="1089"/>
      <c r="BY128" s="1089"/>
      <c r="BZ128" s="1113"/>
      <c r="CA128" s="263"/>
      <c r="CB128" s="263"/>
      <c r="CC128" s="263"/>
      <c r="CD128" s="263"/>
      <c r="CE128" s="263"/>
      <c r="CF128" s="263"/>
      <c r="CG128" s="260"/>
      <c r="CH128" s="260"/>
      <c r="CI128" s="260"/>
      <c r="CJ128" s="261"/>
      <c r="CK128" s="1059"/>
      <c r="CL128" s="1060"/>
      <c r="CM128" s="1060"/>
      <c r="CN128" s="1060"/>
      <c r="CO128" s="1061"/>
      <c r="CP128" s="1070" t="s">
        <v>481</v>
      </c>
      <c r="CQ128" s="1071"/>
      <c r="CR128" s="1071"/>
      <c r="CS128" s="1071"/>
      <c r="CT128" s="1071"/>
      <c r="CU128" s="1071"/>
      <c r="CV128" s="1071"/>
      <c r="CW128" s="1071"/>
      <c r="CX128" s="1071"/>
      <c r="CY128" s="1071"/>
      <c r="CZ128" s="1071"/>
      <c r="DA128" s="1071"/>
      <c r="DB128" s="1071"/>
      <c r="DC128" s="1071"/>
      <c r="DD128" s="1071"/>
      <c r="DE128" s="1071"/>
      <c r="DF128" s="1072"/>
      <c r="DG128" s="1073" t="s">
        <v>132</v>
      </c>
      <c r="DH128" s="1074"/>
      <c r="DI128" s="1074"/>
      <c r="DJ128" s="1074"/>
      <c r="DK128" s="1074"/>
      <c r="DL128" s="1074">
        <v>56000</v>
      </c>
      <c r="DM128" s="1074"/>
      <c r="DN128" s="1074"/>
      <c r="DO128" s="1074"/>
      <c r="DP128" s="1074"/>
      <c r="DQ128" s="1074">
        <v>56000</v>
      </c>
      <c r="DR128" s="1074"/>
      <c r="DS128" s="1074"/>
      <c r="DT128" s="1074"/>
      <c r="DU128" s="1074"/>
      <c r="DV128" s="1075">
        <v>0.2</v>
      </c>
      <c r="DW128" s="1075"/>
      <c r="DX128" s="1075"/>
      <c r="DY128" s="1075"/>
      <c r="DZ128" s="1076"/>
    </row>
    <row r="129" spans="1:131" s="226" customFormat="1" ht="26.25" customHeight="1" x14ac:dyDescent="0.15">
      <c r="A129" s="964" t="s">
        <v>101</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482</v>
      </c>
      <c r="X129" s="1108"/>
      <c r="Y129" s="1108"/>
      <c r="Z129" s="1109"/>
      <c r="AA129" s="992">
        <v>38515336</v>
      </c>
      <c r="AB129" s="993"/>
      <c r="AC129" s="993"/>
      <c r="AD129" s="993"/>
      <c r="AE129" s="994"/>
      <c r="AF129" s="995">
        <v>38294101</v>
      </c>
      <c r="AG129" s="993"/>
      <c r="AH129" s="993"/>
      <c r="AI129" s="993"/>
      <c r="AJ129" s="994"/>
      <c r="AK129" s="995">
        <v>38437791</v>
      </c>
      <c r="AL129" s="993"/>
      <c r="AM129" s="993"/>
      <c r="AN129" s="993"/>
      <c r="AO129" s="994"/>
      <c r="AP129" s="1110"/>
      <c r="AQ129" s="1111"/>
      <c r="AR129" s="1111"/>
      <c r="AS129" s="1111"/>
      <c r="AT129" s="1112"/>
      <c r="AU129" s="264"/>
      <c r="AV129" s="264"/>
      <c r="AW129" s="264"/>
      <c r="AX129" s="1101" t="s">
        <v>483</v>
      </c>
      <c r="AY129" s="984"/>
      <c r="AZ129" s="984"/>
      <c r="BA129" s="984"/>
      <c r="BB129" s="984"/>
      <c r="BC129" s="984"/>
      <c r="BD129" s="984"/>
      <c r="BE129" s="985"/>
      <c r="BF129" s="1102" t="s">
        <v>132</v>
      </c>
      <c r="BG129" s="1103"/>
      <c r="BH129" s="1103"/>
      <c r="BI129" s="1103"/>
      <c r="BJ129" s="1103"/>
      <c r="BK129" s="1103"/>
      <c r="BL129" s="1104"/>
      <c r="BM129" s="1102">
        <v>16.5</v>
      </c>
      <c r="BN129" s="1103"/>
      <c r="BO129" s="1103"/>
      <c r="BP129" s="1103"/>
      <c r="BQ129" s="1103"/>
      <c r="BR129" s="1103"/>
      <c r="BS129" s="1104"/>
      <c r="BT129" s="1102">
        <v>30</v>
      </c>
      <c r="BU129" s="1105"/>
      <c r="BV129" s="1105"/>
      <c r="BW129" s="1105"/>
      <c r="BX129" s="1105"/>
      <c r="BY129" s="1105"/>
      <c r="BZ129" s="110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4" t="s">
        <v>484</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485</v>
      </c>
      <c r="X130" s="1108"/>
      <c r="Y130" s="1108"/>
      <c r="Z130" s="1109"/>
      <c r="AA130" s="992">
        <v>6815939</v>
      </c>
      <c r="AB130" s="993"/>
      <c r="AC130" s="993"/>
      <c r="AD130" s="993"/>
      <c r="AE130" s="994"/>
      <c r="AF130" s="995">
        <v>7103176</v>
      </c>
      <c r="AG130" s="993"/>
      <c r="AH130" s="993"/>
      <c r="AI130" s="993"/>
      <c r="AJ130" s="994"/>
      <c r="AK130" s="995">
        <v>7228197</v>
      </c>
      <c r="AL130" s="993"/>
      <c r="AM130" s="993"/>
      <c r="AN130" s="993"/>
      <c r="AO130" s="994"/>
      <c r="AP130" s="1110"/>
      <c r="AQ130" s="1111"/>
      <c r="AR130" s="1111"/>
      <c r="AS130" s="1111"/>
      <c r="AT130" s="1112"/>
      <c r="AU130" s="264"/>
      <c r="AV130" s="264"/>
      <c r="AW130" s="264"/>
      <c r="AX130" s="1101" t="s">
        <v>486</v>
      </c>
      <c r="AY130" s="984"/>
      <c r="AZ130" s="984"/>
      <c r="BA130" s="984"/>
      <c r="BB130" s="984"/>
      <c r="BC130" s="984"/>
      <c r="BD130" s="984"/>
      <c r="BE130" s="985"/>
      <c r="BF130" s="1138">
        <v>16.2</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487</v>
      </c>
      <c r="X131" s="1146"/>
      <c r="Y131" s="1146"/>
      <c r="Z131" s="1147"/>
      <c r="AA131" s="1039">
        <v>31699397</v>
      </c>
      <c r="AB131" s="1018"/>
      <c r="AC131" s="1018"/>
      <c r="AD131" s="1018"/>
      <c r="AE131" s="1019"/>
      <c r="AF131" s="1017">
        <v>31190925</v>
      </c>
      <c r="AG131" s="1018"/>
      <c r="AH131" s="1018"/>
      <c r="AI131" s="1018"/>
      <c r="AJ131" s="1019"/>
      <c r="AK131" s="1017">
        <v>31209594</v>
      </c>
      <c r="AL131" s="1018"/>
      <c r="AM131" s="1018"/>
      <c r="AN131" s="1018"/>
      <c r="AO131" s="1019"/>
      <c r="AP131" s="1148"/>
      <c r="AQ131" s="1149"/>
      <c r="AR131" s="1149"/>
      <c r="AS131" s="1149"/>
      <c r="AT131" s="1150"/>
      <c r="AU131" s="264"/>
      <c r="AV131" s="264"/>
      <c r="AW131" s="264"/>
      <c r="AX131" s="1120" t="s">
        <v>488</v>
      </c>
      <c r="AY131" s="1071"/>
      <c r="AZ131" s="1071"/>
      <c r="BA131" s="1071"/>
      <c r="BB131" s="1071"/>
      <c r="BC131" s="1071"/>
      <c r="BD131" s="1071"/>
      <c r="BE131" s="1072"/>
      <c r="BF131" s="1121">
        <v>180.3</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7" t="s">
        <v>489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490</v>
      </c>
      <c r="W132" s="1131"/>
      <c r="X132" s="1131"/>
      <c r="Y132" s="1131"/>
      <c r="Z132" s="1132"/>
      <c r="AA132" s="1133">
        <v>16.426284070000001</v>
      </c>
      <c r="AB132" s="1134"/>
      <c r="AC132" s="1134"/>
      <c r="AD132" s="1134"/>
      <c r="AE132" s="1135"/>
      <c r="AF132" s="1136">
        <v>15.857570490000001</v>
      </c>
      <c r="AG132" s="1134"/>
      <c r="AH132" s="1134"/>
      <c r="AI132" s="1134"/>
      <c r="AJ132" s="1135"/>
      <c r="AK132" s="1136">
        <v>16.544348509999999</v>
      </c>
      <c r="AL132" s="1134"/>
      <c r="AM132" s="1134"/>
      <c r="AN132" s="1134"/>
      <c r="AO132" s="1135"/>
      <c r="AP132" s="1033"/>
      <c r="AQ132" s="1034"/>
      <c r="AR132" s="1034"/>
      <c r="AS132" s="1034"/>
      <c r="AT132" s="113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491</v>
      </c>
      <c r="W133" s="1114"/>
      <c r="X133" s="1114"/>
      <c r="Y133" s="1114"/>
      <c r="Z133" s="1115"/>
      <c r="AA133" s="1116">
        <v>15.2</v>
      </c>
      <c r="AB133" s="1117"/>
      <c r="AC133" s="1117"/>
      <c r="AD133" s="1117"/>
      <c r="AE133" s="1118"/>
      <c r="AF133" s="1116">
        <v>15.7</v>
      </c>
      <c r="AG133" s="1117"/>
      <c r="AH133" s="1117"/>
      <c r="AI133" s="1117"/>
      <c r="AJ133" s="1118"/>
      <c r="AK133" s="1116">
        <v>16.2</v>
      </c>
      <c r="AL133" s="1117"/>
      <c r="AM133" s="1117"/>
      <c r="AN133" s="1117"/>
      <c r="AO133" s="1118"/>
      <c r="AP133" s="1063"/>
      <c r="AQ133" s="1064"/>
      <c r="AR133" s="1064"/>
      <c r="AS133" s="1064"/>
      <c r="AT133" s="111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PXX3GhpKVblm/6ZNutH2r1ub5oBM/hlsPcivx7tKxM8kcoAtc517Kq3hOX2x9aNRSlMVgxvt1NkmHUvePfv7g==" saltValue="HdB8BYlfoM1LBpEKufKv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B9T3r6CYabE2eJuLMfGfciCuoDA7eO9njaB4ODNpZRYtJlYfTX580bmaxSNC0shoNKT569lswkO3MecOgNrbQ==" saltValue="fzCfalU2oGqI2bNqZwBE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H0yFvOrxyatFEsKTEtvVFXMqmr5tBI5gBFz9U1D0PnMZClexsa2FKke+J9PDNc75fgPx7Wmkq7A47ztd2VTtA==" saltValue="ubxOwXS0pFitkWOuf4psR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6" t="s">
        <v>500</v>
      </c>
      <c r="AL9" s="1157"/>
      <c r="AM9" s="1157"/>
      <c r="AN9" s="1158"/>
      <c r="AO9" s="292">
        <v>10138855</v>
      </c>
      <c r="AP9" s="292">
        <v>58541</v>
      </c>
      <c r="AQ9" s="293">
        <v>59401</v>
      </c>
      <c r="AR9" s="294">
        <v>-1.4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6" t="s">
        <v>501</v>
      </c>
      <c r="AL10" s="1157"/>
      <c r="AM10" s="1157"/>
      <c r="AN10" s="1158"/>
      <c r="AO10" s="295">
        <v>738730</v>
      </c>
      <c r="AP10" s="295">
        <v>4265</v>
      </c>
      <c r="AQ10" s="296">
        <v>4011</v>
      </c>
      <c r="AR10" s="297">
        <v>6.3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6" t="s">
        <v>502</v>
      </c>
      <c r="AL11" s="1157"/>
      <c r="AM11" s="1157"/>
      <c r="AN11" s="1158"/>
      <c r="AO11" s="295">
        <v>60858</v>
      </c>
      <c r="AP11" s="295">
        <v>351</v>
      </c>
      <c r="AQ11" s="296">
        <v>2344</v>
      </c>
      <c r="AR11" s="297">
        <v>-85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6" t="s">
        <v>503</v>
      </c>
      <c r="AL12" s="1157"/>
      <c r="AM12" s="1157"/>
      <c r="AN12" s="1158"/>
      <c r="AO12" s="295">
        <v>249250</v>
      </c>
      <c r="AP12" s="295">
        <v>1439</v>
      </c>
      <c r="AQ12" s="296">
        <v>503</v>
      </c>
      <c r="AR12" s="297">
        <v>186.1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6" t="s">
        <v>504</v>
      </c>
      <c r="AL13" s="1157"/>
      <c r="AM13" s="1157"/>
      <c r="AN13" s="1158"/>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6" t="s">
        <v>506</v>
      </c>
      <c r="AL14" s="1157"/>
      <c r="AM14" s="1157"/>
      <c r="AN14" s="1158"/>
      <c r="AO14" s="295">
        <v>315026</v>
      </c>
      <c r="AP14" s="295">
        <v>1819</v>
      </c>
      <c r="AQ14" s="296">
        <v>2092</v>
      </c>
      <c r="AR14" s="297">
        <v>-13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6" t="s">
        <v>507</v>
      </c>
      <c r="AL15" s="1157"/>
      <c r="AM15" s="1157"/>
      <c r="AN15" s="1158"/>
      <c r="AO15" s="295">
        <v>176922</v>
      </c>
      <c r="AP15" s="295">
        <v>1022</v>
      </c>
      <c r="AQ15" s="296">
        <v>1558</v>
      </c>
      <c r="AR15" s="297">
        <v>-34.4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9" t="s">
        <v>508</v>
      </c>
      <c r="AL16" s="1160"/>
      <c r="AM16" s="1160"/>
      <c r="AN16" s="1161"/>
      <c r="AO16" s="295">
        <v>-1596486</v>
      </c>
      <c r="AP16" s="295">
        <v>-9218</v>
      </c>
      <c r="AQ16" s="296">
        <v>-5350</v>
      </c>
      <c r="AR16" s="297">
        <v>72.3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9" t="s">
        <v>181</v>
      </c>
      <c r="AL17" s="1160"/>
      <c r="AM17" s="1160"/>
      <c r="AN17" s="1161"/>
      <c r="AO17" s="295">
        <v>10083155</v>
      </c>
      <c r="AP17" s="295">
        <v>58220</v>
      </c>
      <c r="AQ17" s="296">
        <v>64560</v>
      </c>
      <c r="AR17" s="297">
        <v>-9.8000000000000007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1" t="s">
        <v>513</v>
      </c>
      <c r="AL21" s="1152"/>
      <c r="AM21" s="1152"/>
      <c r="AN21" s="1153"/>
      <c r="AO21" s="307">
        <v>7.2</v>
      </c>
      <c r="AP21" s="308">
        <v>6.59</v>
      </c>
      <c r="AQ21" s="309">
        <v>0.61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1" t="s">
        <v>514</v>
      </c>
      <c r="AL22" s="1152"/>
      <c r="AM22" s="1152"/>
      <c r="AN22" s="1153"/>
      <c r="AO22" s="312">
        <v>101.9</v>
      </c>
      <c r="AP22" s="313">
        <v>99.5</v>
      </c>
      <c r="AQ22" s="314">
        <v>2.4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7" t="s">
        <v>519</v>
      </c>
      <c r="AL32" s="1168"/>
      <c r="AM32" s="1168"/>
      <c r="AN32" s="1169"/>
      <c r="AO32" s="322">
        <v>10163171</v>
      </c>
      <c r="AP32" s="322">
        <v>58682</v>
      </c>
      <c r="AQ32" s="323">
        <v>36890</v>
      </c>
      <c r="AR32" s="324">
        <v>59.1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7" t="s">
        <v>520</v>
      </c>
      <c r="AL33" s="1168"/>
      <c r="AM33" s="1168"/>
      <c r="AN33" s="1169"/>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7" t="s">
        <v>521</v>
      </c>
      <c r="AL34" s="1168"/>
      <c r="AM34" s="1168"/>
      <c r="AN34" s="1169"/>
      <c r="AO34" s="322" t="s">
        <v>505</v>
      </c>
      <c r="AP34" s="322" t="s">
        <v>505</v>
      </c>
      <c r="AQ34" s="323">
        <v>32</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7" t="s">
        <v>522</v>
      </c>
      <c r="AL35" s="1168"/>
      <c r="AM35" s="1168"/>
      <c r="AN35" s="1169"/>
      <c r="AO35" s="322">
        <v>2142781</v>
      </c>
      <c r="AP35" s="322">
        <v>12372</v>
      </c>
      <c r="AQ35" s="323">
        <v>11840</v>
      </c>
      <c r="AR35" s="324">
        <v>4.5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7" t="s">
        <v>523</v>
      </c>
      <c r="AL36" s="1168"/>
      <c r="AM36" s="1168"/>
      <c r="AN36" s="1169"/>
      <c r="AO36" s="322">
        <v>155464</v>
      </c>
      <c r="AP36" s="322">
        <v>898</v>
      </c>
      <c r="AQ36" s="323">
        <v>566</v>
      </c>
      <c r="AR36" s="324">
        <v>58.7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7" t="s">
        <v>524</v>
      </c>
      <c r="AL37" s="1168"/>
      <c r="AM37" s="1168"/>
      <c r="AN37" s="1169"/>
      <c r="AO37" s="322">
        <v>149962</v>
      </c>
      <c r="AP37" s="322">
        <v>866</v>
      </c>
      <c r="AQ37" s="323">
        <v>753</v>
      </c>
      <c r="AR37" s="324">
        <v>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0" t="s">
        <v>525</v>
      </c>
      <c r="AL38" s="1171"/>
      <c r="AM38" s="1171"/>
      <c r="AN38" s="1172"/>
      <c r="AO38" s="325">
        <v>1066</v>
      </c>
      <c r="AP38" s="325">
        <v>6</v>
      </c>
      <c r="AQ38" s="326">
        <v>1</v>
      </c>
      <c r="AR38" s="314">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0" t="s">
        <v>526</v>
      </c>
      <c r="AL39" s="1171"/>
      <c r="AM39" s="1171"/>
      <c r="AN39" s="1172"/>
      <c r="AO39" s="322">
        <v>-220823</v>
      </c>
      <c r="AP39" s="322">
        <v>-1275</v>
      </c>
      <c r="AQ39" s="323">
        <v>-6673</v>
      </c>
      <c r="AR39" s="324">
        <v>-80.900000000000006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7" t="s">
        <v>527</v>
      </c>
      <c r="AL40" s="1168"/>
      <c r="AM40" s="1168"/>
      <c r="AN40" s="1169"/>
      <c r="AO40" s="322">
        <v>-7228197</v>
      </c>
      <c r="AP40" s="322">
        <v>-41735</v>
      </c>
      <c r="AQ40" s="323">
        <v>-33112</v>
      </c>
      <c r="AR40" s="324">
        <v>26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3" t="s">
        <v>292</v>
      </c>
      <c r="AL41" s="1174"/>
      <c r="AM41" s="1174"/>
      <c r="AN41" s="1175"/>
      <c r="AO41" s="322">
        <v>5163424</v>
      </c>
      <c r="AP41" s="322">
        <v>29813</v>
      </c>
      <c r="AQ41" s="323">
        <v>10296</v>
      </c>
      <c r="AR41" s="324">
        <v>189.6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2" t="s">
        <v>495</v>
      </c>
      <c r="AN49" s="1164" t="s">
        <v>531</v>
      </c>
      <c r="AO49" s="1165"/>
      <c r="AP49" s="1165"/>
      <c r="AQ49" s="1165"/>
      <c r="AR49" s="116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3"/>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22972545</v>
      </c>
      <c r="AN51" s="344">
        <v>129785</v>
      </c>
      <c r="AO51" s="345">
        <v>61.6</v>
      </c>
      <c r="AP51" s="346">
        <v>43141</v>
      </c>
      <c r="AQ51" s="347">
        <v>9.4</v>
      </c>
      <c r="AR51" s="348">
        <v>52.2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5755050</v>
      </c>
      <c r="AN52" s="352">
        <v>32513</v>
      </c>
      <c r="AO52" s="353">
        <v>24.1</v>
      </c>
      <c r="AP52" s="354">
        <v>21887</v>
      </c>
      <c r="AQ52" s="355">
        <v>-2.4</v>
      </c>
      <c r="AR52" s="356">
        <v>26.5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25668786</v>
      </c>
      <c r="AN53" s="344">
        <v>146079</v>
      </c>
      <c r="AO53" s="345">
        <v>12.6</v>
      </c>
      <c r="AP53" s="346">
        <v>45117</v>
      </c>
      <c r="AQ53" s="347">
        <v>4.5999999999999996</v>
      </c>
      <c r="AR53" s="348">
        <v>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6850944</v>
      </c>
      <c r="AN54" s="352">
        <v>38988</v>
      </c>
      <c r="AO54" s="353">
        <v>19.899999999999999</v>
      </c>
      <c r="AP54" s="354">
        <v>25589</v>
      </c>
      <c r="AQ54" s="355">
        <v>16.899999999999999</v>
      </c>
      <c r="AR54" s="356">
        <v>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9309290</v>
      </c>
      <c r="AN55" s="344">
        <v>53229</v>
      </c>
      <c r="AO55" s="345">
        <v>-63.6</v>
      </c>
      <c r="AP55" s="346">
        <v>52496</v>
      </c>
      <c r="AQ55" s="347">
        <v>16.399999999999999</v>
      </c>
      <c r="AR55" s="348">
        <v>-80</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4458481</v>
      </c>
      <c r="AN56" s="352">
        <v>25493</v>
      </c>
      <c r="AO56" s="353">
        <v>-34.6</v>
      </c>
      <c r="AP56" s="354">
        <v>29467</v>
      </c>
      <c r="AQ56" s="355">
        <v>15.2</v>
      </c>
      <c r="AR56" s="356">
        <v>-49.8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12107912</v>
      </c>
      <c r="AN57" s="344">
        <v>69476</v>
      </c>
      <c r="AO57" s="345">
        <v>30.5</v>
      </c>
      <c r="AP57" s="346">
        <v>52619</v>
      </c>
      <c r="AQ57" s="347">
        <v>0.2</v>
      </c>
      <c r="AR57" s="348">
        <v>30.3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6076777</v>
      </c>
      <c r="AN58" s="352">
        <v>34869</v>
      </c>
      <c r="AO58" s="353">
        <v>36.799999999999997</v>
      </c>
      <c r="AP58" s="354">
        <v>31149</v>
      </c>
      <c r="AQ58" s="355">
        <v>5.7</v>
      </c>
      <c r="AR58" s="356">
        <v>31.1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10497495</v>
      </c>
      <c r="AN59" s="344">
        <v>60612</v>
      </c>
      <c r="AO59" s="345">
        <v>-12.8</v>
      </c>
      <c r="AP59" s="346">
        <v>51875</v>
      </c>
      <c r="AQ59" s="347">
        <v>-1.4</v>
      </c>
      <c r="AR59" s="348">
        <v>-11.4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3976329</v>
      </c>
      <c r="AN60" s="352">
        <v>22959</v>
      </c>
      <c r="AO60" s="353">
        <v>-34.200000000000003</v>
      </c>
      <c r="AP60" s="354">
        <v>29372</v>
      </c>
      <c r="AQ60" s="355">
        <v>-5.7</v>
      </c>
      <c r="AR60" s="356">
        <v>-28.5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16111206</v>
      </c>
      <c r="AN61" s="359">
        <v>91836</v>
      </c>
      <c r="AO61" s="360">
        <v>5.7</v>
      </c>
      <c r="AP61" s="361">
        <v>49050</v>
      </c>
      <c r="AQ61" s="362">
        <v>5.8</v>
      </c>
      <c r="AR61" s="348">
        <v>-0.1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5423516</v>
      </c>
      <c r="AN62" s="352">
        <v>30964</v>
      </c>
      <c r="AO62" s="353">
        <v>2.4</v>
      </c>
      <c r="AP62" s="354">
        <v>27493</v>
      </c>
      <c r="AQ62" s="355">
        <v>5.9</v>
      </c>
      <c r="AR62" s="356">
        <v>-3.5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EJfiMHwGDu/++i9Ng9YJX+lWvseFbu+Ix8+uc/myYw9zaPnN5MSec/de9ZzrfRgP71GCvvokSPH8rAK8AuY5g==" saltValue="2JCkeon+EhbWAxvk5A8+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y9HJDahqpS5N40jf9D1hmkJ7zZwu201/bo41bAA8UfpBkkxKfVYZ4y7OyRx9cJL8/76NlNdqI+cxezArmI+RQ==" saltValue="HcqD4t9NJWj9NPCfTJXA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JMerSIqaW0P5196dWk2jz0jue75HzPhqSGVOWrF7JohGqx6RkHbFgwmfrPpfuN7b2OOUCxFX1rtYAWO8e/0GQ==" saltValue="mDK/XeElsODjW2K48Jqk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76" t="s">
        <v>3</v>
      </c>
      <c r="D47" s="1176"/>
      <c r="E47" s="1177"/>
      <c r="F47" s="11">
        <v>6.13</v>
      </c>
      <c r="G47" s="12">
        <v>5.33</v>
      </c>
      <c r="H47" s="12">
        <v>5.92</v>
      </c>
      <c r="I47" s="12">
        <v>4.22</v>
      </c>
      <c r="J47" s="13">
        <v>0.91</v>
      </c>
    </row>
    <row r="48" spans="2:10" ht="57.75" customHeight="1" x14ac:dyDescent="0.15">
      <c r="B48" s="14"/>
      <c r="C48" s="1178" t="s">
        <v>4</v>
      </c>
      <c r="D48" s="1178"/>
      <c r="E48" s="1179"/>
      <c r="F48" s="15">
        <v>1.47</v>
      </c>
      <c r="G48" s="16">
        <v>1.32</v>
      </c>
      <c r="H48" s="16">
        <v>2.5499999999999998</v>
      </c>
      <c r="I48" s="16">
        <v>1.07</v>
      </c>
      <c r="J48" s="17">
        <v>1.0900000000000001</v>
      </c>
    </row>
    <row r="49" spans="2:10" ht="57.75" customHeight="1" thickBot="1" x14ac:dyDescent="0.2">
      <c r="B49" s="18"/>
      <c r="C49" s="1180" t="s">
        <v>5</v>
      </c>
      <c r="D49" s="1180"/>
      <c r="E49" s="1181"/>
      <c r="F49" s="19" t="s">
        <v>552</v>
      </c>
      <c r="G49" s="20" t="s">
        <v>553</v>
      </c>
      <c r="H49" s="20">
        <v>1.25</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ar+HQjb6qBK6dWSVvtVNdcLW+FlGxe7WNTmCX3PFh4RwrZtc3BOD2FNFs3N+hiy61U+FiqkgQll0FSKjy9wgQ==" saltValue="6Rf/b1TH2HEaQMnZUY+g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2019-03-15T09:08:06Z</cp:lastPrinted>
  <dcterms:created xsi:type="dcterms:W3CDTF">2019-02-14T02:38:16Z</dcterms:created>
  <dcterms:modified xsi:type="dcterms:W3CDTF">2019-10-30T02:42:37Z</dcterms:modified>
  <cp:category/>
</cp:coreProperties>
</file>