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税政担当\交付税\決定関係③（事案報告・ＨＰ・報道発表）\ホームページ\R03\変更決定後\"/>
    </mc:Choice>
  </mc:AlternateContent>
  <bookViews>
    <workbookView xWindow="240" yWindow="90" windowWidth="14940" windowHeight="8535" activeTab="1"/>
  </bookViews>
  <sheets>
    <sheet name="03当初決定" sheetId="2" r:id="rId1"/>
    <sheet name="03変更決定" sheetId="3" r:id="rId2"/>
  </sheets>
  <definedNames>
    <definedName name="_xlnm.Print_Area" localSheetId="0">'03当初決定'!$A$1:$K$27</definedName>
    <definedName name="_xlnm.Print_Area" localSheetId="1">'03変更決定'!$A$1:$K$27</definedName>
  </definedNames>
  <calcPr calcId="162913"/>
</workbook>
</file>

<file path=xl/calcChain.xml><?xml version="1.0" encoding="utf-8"?>
<calcChain xmlns="http://schemas.openxmlformats.org/spreadsheetml/2006/main">
  <c r="K7" i="3" l="1"/>
  <c r="H25" i="3" l="1"/>
  <c r="G25" i="3"/>
  <c r="D25" i="3"/>
  <c r="C25" i="3"/>
  <c r="H23" i="3"/>
  <c r="G23" i="3"/>
  <c r="D23" i="3"/>
  <c r="J23" i="3" s="1"/>
  <c r="C23" i="3"/>
  <c r="I23" i="3" s="1"/>
  <c r="H22" i="3"/>
  <c r="G22" i="3"/>
  <c r="D22" i="3"/>
  <c r="C22" i="3"/>
  <c r="E22" i="3" s="1"/>
  <c r="F22" i="3" s="1"/>
  <c r="J21" i="3"/>
  <c r="I21" i="3"/>
  <c r="K21" i="3" s="1"/>
  <c r="E21" i="3"/>
  <c r="F21" i="3" s="1"/>
  <c r="J20" i="3"/>
  <c r="I20" i="3"/>
  <c r="K20" i="3" s="1"/>
  <c r="F20" i="3"/>
  <c r="E20" i="3"/>
  <c r="J19" i="3"/>
  <c r="I19" i="3"/>
  <c r="K19" i="3" s="1"/>
  <c r="E19" i="3"/>
  <c r="F19" i="3" s="1"/>
  <c r="J18" i="3"/>
  <c r="I18" i="3"/>
  <c r="K18" i="3" s="1"/>
  <c r="E18" i="3"/>
  <c r="F18" i="3" s="1"/>
  <c r="J17" i="3"/>
  <c r="I17" i="3"/>
  <c r="K17" i="3" s="1"/>
  <c r="E17" i="3"/>
  <c r="F17" i="3" s="1"/>
  <c r="J16" i="3"/>
  <c r="I16" i="3"/>
  <c r="K16" i="3" s="1"/>
  <c r="F16" i="3"/>
  <c r="E16" i="3"/>
  <c r="J15" i="3"/>
  <c r="I15" i="3"/>
  <c r="K15" i="3" s="1"/>
  <c r="E15" i="3"/>
  <c r="F15" i="3" s="1"/>
  <c r="J14" i="3"/>
  <c r="I14" i="3"/>
  <c r="K14" i="3" s="1"/>
  <c r="E14" i="3"/>
  <c r="F14" i="3" s="1"/>
  <c r="J13" i="3"/>
  <c r="I13" i="3"/>
  <c r="K13" i="3" s="1"/>
  <c r="E13" i="3"/>
  <c r="F13" i="3" s="1"/>
  <c r="J12" i="3"/>
  <c r="I12" i="3"/>
  <c r="K12" i="3" s="1"/>
  <c r="F12" i="3"/>
  <c r="E12" i="3"/>
  <c r="J11" i="3"/>
  <c r="I11" i="3"/>
  <c r="K11" i="3" s="1"/>
  <c r="E11" i="3"/>
  <c r="F11" i="3" s="1"/>
  <c r="J10" i="3"/>
  <c r="I10" i="3"/>
  <c r="K10" i="3" s="1"/>
  <c r="E10" i="3"/>
  <c r="F10" i="3" s="1"/>
  <c r="J9" i="3"/>
  <c r="I9" i="3"/>
  <c r="K9" i="3" s="1"/>
  <c r="E9" i="3"/>
  <c r="F9" i="3" s="1"/>
  <c r="J8" i="3"/>
  <c r="J25" i="3" s="1"/>
  <c r="I8" i="3"/>
  <c r="K8" i="3" s="1"/>
  <c r="F8" i="3"/>
  <c r="E8" i="3"/>
  <c r="J7" i="3"/>
  <c r="I7" i="3"/>
  <c r="E7" i="3"/>
  <c r="E25" i="3" s="1"/>
  <c r="F25" i="3" s="1"/>
  <c r="I25" i="3" l="1"/>
  <c r="K25" i="3" s="1"/>
  <c r="K23" i="3"/>
  <c r="J22" i="3"/>
  <c r="E23" i="3"/>
  <c r="F23" i="3" s="1"/>
  <c r="F7" i="3"/>
  <c r="I22" i="3"/>
  <c r="K22" i="3" s="1"/>
  <c r="E7" i="2"/>
  <c r="F7" i="2" s="1"/>
  <c r="I7" i="2"/>
  <c r="J7" i="2"/>
  <c r="E8" i="2"/>
  <c r="F8" i="2" s="1"/>
  <c r="I8" i="2"/>
  <c r="J8" i="2"/>
  <c r="E9" i="2"/>
  <c r="F9" i="2" s="1"/>
  <c r="I9" i="2"/>
  <c r="J9" i="2"/>
  <c r="E10" i="2"/>
  <c r="F10" i="2" s="1"/>
  <c r="I10" i="2"/>
  <c r="J10" i="2"/>
  <c r="E11" i="2"/>
  <c r="F11" i="2" s="1"/>
  <c r="I11" i="2"/>
  <c r="J11" i="2"/>
  <c r="E12" i="2"/>
  <c r="F12" i="2" s="1"/>
  <c r="I12" i="2"/>
  <c r="J12" i="2"/>
  <c r="E13" i="2"/>
  <c r="F13" i="2" s="1"/>
  <c r="I13" i="2"/>
  <c r="J13" i="2"/>
  <c r="E14" i="2"/>
  <c r="F14" i="2" s="1"/>
  <c r="I14" i="2"/>
  <c r="J14" i="2"/>
  <c r="E15" i="2"/>
  <c r="F15" i="2" s="1"/>
  <c r="I15" i="2"/>
  <c r="J15" i="2"/>
  <c r="E16" i="2"/>
  <c r="F16" i="2" s="1"/>
  <c r="I16" i="2"/>
  <c r="J16" i="2"/>
  <c r="E17" i="2"/>
  <c r="F17" i="2" s="1"/>
  <c r="I17" i="2"/>
  <c r="J17" i="2"/>
  <c r="E18" i="2"/>
  <c r="F18" i="2" s="1"/>
  <c r="I18" i="2"/>
  <c r="J18" i="2"/>
  <c r="E19" i="2"/>
  <c r="F19" i="2" s="1"/>
  <c r="I19" i="2"/>
  <c r="J19" i="2"/>
  <c r="E20" i="2"/>
  <c r="F20" i="2" s="1"/>
  <c r="I20" i="2"/>
  <c r="J20" i="2"/>
  <c r="E21" i="2"/>
  <c r="F21" i="2" s="1"/>
  <c r="I21" i="2"/>
  <c r="J21" i="2"/>
  <c r="C22" i="2"/>
  <c r="D22" i="2"/>
  <c r="G22" i="2"/>
  <c r="H22" i="2"/>
  <c r="C23" i="2"/>
  <c r="D23" i="2"/>
  <c r="G23" i="2"/>
  <c r="H23" i="2"/>
  <c r="C25" i="2"/>
  <c r="D25" i="2"/>
  <c r="G25" i="2"/>
  <c r="H25" i="2"/>
  <c r="K19" i="2" l="1"/>
  <c r="K10" i="2"/>
  <c r="K14" i="2"/>
  <c r="J22" i="2"/>
  <c r="K7" i="2"/>
  <c r="J23" i="2"/>
  <c r="K11" i="2"/>
  <c r="K18" i="2"/>
  <c r="E23" i="2"/>
  <c r="F23" i="2" s="1"/>
  <c r="K9" i="2"/>
  <c r="K8" i="2"/>
  <c r="I22" i="2"/>
  <c r="K22" i="2" s="1"/>
  <c r="K16" i="2"/>
  <c r="K12" i="2"/>
  <c r="K17" i="2"/>
  <c r="K15" i="2"/>
  <c r="K13" i="2"/>
  <c r="I23" i="2"/>
  <c r="K23" i="2" s="1"/>
  <c r="E22" i="2"/>
  <c r="F22" i="2" s="1"/>
  <c r="K21" i="2"/>
  <c r="K20" i="2"/>
  <c r="I25" i="2"/>
  <c r="E25" i="2"/>
  <c r="F25" i="2" s="1"/>
  <c r="J25" i="2"/>
  <c r="K25" i="2" l="1"/>
</calcChain>
</file>

<file path=xl/sharedStrings.xml><?xml version="1.0" encoding="utf-8"?>
<sst xmlns="http://schemas.openxmlformats.org/spreadsheetml/2006/main" count="86" uniqueCount="44">
  <si>
    <t xml:space="preserve">                                    （単位：千円、％）</t>
  </si>
  <si>
    <t>本年度</t>
    <rPh sb="0" eb="1">
      <t>ホン</t>
    </rPh>
    <phoneticPr fontId="1"/>
  </si>
  <si>
    <t>前年度</t>
    <rPh sb="0" eb="1">
      <t>ゼン</t>
    </rPh>
    <phoneticPr fontId="1"/>
  </si>
  <si>
    <t>対前年度増減</t>
  </si>
  <si>
    <t>臨時財政対策債発行可能額</t>
  </si>
  <si>
    <t>参考</t>
  </si>
  <si>
    <t>決定額</t>
    <rPh sb="0" eb="2">
      <t>ケッテイ</t>
    </rPh>
    <phoneticPr fontId="1"/>
  </si>
  <si>
    <t>増減額</t>
  </si>
  <si>
    <t>増減率①</t>
  </si>
  <si>
    <t>本年度</t>
  </si>
  <si>
    <t>前年度</t>
  </si>
  <si>
    <t>（Ａ＋Ｄ）</t>
  </si>
  <si>
    <t>（Ｂ＋Ｅ）</t>
  </si>
  <si>
    <t>増減率②</t>
  </si>
  <si>
    <t>（A-Ｂ）   Ｃ</t>
  </si>
  <si>
    <t>　　Ｄ</t>
  </si>
  <si>
    <t>Ｆ</t>
  </si>
  <si>
    <t>Ｇ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</si>
  <si>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</si>
  <si>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</si>
  <si>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</si>
  <si>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</si>
  <si>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</si>
  <si>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</si>
  <si>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</si>
  <si>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</si>
  <si>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  <rPh sb="0" eb="2">
      <t>ナント</t>
    </rPh>
    <phoneticPr fontId="1"/>
  </si>
  <si>
    <t>射水市</t>
    <rPh sb="0" eb="3">
      <t>イミズシ</t>
    </rPh>
    <phoneticPr fontId="1"/>
  </si>
  <si>
    <t>舟橋村</t>
  </si>
  <si>
    <t>上市町</t>
  </si>
  <si>
    <t>立山町</t>
  </si>
  <si>
    <t>入善町</t>
  </si>
  <si>
    <t>朝日町</t>
  </si>
  <si>
    <t>市計</t>
  </si>
  <si>
    <t>町村計</t>
  </si>
  <si>
    <t>合  計</t>
  </si>
  <si>
    <t>Ｅ</t>
    <phoneticPr fontId="1"/>
  </si>
  <si>
    <t xml:space="preserve"> （当初）　Ｂ</t>
    <rPh sb="2" eb="4">
      <t>トウショ</t>
    </rPh>
    <phoneticPr fontId="1"/>
  </si>
  <si>
    <t>　A</t>
    <phoneticPr fontId="1"/>
  </si>
  <si>
    <t>市町村名</t>
    <rPh sb="3" eb="4">
      <t>メイ</t>
    </rPh>
    <phoneticPr fontId="1"/>
  </si>
  <si>
    <t>令和３年度　普通交付税決定額</t>
    <rPh sb="0" eb="2">
      <t>レイワ</t>
    </rPh>
    <phoneticPr fontId="1"/>
  </si>
  <si>
    <t>（令和３年 ８ 月 ３ 日決定）</t>
    <rPh sb="1" eb="3">
      <t>レイワ</t>
    </rPh>
    <rPh sb="4" eb="5">
      <t>ネン</t>
    </rPh>
    <rPh sb="5" eb="6">
      <t>ヘイネン</t>
    </rPh>
    <rPh sb="8" eb="9">
      <t>ガツ</t>
    </rPh>
    <rPh sb="12" eb="13">
      <t>ニチ</t>
    </rPh>
    <rPh sb="13" eb="15">
      <t>ケッテイ</t>
    </rPh>
    <phoneticPr fontId="1"/>
  </si>
  <si>
    <t>（令和３年 12 月 24 日決定）</t>
    <rPh sb="1" eb="3">
      <t>レイワ</t>
    </rPh>
    <rPh sb="4" eb="5">
      <t>ネン</t>
    </rPh>
    <rPh sb="5" eb="6">
      <t>ヘイネン</t>
    </rPh>
    <rPh sb="9" eb="10">
      <t>ガツ</t>
    </rPh>
    <rPh sb="14" eb="15">
      <t>ニチ</t>
    </rPh>
    <rPh sb="15" eb="17">
      <t>ケッテイ</t>
    </rPh>
    <phoneticPr fontId="1"/>
  </si>
  <si>
    <t>（変更）　A</t>
    <rPh sb="1" eb="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</si>
</sst>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quotePrefix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Alignment="1">
      <alignment horizontal="left" indent="3"/>
    </xf>
    <xf numFmtId="0" fontId="3" fillId="0" borderId="2" xfId="0" applyFont="1" applyBorder="1"/>
    <xf numFmtId="0" fontId="3" fillId="0" borderId="3" xfId="0" applyFont="1" applyBorder="1"/>
    <xf numFmtId="0" fontId="3" fillId="0" borderId="4" xfId="0" quotePrefix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shrinkToFit="1"/>
    </xf>
    <xf numFmtId="0" fontId="3" fillId="0" borderId="7" xfId="0" applyFont="1" applyBorder="1" applyAlignment="1" applyProtection="1">
      <alignment horizontal="center" shrinkToFit="1"/>
    </xf>
    <xf numFmtId="0" fontId="5" fillId="0" borderId="7" xfId="0" applyFont="1" applyBorder="1" applyAlignment="1" applyProtection="1">
      <alignment horizontal="center" shrinkToFi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 applyProtection="1">
      <alignment horizontal="right"/>
    </xf>
    <xf numFmtId="0" fontId="3" fillId="0" borderId="8" xfId="0" quotePrefix="1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right"/>
    </xf>
    <xf numFmtId="177" fontId="3" fillId="0" borderId="4" xfId="0" applyNumberFormat="1" applyFont="1" applyBorder="1" applyProtection="1"/>
    <xf numFmtId="176" fontId="3" fillId="0" borderId="6" xfId="0" applyNumberFormat="1" applyFont="1" applyBorder="1" applyProtection="1"/>
    <xf numFmtId="37" fontId="3" fillId="0" borderId="4" xfId="0" applyNumberFormat="1" applyFont="1" applyBorder="1" applyProtection="1"/>
    <xf numFmtId="176" fontId="3" fillId="0" borderId="4" xfId="0" applyNumberFormat="1" applyFont="1" applyBorder="1" applyProtection="1"/>
    <xf numFmtId="177" fontId="3" fillId="0" borderId="7" xfId="0" applyNumberFormat="1" applyFont="1" applyBorder="1" applyProtection="1"/>
    <xf numFmtId="37" fontId="3" fillId="0" borderId="7" xfId="0" applyNumberFormat="1" applyFont="1" applyBorder="1" applyProtection="1"/>
    <xf numFmtId="176" fontId="3" fillId="0" borderId="7" xfId="0" applyNumberFormat="1" applyFont="1" applyBorder="1" applyProtection="1"/>
    <xf numFmtId="177" fontId="3" fillId="0" borderId="10" xfId="0" applyNumberFormat="1" applyFont="1" applyBorder="1" applyProtection="1"/>
    <xf numFmtId="176" fontId="3" fillId="0" borderId="9" xfId="0" applyNumberFormat="1" applyFont="1" applyBorder="1" applyProtection="1"/>
    <xf numFmtId="37" fontId="3" fillId="0" borderId="10" xfId="0" applyNumberFormat="1" applyFont="1" applyBorder="1" applyProtection="1"/>
    <xf numFmtId="176" fontId="3" fillId="0" borderId="10" xfId="0" applyNumberFormat="1" applyFont="1" applyBorder="1" applyProtection="1"/>
    <xf numFmtId="177" fontId="3" fillId="0" borderId="6" xfId="0" applyNumberFormat="1" applyFont="1" applyBorder="1" applyProtection="1"/>
    <xf numFmtId="177" fontId="3" fillId="0" borderId="9" xfId="0" applyNumberFormat="1" applyFont="1" applyBorder="1" applyProtection="1"/>
    <xf numFmtId="37" fontId="3" fillId="0" borderId="11" xfId="1" applyNumberFormat="1" applyFont="1" applyBorder="1" applyProtection="1"/>
    <xf numFmtId="177" fontId="3" fillId="0" borderId="11" xfId="0" applyNumberFormat="1" applyFont="1" applyBorder="1" applyProtection="1"/>
    <xf numFmtId="176" fontId="3" fillId="0" borderId="11" xfId="0" applyNumberFormat="1" applyFont="1" applyBorder="1" applyProtection="1"/>
    <xf numFmtId="37" fontId="3" fillId="0" borderId="12" xfId="0" applyNumberFormat="1" applyFont="1" applyBorder="1" applyProtection="1"/>
    <xf numFmtId="177" fontId="3" fillId="0" borderId="12" xfId="0" applyNumberFormat="1" applyFont="1" applyBorder="1" applyProtection="1"/>
    <xf numFmtId="176" fontId="3" fillId="0" borderId="12" xfId="0" applyNumberFormat="1" applyFont="1" applyBorder="1" applyProtection="1"/>
    <xf numFmtId="177" fontId="3" fillId="0" borderId="5" xfId="0" applyNumberFormat="1" applyFont="1" applyBorder="1" applyProtection="1"/>
    <xf numFmtId="37" fontId="3" fillId="0" borderId="8" xfId="0" applyNumberFormat="1" applyFont="1" applyBorder="1" applyProtection="1"/>
    <xf numFmtId="9" fontId="3" fillId="0" borderId="10" xfId="0" applyNumberFormat="1" applyFont="1" applyBorder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37" fontId="3" fillId="0" borderId="7" xfId="1" applyNumberFormat="1" applyFont="1" applyBorder="1" applyProtection="1"/>
    <xf numFmtId="0" fontId="3" fillId="0" borderId="5" xfId="0" quotePrefix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7" fontId="3" fillId="0" borderId="10" xfId="1" applyNumberFormat="1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</cellXfs>
  <cellStyles count="2">
    <cellStyle name="標準" xfId="0" builtinId="0"/>
    <cellStyle name="標準_決定通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90" zoomScaleSheetLayoutView="100" workbookViewId="0"/>
  </sheetViews>
  <sheetFormatPr defaultColWidth="13.375" defaultRowHeight="15.95" customHeight="1" x14ac:dyDescent="0.15"/>
  <cols>
    <col min="1" max="1" width="7.625" style="2" customWidth="1"/>
    <col min="2" max="2" width="3.375" style="5" customWidth="1"/>
    <col min="3" max="4" width="9.75" style="2" customWidth="1"/>
    <col min="5" max="5" width="10.5" style="2" bestFit="1" customWidth="1"/>
    <col min="6" max="6" width="6.5" style="2" customWidth="1"/>
    <col min="7" max="8" width="9" style="2" customWidth="1"/>
    <col min="9" max="10" width="9.75" style="2" customWidth="1"/>
    <col min="11" max="11" width="7.25" style="2" customWidth="1"/>
    <col min="12" max="12" width="2.5" style="2" customWidth="1"/>
    <col min="13" max="16384" width="13.375" style="2"/>
  </cols>
  <sheetData>
    <row r="1" spans="1:11" ht="15.95" customHeight="1" x14ac:dyDescent="0.15">
      <c r="A1" s="65" t="s">
        <v>40</v>
      </c>
      <c r="B1" s="1"/>
    </row>
    <row r="2" spans="1:11" ht="15.95" customHeight="1" x14ac:dyDescent="0.15">
      <c r="A2" s="3"/>
      <c r="B2" s="4"/>
      <c r="C2" s="3"/>
    </row>
    <row r="3" spans="1:11" ht="15.95" customHeight="1" x14ac:dyDescent="0.15">
      <c r="A3" s="5" t="s">
        <v>41</v>
      </c>
      <c r="C3" s="5"/>
      <c r="D3" s="6"/>
      <c r="E3" s="7"/>
      <c r="F3" s="8"/>
      <c r="H3" s="9"/>
      <c r="I3" s="9"/>
      <c r="J3" s="9"/>
      <c r="K3" s="64" t="s">
        <v>0</v>
      </c>
    </row>
    <row r="4" spans="1:11" ht="17.25" customHeight="1" x14ac:dyDescent="0.15">
      <c r="A4" s="10"/>
      <c r="B4" s="11"/>
      <c r="C4" s="12" t="s">
        <v>1</v>
      </c>
      <c r="D4" s="12" t="s">
        <v>2</v>
      </c>
      <c r="E4" s="66" t="s">
        <v>3</v>
      </c>
      <c r="F4" s="67"/>
      <c r="G4" s="68" t="s">
        <v>4</v>
      </c>
      <c r="H4" s="69"/>
      <c r="I4" s="70" t="s">
        <v>5</v>
      </c>
      <c r="J4" s="71"/>
      <c r="K4" s="72"/>
    </row>
    <row r="5" spans="1:11" ht="17.25" customHeight="1" x14ac:dyDescent="0.15">
      <c r="A5" s="13" t="s">
        <v>39</v>
      </c>
      <c r="B5" s="14"/>
      <c r="C5" s="15" t="s">
        <v>6</v>
      </c>
      <c r="D5" s="15" t="s">
        <v>6</v>
      </c>
      <c r="E5" s="16" t="s">
        <v>7</v>
      </c>
      <c r="F5" s="17" t="s">
        <v>8</v>
      </c>
      <c r="G5" s="18" t="s">
        <v>9</v>
      </c>
      <c r="H5" s="18" t="s">
        <v>10</v>
      </c>
      <c r="I5" s="17" t="s">
        <v>11</v>
      </c>
      <c r="J5" s="17" t="s">
        <v>12</v>
      </c>
      <c r="K5" s="17" t="s">
        <v>13</v>
      </c>
    </row>
    <row r="6" spans="1:11" ht="17.25" customHeight="1" x14ac:dyDescent="0.15">
      <c r="A6" s="19"/>
      <c r="B6" s="20"/>
      <c r="C6" s="21" t="s">
        <v>38</v>
      </c>
      <c r="D6" s="21" t="s">
        <v>37</v>
      </c>
      <c r="E6" s="22" t="s">
        <v>14</v>
      </c>
      <c r="F6" s="23"/>
      <c r="G6" s="21" t="s">
        <v>15</v>
      </c>
      <c r="H6" s="24" t="s">
        <v>36</v>
      </c>
      <c r="I6" s="21" t="s">
        <v>16</v>
      </c>
      <c r="J6" s="21" t="s">
        <v>17</v>
      </c>
      <c r="K6" s="23"/>
    </row>
    <row r="7" spans="1:11" ht="24" customHeight="1" x14ac:dyDescent="0.15">
      <c r="A7" s="47" t="s">
        <v>18</v>
      </c>
      <c r="B7" s="48"/>
      <c r="C7" s="49">
        <v>13305203</v>
      </c>
      <c r="D7" s="49">
        <v>14446952</v>
      </c>
      <c r="E7" s="25">
        <f t="shared" ref="E7:E23" si="0">C7-D7</f>
        <v>-1141749</v>
      </c>
      <c r="F7" s="26">
        <f t="shared" ref="F7:F23" si="1">ROUND(E7/D7*100,1)</f>
        <v>-7.9</v>
      </c>
      <c r="G7" s="27">
        <v>10221012</v>
      </c>
      <c r="H7" s="27">
        <v>5419881</v>
      </c>
      <c r="I7" s="27">
        <f t="shared" ref="I7:I21" si="2">C7+G7</f>
        <v>23526215</v>
      </c>
      <c r="J7" s="27">
        <f t="shared" ref="J7:J21" si="3">D7+H7</f>
        <v>19866833</v>
      </c>
      <c r="K7" s="28">
        <f t="shared" ref="K7:K23" si="4">ROUND((I7/J7-1)*100,1)</f>
        <v>18.399999999999999</v>
      </c>
    </row>
    <row r="8" spans="1:11" ht="24" customHeight="1" x14ac:dyDescent="0.15">
      <c r="A8" s="47" t="s">
        <v>19</v>
      </c>
      <c r="B8" s="48"/>
      <c r="C8" s="49">
        <v>7964160</v>
      </c>
      <c r="D8" s="49">
        <v>7661083</v>
      </c>
      <c r="E8" s="29">
        <f t="shared" si="0"/>
        <v>303077</v>
      </c>
      <c r="F8" s="26">
        <f t="shared" si="1"/>
        <v>4</v>
      </c>
      <c r="G8" s="30">
        <v>3121799</v>
      </c>
      <c r="H8" s="30">
        <v>2056881</v>
      </c>
      <c r="I8" s="30">
        <f t="shared" si="2"/>
        <v>11085959</v>
      </c>
      <c r="J8" s="30">
        <f t="shared" si="3"/>
        <v>9717964</v>
      </c>
      <c r="K8" s="31">
        <f t="shared" si="4"/>
        <v>14.1</v>
      </c>
    </row>
    <row r="9" spans="1:11" ht="24" customHeight="1" x14ac:dyDescent="0.15">
      <c r="A9" s="47" t="s">
        <v>20</v>
      </c>
      <c r="B9" s="48"/>
      <c r="C9" s="49">
        <v>2674622</v>
      </c>
      <c r="D9" s="49">
        <v>2650810</v>
      </c>
      <c r="E9" s="29">
        <f t="shared" si="0"/>
        <v>23812</v>
      </c>
      <c r="F9" s="26">
        <f t="shared" si="1"/>
        <v>0.9</v>
      </c>
      <c r="G9" s="30">
        <v>792096</v>
      </c>
      <c r="H9" s="30">
        <v>598026</v>
      </c>
      <c r="I9" s="30">
        <f t="shared" si="2"/>
        <v>3466718</v>
      </c>
      <c r="J9" s="30">
        <f t="shared" si="3"/>
        <v>3248836</v>
      </c>
      <c r="K9" s="31">
        <f t="shared" si="4"/>
        <v>6.7</v>
      </c>
    </row>
    <row r="10" spans="1:11" ht="24" customHeight="1" x14ac:dyDescent="0.15">
      <c r="A10" s="47" t="s">
        <v>21</v>
      </c>
      <c r="B10" s="48"/>
      <c r="C10" s="49">
        <v>5735522</v>
      </c>
      <c r="D10" s="49">
        <v>5388697</v>
      </c>
      <c r="E10" s="29">
        <f t="shared" si="0"/>
        <v>346825</v>
      </c>
      <c r="F10" s="26">
        <f t="shared" si="1"/>
        <v>6.4</v>
      </c>
      <c r="G10" s="30">
        <v>676133</v>
      </c>
      <c r="H10" s="30">
        <v>503268</v>
      </c>
      <c r="I10" s="30">
        <f t="shared" si="2"/>
        <v>6411655</v>
      </c>
      <c r="J10" s="30">
        <f t="shared" si="3"/>
        <v>5891965</v>
      </c>
      <c r="K10" s="31">
        <f t="shared" si="4"/>
        <v>8.8000000000000007</v>
      </c>
    </row>
    <row r="11" spans="1:11" ht="24" customHeight="1" x14ac:dyDescent="0.15">
      <c r="A11" s="47" t="s">
        <v>22</v>
      </c>
      <c r="B11" s="48"/>
      <c r="C11" s="49">
        <v>1657986</v>
      </c>
      <c r="D11" s="49">
        <v>1551996</v>
      </c>
      <c r="E11" s="29">
        <f t="shared" si="0"/>
        <v>105990</v>
      </c>
      <c r="F11" s="26">
        <f t="shared" si="1"/>
        <v>6.8</v>
      </c>
      <c r="G11" s="30">
        <v>678099</v>
      </c>
      <c r="H11" s="30">
        <v>479277</v>
      </c>
      <c r="I11" s="30">
        <f t="shared" si="2"/>
        <v>2336085</v>
      </c>
      <c r="J11" s="30">
        <f t="shared" si="3"/>
        <v>2031273</v>
      </c>
      <c r="K11" s="31">
        <f t="shared" si="4"/>
        <v>15</v>
      </c>
    </row>
    <row r="12" spans="1:11" ht="24" customHeight="1" x14ac:dyDescent="0.15">
      <c r="A12" s="47" t="s">
        <v>23</v>
      </c>
      <c r="B12" s="48"/>
      <c r="C12" s="49">
        <v>3720350</v>
      </c>
      <c r="D12" s="49">
        <v>3605880</v>
      </c>
      <c r="E12" s="29">
        <f t="shared" si="0"/>
        <v>114470</v>
      </c>
      <c r="F12" s="26">
        <f t="shared" si="1"/>
        <v>3.2</v>
      </c>
      <c r="G12" s="30">
        <v>1035463</v>
      </c>
      <c r="H12" s="30">
        <v>724179</v>
      </c>
      <c r="I12" s="30">
        <f t="shared" si="2"/>
        <v>4755813</v>
      </c>
      <c r="J12" s="30">
        <f t="shared" si="3"/>
        <v>4330059</v>
      </c>
      <c r="K12" s="31">
        <f t="shared" si="4"/>
        <v>9.8000000000000007</v>
      </c>
    </row>
    <row r="13" spans="1:11" ht="24" customHeight="1" x14ac:dyDescent="0.15">
      <c r="A13" s="50" t="s">
        <v>24</v>
      </c>
      <c r="B13" s="48"/>
      <c r="C13" s="49">
        <v>4810025</v>
      </c>
      <c r="D13" s="49">
        <v>4676616</v>
      </c>
      <c r="E13" s="29">
        <f t="shared" si="0"/>
        <v>133409</v>
      </c>
      <c r="F13" s="26">
        <f t="shared" si="1"/>
        <v>2.9</v>
      </c>
      <c r="G13" s="30">
        <v>894542</v>
      </c>
      <c r="H13" s="30">
        <v>681303</v>
      </c>
      <c r="I13" s="30">
        <f t="shared" si="2"/>
        <v>5704567</v>
      </c>
      <c r="J13" s="30">
        <f t="shared" si="3"/>
        <v>5357919</v>
      </c>
      <c r="K13" s="31">
        <f t="shared" si="4"/>
        <v>6.5</v>
      </c>
    </row>
    <row r="14" spans="1:11" s="5" customFormat="1" ht="24" customHeight="1" x14ac:dyDescent="0.15">
      <c r="A14" s="47" t="s">
        <v>25</v>
      </c>
      <c r="B14" s="51"/>
      <c r="C14" s="49">
        <v>3060316</v>
      </c>
      <c r="D14" s="49">
        <v>2861710</v>
      </c>
      <c r="E14" s="29">
        <f t="shared" si="0"/>
        <v>198606</v>
      </c>
      <c r="F14" s="26">
        <f t="shared" si="1"/>
        <v>6.9</v>
      </c>
      <c r="G14" s="30">
        <v>622657</v>
      </c>
      <c r="H14" s="30">
        <v>454252</v>
      </c>
      <c r="I14" s="30">
        <f t="shared" si="2"/>
        <v>3682973</v>
      </c>
      <c r="J14" s="30">
        <f t="shared" si="3"/>
        <v>3315962</v>
      </c>
      <c r="K14" s="31">
        <f t="shared" si="4"/>
        <v>11.1</v>
      </c>
    </row>
    <row r="15" spans="1:11" ht="24" customHeight="1" x14ac:dyDescent="0.15">
      <c r="A15" s="47" t="s">
        <v>26</v>
      </c>
      <c r="B15" s="51"/>
      <c r="C15" s="49">
        <v>12792262</v>
      </c>
      <c r="D15" s="49">
        <v>12589895</v>
      </c>
      <c r="E15" s="29">
        <f t="shared" si="0"/>
        <v>202367</v>
      </c>
      <c r="F15" s="26">
        <f t="shared" si="1"/>
        <v>1.6</v>
      </c>
      <c r="G15" s="30">
        <v>957961</v>
      </c>
      <c r="H15" s="30">
        <v>785454</v>
      </c>
      <c r="I15" s="30">
        <f t="shared" si="2"/>
        <v>13750223</v>
      </c>
      <c r="J15" s="30">
        <f t="shared" si="3"/>
        <v>13375349</v>
      </c>
      <c r="K15" s="31">
        <f t="shared" si="4"/>
        <v>2.8</v>
      </c>
    </row>
    <row r="16" spans="1:11" ht="24" customHeight="1" x14ac:dyDescent="0.15">
      <c r="A16" s="52" t="s">
        <v>27</v>
      </c>
      <c r="B16" s="53"/>
      <c r="C16" s="54">
        <v>6952820</v>
      </c>
      <c r="D16" s="54">
        <v>6712086</v>
      </c>
      <c r="E16" s="32">
        <f t="shared" si="0"/>
        <v>240734</v>
      </c>
      <c r="F16" s="33">
        <f t="shared" si="1"/>
        <v>3.6</v>
      </c>
      <c r="G16" s="34">
        <v>1718752</v>
      </c>
      <c r="H16" s="34">
        <v>1074312</v>
      </c>
      <c r="I16" s="34">
        <f t="shared" si="2"/>
        <v>8671572</v>
      </c>
      <c r="J16" s="34">
        <f t="shared" si="3"/>
        <v>7786398</v>
      </c>
      <c r="K16" s="35">
        <f t="shared" si="4"/>
        <v>11.4</v>
      </c>
    </row>
    <row r="17" spans="1:11" ht="24" customHeight="1" x14ac:dyDescent="0.15">
      <c r="A17" s="47" t="s">
        <v>28</v>
      </c>
      <c r="B17" s="48"/>
      <c r="C17" s="49">
        <v>776168</v>
      </c>
      <c r="D17" s="49">
        <v>662384</v>
      </c>
      <c r="E17" s="36">
        <f t="shared" si="0"/>
        <v>113784</v>
      </c>
      <c r="F17" s="26">
        <f t="shared" si="1"/>
        <v>17.2</v>
      </c>
      <c r="G17" s="30">
        <v>60392</v>
      </c>
      <c r="H17" s="30">
        <v>41354</v>
      </c>
      <c r="I17" s="30">
        <f t="shared" si="2"/>
        <v>836560</v>
      </c>
      <c r="J17" s="30">
        <f t="shared" si="3"/>
        <v>703738</v>
      </c>
      <c r="K17" s="31">
        <f t="shared" si="4"/>
        <v>18.899999999999999</v>
      </c>
    </row>
    <row r="18" spans="1:11" ht="24" customHeight="1" x14ac:dyDescent="0.15">
      <c r="A18" s="47" t="s">
        <v>29</v>
      </c>
      <c r="B18" s="48"/>
      <c r="C18" s="49">
        <v>3065674</v>
      </c>
      <c r="D18" s="49">
        <v>2901569</v>
      </c>
      <c r="E18" s="36">
        <f t="shared" si="0"/>
        <v>164105</v>
      </c>
      <c r="F18" s="26">
        <f t="shared" si="1"/>
        <v>5.7</v>
      </c>
      <c r="G18" s="30">
        <v>345452</v>
      </c>
      <c r="H18" s="30">
        <v>267238</v>
      </c>
      <c r="I18" s="30">
        <f t="shared" si="2"/>
        <v>3411126</v>
      </c>
      <c r="J18" s="30">
        <f t="shared" si="3"/>
        <v>3168807</v>
      </c>
      <c r="K18" s="31">
        <f t="shared" si="4"/>
        <v>7.6</v>
      </c>
    </row>
    <row r="19" spans="1:11" ht="24" customHeight="1" x14ac:dyDescent="0.15">
      <c r="A19" s="52" t="s">
        <v>30</v>
      </c>
      <c r="B19" s="55"/>
      <c r="C19" s="54">
        <v>3547134</v>
      </c>
      <c r="D19" s="54">
        <v>3418617</v>
      </c>
      <c r="E19" s="37">
        <f t="shared" si="0"/>
        <v>128517</v>
      </c>
      <c r="F19" s="33">
        <f t="shared" si="1"/>
        <v>3.8</v>
      </c>
      <c r="G19" s="34">
        <v>418041</v>
      </c>
      <c r="H19" s="34">
        <v>317526</v>
      </c>
      <c r="I19" s="34">
        <f t="shared" si="2"/>
        <v>3965175</v>
      </c>
      <c r="J19" s="34">
        <f t="shared" si="3"/>
        <v>3736143</v>
      </c>
      <c r="K19" s="35">
        <f t="shared" si="4"/>
        <v>6.1</v>
      </c>
    </row>
    <row r="20" spans="1:11" ht="24" customHeight="1" x14ac:dyDescent="0.15">
      <c r="A20" s="47" t="s">
        <v>31</v>
      </c>
      <c r="B20" s="48"/>
      <c r="C20" s="49">
        <v>2835270</v>
      </c>
      <c r="D20" s="49">
        <v>2694615</v>
      </c>
      <c r="E20" s="36">
        <f t="shared" si="0"/>
        <v>140655</v>
      </c>
      <c r="F20" s="26">
        <f t="shared" si="1"/>
        <v>5.2</v>
      </c>
      <c r="G20" s="30">
        <v>455397</v>
      </c>
      <c r="H20" s="30">
        <v>338178</v>
      </c>
      <c r="I20" s="30">
        <f t="shared" si="2"/>
        <v>3290667</v>
      </c>
      <c r="J20" s="30">
        <f t="shared" si="3"/>
        <v>3032793</v>
      </c>
      <c r="K20" s="31">
        <f t="shared" si="4"/>
        <v>8.5</v>
      </c>
    </row>
    <row r="21" spans="1:11" ht="24" customHeight="1" thickBot="1" x14ac:dyDescent="0.2">
      <c r="A21" s="47" t="s">
        <v>32</v>
      </c>
      <c r="B21" s="48"/>
      <c r="C21" s="49">
        <v>2995079</v>
      </c>
      <c r="D21" s="49">
        <v>2881133</v>
      </c>
      <c r="E21" s="36">
        <f t="shared" si="0"/>
        <v>113946</v>
      </c>
      <c r="F21" s="26">
        <f t="shared" si="1"/>
        <v>4</v>
      </c>
      <c r="G21" s="30">
        <v>241995</v>
      </c>
      <c r="H21" s="30">
        <v>186776</v>
      </c>
      <c r="I21" s="30">
        <f t="shared" si="2"/>
        <v>3237074</v>
      </c>
      <c r="J21" s="30">
        <f t="shared" si="3"/>
        <v>3067909</v>
      </c>
      <c r="K21" s="31">
        <f t="shared" si="4"/>
        <v>5.5</v>
      </c>
    </row>
    <row r="22" spans="1:11" ht="24" customHeight="1" thickTop="1" x14ac:dyDescent="0.15">
      <c r="A22" s="56" t="s">
        <v>33</v>
      </c>
      <c r="B22" s="57"/>
      <c r="C22" s="38">
        <f>SUM(C7:C16)</f>
        <v>62673266</v>
      </c>
      <c r="D22" s="38">
        <f>SUM(D7:D16)</f>
        <v>62145725</v>
      </c>
      <c r="E22" s="39">
        <f t="shared" si="0"/>
        <v>527541</v>
      </c>
      <c r="F22" s="40">
        <f t="shared" si="1"/>
        <v>0.8</v>
      </c>
      <c r="G22" s="38">
        <f>SUM(G7:G16)</f>
        <v>20718514</v>
      </c>
      <c r="H22" s="38">
        <f>SUM(H7:H16)</f>
        <v>12776833</v>
      </c>
      <c r="I22" s="38">
        <f>SUM(I7:I16)</f>
        <v>83391780</v>
      </c>
      <c r="J22" s="38">
        <f>SUM(J7:J16)</f>
        <v>74922558</v>
      </c>
      <c r="K22" s="40">
        <f t="shared" si="4"/>
        <v>11.3</v>
      </c>
    </row>
    <row r="23" spans="1:11" ht="24" customHeight="1" x14ac:dyDescent="0.15">
      <c r="A23" s="58" t="s">
        <v>34</v>
      </c>
      <c r="B23" s="59"/>
      <c r="C23" s="41">
        <f>SUM(C17:C21)</f>
        <v>13219325</v>
      </c>
      <c r="D23" s="41">
        <f>SUM(D17:D21)</f>
        <v>12558318</v>
      </c>
      <c r="E23" s="42">
        <f t="shared" si="0"/>
        <v>661007</v>
      </c>
      <c r="F23" s="43">
        <f t="shared" si="1"/>
        <v>5.3</v>
      </c>
      <c r="G23" s="41">
        <f>SUM(G17:G21)</f>
        <v>1521277</v>
      </c>
      <c r="H23" s="41">
        <f>SUM(H17:H21)</f>
        <v>1151072</v>
      </c>
      <c r="I23" s="41">
        <f>C23+G23</f>
        <v>14740602</v>
      </c>
      <c r="J23" s="41">
        <f>D23+H23</f>
        <v>13709390</v>
      </c>
      <c r="K23" s="43">
        <f t="shared" si="4"/>
        <v>7.5</v>
      </c>
    </row>
    <row r="24" spans="1:11" ht="24" customHeight="1" x14ac:dyDescent="0.15">
      <c r="A24" s="60"/>
      <c r="B24" s="61"/>
      <c r="C24" s="30"/>
      <c r="D24" s="30"/>
      <c r="E24" s="44"/>
      <c r="F24" s="31"/>
      <c r="G24" s="30"/>
      <c r="H24" s="30"/>
      <c r="I24" s="30"/>
      <c r="J24" s="30"/>
      <c r="K24" s="31"/>
    </row>
    <row r="25" spans="1:11" ht="24" customHeight="1" x14ac:dyDescent="0.15">
      <c r="A25" s="47" t="s">
        <v>35</v>
      </c>
      <c r="B25" s="51"/>
      <c r="C25" s="30">
        <f>SUM(C7:C21)</f>
        <v>75892591</v>
      </c>
      <c r="D25" s="30">
        <f>SUM(D7:D21)</f>
        <v>74704043</v>
      </c>
      <c r="E25" s="44">
        <f>SUM(E7:E21)</f>
        <v>1188548</v>
      </c>
      <c r="F25" s="31">
        <f>ROUND(E25/D25*100,1)</f>
        <v>1.6</v>
      </c>
      <c r="G25" s="30">
        <f>SUM(G7:G21)</f>
        <v>22239791</v>
      </c>
      <c r="H25" s="30">
        <f>SUM(H7:H21)</f>
        <v>13927905</v>
      </c>
      <c r="I25" s="30">
        <f>SUM(I7:I21)</f>
        <v>98132382</v>
      </c>
      <c r="J25" s="30">
        <f>SUM(J7:J21)</f>
        <v>88631948</v>
      </c>
      <c r="K25" s="31">
        <f>ROUND((I25/J25-1)*100,1)</f>
        <v>10.7</v>
      </c>
    </row>
    <row r="26" spans="1:11" ht="24" customHeight="1" x14ac:dyDescent="0.15">
      <c r="A26" s="62"/>
      <c r="B26" s="63"/>
      <c r="C26" s="34"/>
      <c r="D26" s="34"/>
      <c r="E26" s="45"/>
      <c r="F26" s="46"/>
      <c r="G26" s="34"/>
      <c r="H26" s="34"/>
      <c r="I26" s="34"/>
      <c r="J26" s="34"/>
      <c r="K26" s="34"/>
    </row>
    <row r="27" spans="1:11" ht="15.95" customHeight="1" x14ac:dyDescent="0.15">
      <c r="A27" s="5"/>
      <c r="C27" s="5"/>
      <c r="D27" s="5"/>
      <c r="E27" s="5"/>
      <c r="F27" s="5"/>
    </row>
  </sheetData>
  <mergeCells count="3">
    <mergeCell ref="E4:F4"/>
    <mergeCell ref="G4:H4"/>
    <mergeCell ref="I4:K4"/>
  </mergeCells>
  <phoneticPr fontId="1"/>
  <printOptions horizontalCentered="1"/>
  <pageMargins left="0.78740157480314965" right="0.31496062992125984" top="0.98425196850393704" bottom="0.98425196850393704" header="0.55118110236220474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90" zoomScaleSheetLayoutView="100" workbookViewId="0"/>
  </sheetViews>
  <sheetFormatPr defaultColWidth="13.375" defaultRowHeight="15.95" customHeight="1" x14ac:dyDescent="0.15"/>
  <cols>
    <col min="1" max="1" width="7.625" style="2" customWidth="1"/>
    <col min="2" max="2" width="3.375" style="5" customWidth="1"/>
    <col min="3" max="4" width="9.75" style="2" customWidth="1"/>
    <col min="5" max="5" width="10.5" style="2" bestFit="1" customWidth="1"/>
    <col min="6" max="6" width="6.5" style="2" customWidth="1"/>
    <col min="7" max="8" width="9" style="2" customWidth="1"/>
    <col min="9" max="10" width="9.75" style="2" customWidth="1"/>
    <col min="11" max="11" width="7.25" style="2" customWidth="1"/>
    <col min="12" max="12" width="2.5" style="2" customWidth="1"/>
    <col min="13" max="16384" width="13.375" style="2"/>
  </cols>
  <sheetData>
    <row r="1" spans="1:11" ht="15.95" customHeight="1" x14ac:dyDescent="0.15">
      <c r="A1" s="65" t="s">
        <v>40</v>
      </c>
      <c r="B1" s="1"/>
    </row>
    <row r="2" spans="1:11" ht="15.95" customHeight="1" x14ac:dyDescent="0.15">
      <c r="A2" s="3"/>
      <c r="B2" s="4"/>
      <c r="C2" s="3"/>
    </row>
    <row r="3" spans="1:11" ht="15.95" customHeight="1" x14ac:dyDescent="0.15">
      <c r="A3" s="5" t="s">
        <v>42</v>
      </c>
      <c r="C3" s="5"/>
      <c r="D3" s="6"/>
      <c r="E3" s="7"/>
      <c r="F3" s="8"/>
      <c r="H3" s="9"/>
      <c r="I3" s="9"/>
      <c r="J3" s="9"/>
      <c r="K3" s="64" t="s">
        <v>0</v>
      </c>
    </row>
    <row r="4" spans="1:11" ht="17.25" customHeight="1" x14ac:dyDescent="0.15">
      <c r="A4" s="10"/>
      <c r="B4" s="11"/>
      <c r="C4" s="12" t="s">
        <v>1</v>
      </c>
      <c r="D4" s="12" t="s">
        <v>2</v>
      </c>
      <c r="E4" s="66" t="s">
        <v>3</v>
      </c>
      <c r="F4" s="67"/>
      <c r="G4" s="68" t="s">
        <v>4</v>
      </c>
      <c r="H4" s="69"/>
      <c r="I4" s="70" t="s">
        <v>5</v>
      </c>
      <c r="J4" s="71"/>
      <c r="K4" s="72"/>
    </row>
    <row r="5" spans="1:11" ht="17.25" customHeight="1" x14ac:dyDescent="0.15">
      <c r="A5" s="13" t="s">
        <v>39</v>
      </c>
      <c r="B5" s="14"/>
      <c r="C5" s="15" t="s">
        <v>6</v>
      </c>
      <c r="D5" s="15" t="s">
        <v>6</v>
      </c>
      <c r="E5" s="16" t="s">
        <v>7</v>
      </c>
      <c r="F5" s="17" t="s">
        <v>8</v>
      </c>
      <c r="G5" s="18" t="s">
        <v>9</v>
      </c>
      <c r="H5" s="18" t="s">
        <v>10</v>
      </c>
      <c r="I5" s="17" t="s">
        <v>11</v>
      </c>
      <c r="J5" s="17" t="s">
        <v>12</v>
      </c>
      <c r="K5" s="17" t="s">
        <v>13</v>
      </c>
    </row>
    <row r="6" spans="1:11" ht="17.25" customHeight="1" x14ac:dyDescent="0.15">
      <c r="A6" s="19"/>
      <c r="B6" s="20"/>
      <c r="C6" s="21" t="s">
        <v>43</v>
      </c>
      <c r="D6" s="21" t="s">
        <v>37</v>
      </c>
      <c r="E6" s="22" t="s">
        <v>14</v>
      </c>
      <c r="F6" s="23"/>
      <c r="G6" s="21" t="s">
        <v>15</v>
      </c>
      <c r="H6" s="24" t="s">
        <v>36</v>
      </c>
      <c r="I6" s="21" t="s">
        <v>16</v>
      </c>
      <c r="J6" s="21" t="s">
        <v>17</v>
      </c>
      <c r="K6" s="23"/>
    </row>
    <row r="7" spans="1:11" ht="24" customHeight="1" x14ac:dyDescent="0.15">
      <c r="A7" s="47" t="s">
        <v>18</v>
      </c>
      <c r="B7" s="48"/>
      <c r="C7" s="49">
        <v>16626859</v>
      </c>
      <c r="D7" s="49">
        <v>14446952</v>
      </c>
      <c r="E7" s="25">
        <f t="shared" ref="E7:E23" si="0">C7-D7</f>
        <v>2179907</v>
      </c>
      <c r="F7" s="26">
        <f t="shared" ref="F7:F23" si="1">ROUND(E7/D7*100,1)</f>
        <v>15.1</v>
      </c>
      <c r="G7" s="27">
        <v>10221012</v>
      </c>
      <c r="H7" s="27">
        <v>5419881</v>
      </c>
      <c r="I7" s="27">
        <f t="shared" ref="I7:J21" si="2">C7+G7</f>
        <v>26847871</v>
      </c>
      <c r="J7" s="27">
        <f t="shared" si="2"/>
        <v>19866833</v>
      </c>
      <c r="K7" s="28">
        <f>ROUND((I7/J7-1)*100,1)</f>
        <v>35.1</v>
      </c>
    </row>
    <row r="8" spans="1:11" ht="24" customHeight="1" x14ac:dyDescent="0.15">
      <c r="A8" s="47" t="s">
        <v>19</v>
      </c>
      <c r="B8" s="48"/>
      <c r="C8" s="49">
        <v>9057056</v>
      </c>
      <c r="D8" s="49">
        <v>7661083</v>
      </c>
      <c r="E8" s="29">
        <f t="shared" si="0"/>
        <v>1395973</v>
      </c>
      <c r="F8" s="26">
        <f t="shared" si="1"/>
        <v>18.2</v>
      </c>
      <c r="G8" s="30">
        <v>3121799</v>
      </c>
      <c r="H8" s="30">
        <v>2056881</v>
      </c>
      <c r="I8" s="30">
        <f t="shared" si="2"/>
        <v>12178855</v>
      </c>
      <c r="J8" s="30">
        <f t="shared" si="2"/>
        <v>9717964</v>
      </c>
      <c r="K8" s="31">
        <f t="shared" ref="K8:K23" si="3">ROUND((I8/J8-1)*100,1)</f>
        <v>25.3</v>
      </c>
    </row>
    <row r="9" spans="1:11" ht="24" customHeight="1" x14ac:dyDescent="0.15">
      <c r="A9" s="47" t="s">
        <v>20</v>
      </c>
      <c r="B9" s="48"/>
      <c r="C9" s="49">
        <v>2994373</v>
      </c>
      <c r="D9" s="49">
        <v>2650810</v>
      </c>
      <c r="E9" s="29">
        <f t="shared" si="0"/>
        <v>343563</v>
      </c>
      <c r="F9" s="26">
        <f t="shared" si="1"/>
        <v>13</v>
      </c>
      <c r="G9" s="30">
        <v>792096</v>
      </c>
      <c r="H9" s="30">
        <v>598026</v>
      </c>
      <c r="I9" s="30">
        <f t="shared" si="2"/>
        <v>3786469</v>
      </c>
      <c r="J9" s="30">
        <f t="shared" si="2"/>
        <v>3248836</v>
      </c>
      <c r="K9" s="31">
        <f t="shared" si="3"/>
        <v>16.5</v>
      </c>
    </row>
    <row r="10" spans="1:11" ht="24" customHeight="1" x14ac:dyDescent="0.15">
      <c r="A10" s="47" t="s">
        <v>21</v>
      </c>
      <c r="B10" s="48"/>
      <c r="C10" s="49">
        <v>6096306</v>
      </c>
      <c r="D10" s="49">
        <v>5388697</v>
      </c>
      <c r="E10" s="29">
        <f t="shared" si="0"/>
        <v>707609</v>
      </c>
      <c r="F10" s="26">
        <f t="shared" si="1"/>
        <v>13.1</v>
      </c>
      <c r="G10" s="30">
        <v>676133</v>
      </c>
      <c r="H10" s="30">
        <v>503268</v>
      </c>
      <c r="I10" s="30">
        <f t="shared" si="2"/>
        <v>6772439</v>
      </c>
      <c r="J10" s="30">
        <f t="shared" si="2"/>
        <v>5891965</v>
      </c>
      <c r="K10" s="31">
        <f t="shared" si="3"/>
        <v>14.9</v>
      </c>
    </row>
    <row r="11" spans="1:11" ht="24" customHeight="1" x14ac:dyDescent="0.15">
      <c r="A11" s="47" t="s">
        <v>22</v>
      </c>
      <c r="B11" s="48"/>
      <c r="C11" s="49">
        <v>1891468</v>
      </c>
      <c r="D11" s="49">
        <v>1551996</v>
      </c>
      <c r="E11" s="29">
        <f t="shared" si="0"/>
        <v>339472</v>
      </c>
      <c r="F11" s="26">
        <f t="shared" si="1"/>
        <v>21.9</v>
      </c>
      <c r="G11" s="30">
        <v>678099</v>
      </c>
      <c r="H11" s="30">
        <v>479277</v>
      </c>
      <c r="I11" s="30">
        <f t="shared" si="2"/>
        <v>2569567</v>
      </c>
      <c r="J11" s="30">
        <f t="shared" si="2"/>
        <v>2031273</v>
      </c>
      <c r="K11" s="31">
        <f t="shared" si="3"/>
        <v>26.5</v>
      </c>
    </row>
    <row r="12" spans="1:11" ht="24" customHeight="1" x14ac:dyDescent="0.15">
      <c r="A12" s="47" t="s">
        <v>23</v>
      </c>
      <c r="B12" s="48"/>
      <c r="C12" s="49">
        <v>4128934</v>
      </c>
      <c r="D12" s="49">
        <v>3605880</v>
      </c>
      <c r="E12" s="29">
        <f t="shared" si="0"/>
        <v>523054</v>
      </c>
      <c r="F12" s="26">
        <f t="shared" si="1"/>
        <v>14.5</v>
      </c>
      <c r="G12" s="30">
        <v>1035463</v>
      </c>
      <c r="H12" s="30">
        <v>724179</v>
      </c>
      <c r="I12" s="30">
        <f t="shared" si="2"/>
        <v>5164397</v>
      </c>
      <c r="J12" s="30">
        <f t="shared" si="2"/>
        <v>4330059</v>
      </c>
      <c r="K12" s="31">
        <f t="shared" si="3"/>
        <v>19.3</v>
      </c>
    </row>
    <row r="13" spans="1:11" ht="24" customHeight="1" x14ac:dyDescent="0.15">
      <c r="A13" s="50" t="s">
        <v>24</v>
      </c>
      <c r="B13" s="48"/>
      <c r="C13" s="49">
        <v>5147636</v>
      </c>
      <c r="D13" s="49">
        <v>4676616</v>
      </c>
      <c r="E13" s="29">
        <f t="shared" si="0"/>
        <v>471020</v>
      </c>
      <c r="F13" s="26">
        <f t="shared" si="1"/>
        <v>10.1</v>
      </c>
      <c r="G13" s="30">
        <v>894542</v>
      </c>
      <c r="H13" s="30">
        <v>681303</v>
      </c>
      <c r="I13" s="30">
        <f t="shared" si="2"/>
        <v>6042178</v>
      </c>
      <c r="J13" s="30">
        <f t="shared" si="2"/>
        <v>5357919</v>
      </c>
      <c r="K13" s="31">
        <f t="shared" si="3"/>
        <v>12.8</v>
      </c>
    </row>
    <row r="14" spans="1:11" s="5" customFormat="1" ht="24" customHeight="1" x14ac:dyDescent="0.15">
      <c r="A14" s="47" t="s">
        <v>25</v>
      </c>
      <c r="B14" s="51"/>
      <c r="C14" s="49">
        <v>3313595</v>
      </c>
      <c r="D14" s="49">
        <v>2861710</v>
      </c>
      <c r="E14" s="29">
        <f t="shared" si="0"/>
        <v>451885</v>
      </c>
      <c r="F14" s="26">
        <f t="shared" si="1"/>
        <v>15.8</v>
      </c>
      <c r="G14" s="30">
        <v>622657</v>
      </c>
      <c r="H14" s="30">
        <v>454252</v>
      </c>
      <c r="I14" s="30">
        <f t="shared" si="2"/>
        <v>3936252</v>
      </c>
      <c r="J14" s="30">
        <f t="shared" si="2"/>
        <v>3315962</v>
      </c>
      <c r="K14" s="31">
        <f t="shared" si="3"/>
        <v>18.7</v>
      </c>
    </row>
    <row r="15" spans="1:11" ht="24" customHeight="1" x14ac:dyDescent="0.15">
      <c r="A15" s="47" t="s">
        <v>26</v>
      </c>
      <c r="B15" s="51"/>
      <c r="C15" s="49">
        <v>13249595</v>
      </c>
      <c r="D15" s="49">
        <v>12589895</v>
      </c>
      <c r="E15" s="29">
        <f t="shared" si="0"/>
        <v>659700</v>
      </c>
      <c r="F15" s="26">
        <f t="shared" si="1"/>
        <v>5.2</v>
      </c>
      <c r="G15" s="30">
        <v>957961</v>
      </c>
      <c r="H15" s="30">
        <v>785454</v>
      </c>
      <c r="I15" s="30">
        <f t="shared" si="2"/>
        <v>14207556</v>
      </c>
      <c r="J15" s="30">
        <f t="shared" si="2"/>
        <v>13375349</v>
      </c>
      <c r="K15" s="31">
        <f t="shared" si="3"/>
        <v>6.2</v>
      </c>
    </row>
    <row r="16" spans="1:11" ht="24" customHeight="1" x14ac:dyDescent="0.15">
      <c r="A16" s="52" t="s">
        <v>27</v>
      </c>
      <c r="B16" s="53"/>
      <c r="C16" s="54">
        <v>7546881</v>
      </c>
      <c r="D16" s="54">
        <v>6712086</v>
      </c>
      <c r="E16" s="32">
        <f t="shared" si="0"/>
        <v>834795</v>
      </c>
      <c r="F16" s="33">
        <f t="shared" si="1"/>
        <v>12.4</v>
      </c>
      <c r="G16" s="34">
        <v>1718752</v>
      </c>
      <c r="H16" s="34">
        <v>1074312</v>
      </c>
      <c r="I16" s="34">
        <f t="shared" si="2"/>
        <v>9265633</v>
      </c>
      <c r="J16" s="34">
        <f t="shared" si="2"/>
        <v>7786398</v>
      </c>
      <c r="K16" s="35">
        <f t="shared" si="3"/>
        <v>19</v>
      </c>
    </row>
    <row r="17" spans="1:11" ht="24" customHeight="1" x14ac:dyDescent="0.15">
      <c r="A17" s="47" t="s">
        <v>28</v>
      </c>
      <c r="B17" s="48"/>
      <c r="C17" s="49">
        <v>817025</v>
      </c>
      <c r="D17" s="49">
        <v>662384</v>
      </c>
      <c r="E17" s="36">
        <f t="shared" si="0"/>
        <v>154641</v>
      </c>
      <c r="F17" s="26">
        <f t="shared" si="1"/>
        <v>23.3</v>
      </c>
      <c r="G17" s="30">
        <v>60392</v>
      </c>
      <c r="H17" s="30">
        <v>41354</v>
      </c>
      <c r="I17" s="30">
        <f t="shared" si="2"/>
        <v>877417</v>
      </c>
      <c r="J17" s="30">
        <f t="shared" si="2"/>
        <v>703738</v>
      </c>
      <c r="K17" s="31">
        <f t="shared" si="3"/>
        <v>24.7</v>
      </c>
    </row>
    <row r="18" spans="1:11" ht="24" customHeight="1" x14ac:dyDescent="0.15">
      <c r="A18" s="47" t="s">
        <v>29</v>
      </c>
      <c r="B18" s="48"/>
      <c r="C18" s="49">
        <v>3255690</v>
      </c>
      <c r="D18" s="49">
        <v>2901569</v>
      </c>
      <c r="E18" s="36">
        <f t="shared" si="0"/>
        <v>354121</v>
      </c>
      <c r="F18" s="26">
        <f t="shared" si="1"/>
        <v>12.2</v>
      </c>
      <c r="G18" s="30">
        <v>345452</v>
      </c>
      <c r="H18" s="30">
        <v>267238</v>
      </c>
      <c r="I18" s="30">
        <f t="shared" si="2"/>
        <v>3601142</v>
      </c>
      <c r="J18" s="30">
        <f t="shared" si="2"/>
        <v>3168807</v>
      </c>
      <c r="K18" s="31">
        <f t="shared" si="3"/>
        <v>13.6</v>
      </c>
    </row>
    <row r="19" spans="1:11" ht="24" customHeight="1" x14ac:dyDescent="0.15">
      <c r="A19" s="52" t="s">
        <v>30</v>
      </c>
      <c r="B19" s="55"/>
      <c r="C19" s="54">
        <v>3772136</v>
      </c>
      <c r="D19" s="54">
        <v>3418617</v>
      </c>
      <c r="E19" s="37">
        <f t="shared" si="0"/>
        <v>353519</v>
      </c>
      <c r="F19" s="33">
        <f t="shared" si="1"/>
        <v>10.3</v>
      </c>
      <c r="G19" s="34">
        <v>418041</v>
      </c>
      <c r="H19" s="34">
        <v>317526</v>
      </c>
      <c r="I19" s="34">
        <f t="shared" si="2"/>
        <v>4190177</v>
      </c>
      <c r="J19" s="34">
        <f t="shared" si="2"/>
        <v>3736143</v>
      </c>
      <c r="K19" s="35">
        <f t="shared" si="3"/>
        <v>12.2</v>
      </c>
    </row>
    <row r="20" spans="1:11" ht="24" customHeight="1" x14ac:dyDescent="0.15">
      <c r="A20" s="47" t="s">
        <v>31</v>
      </c>
      <c r="B20" s="48"/>
      <c r="C20" s="49">
        <v>3026594</v>
      </c>
      <c r="D20" s="49">
        <v>2694615</v>
      </c>
      <c r="E20" s="36">
        <f t="shared" si="0"/>
        <v>331979</v>
      </c>
      <c r="F20" s="26">
        <f t="shared" si="1"/>
        <v>12.3</v>
      </c>
      <c r="G20" s="30">
        <v>455397</v>
      </c>
      <c r="H20" s="30">
        <v>338178</v>
      </c>
      <c r="I20" s="30">
        <f t="shared" si="2"/>
        <v>3481991</v>
      </c>
      <c r="J20" s="30">
        <f t="shared" si="2"/>
        <v>3032793</v>
      </c>
      <c r="K20" s="31">
        <f t="shared" si="3"/>
        <v>14.8</v>
      </c>
    </row>
    <row r="21" spans="1:11" ht="24" customHeight="1" thickBot="1" x14ac:dyDescent="0.2">
      <c r="A21" s="47" t="s">
        <v>32</v>
      </c>
      <c r="B21" s="48"/>
      <c r="C21" s="49">
        <v>3157904</v>
      </c>
      <c r="D21" s="49">
        <v>2881133</v>
      </c>
      <c r="E21" s="36">
        <f t="shared" si="0"/>
        <v>276771</v>
      </c>
      <c r="F21" s="26">
        <f t="shared" si="1"/>
        <v>9.6</v>
      </c>
      <c r="G21" s="30">
        <v>241995</v>
      </c>
      <c r="H21" s="30">
        <v>186776</v>
      </c>
      <c r="I21" s="30">
        <f t="shared" si="2"/>
        <v>3399899</v>
      </c>
      <c r="J21" s="30">
        <f t="shared" si="2"/>
        <v>3067909</v>
      </c>
      <c r="K21" s="31">
        <f t="shared" si="3"/>
        <v>10.8</v>
      </c>
    </row>
    <row r="22" spans="1:11" ht="24" customHeight="1" thickTop="1" x14ac:dyDescent="0.15">
      <c r="A22" s="56" t="s">
        <v>33</v>
      </c>
      <c r="B22" s="57"/>
      <c r="C22" s="38">
        <f>SUM(C7:C16)</f>
        <v>70052703</v>
      </c>
      <c r="D22" s="38">
        <f>SUM(D7:D16)</f>
        <v>62145725</v>
      </c>
      <c r="E22" s="39">
        <f t="shared" si="0"/>
        <v>7906978</v>
      </c>
      <c r="F22" s="40">
        <f t="shared" si="1"/>
        <v>12.7</v>
      </c>
      <c r="G22" s="38">
        <f>SUM(G7:G16)</f>
        <v>20718514</v>
      </c>
      <c r="H22" s="38">
        <f>SUM(H7:H16)</f>
        <v>12776833</v>
      </c>
      <c r="I22" s="38">
        <f>SUM(I7:I16)</f>
        <v>90771217</v>
      </c>
      <c r="J22" s="38">
        <f>SUM(J7:J16)</f>
        <v>74922558</v>
      </c>
      <c r="K22" s="40">
        <f t="shared" si="3"/>
        <v>21.2</v>
      </c>
    </row>
    <row r="23" spans="1:11" ht="24" customHeight="1" x14ac:dyDescent="0.15">
      <c r="A23" s="58" t="s">
        <v>34</v>
      </c>
      <c r="B23" s="59"/>
      <c r="C23" s="41">
        <f>SUM(C17:C21)</f>
        <v>14029349</v>
      </c>
      <c r="D23" s="41">
        <f>SUM(D17:D21)</f>
        <v>12558318</v>
      </c>
      <c r="E23" s="42">
        <f t="shared" si="0"/>
        <v>1471031</v>
      </c>
      <c r="F23" s="43">
        <f t="shared" si="1"/>
        <v>11.7</v>
      </c>
      <c r="G23" s="41">
        <f>SUM(G17:G21)</f>
        <v>1521277</v>
      </c>
      <c r="H23" s="41">
        <f>SUM(H17:H21)</f>
        <v>1151072</v>
      </c>
      <c r="I23" s="41">
        <f>C23+G23</f>
        <v>15550626</v>
      </c>
      <c r="J23" s="41">
        <f>D23+H23</f>
        <v>13709390</v>
      </c>
      <c r="K23" s="43">
        <f t="shared" si="3"/>
        <v>13.4</v>
      </c>
    </row>
    <row r="24" spans="1:11" ht="24" customHeight="1" x14ac:dyDescent="0.15">
      <c r="A24" s="60"/>
      <c r="B24" s="61"/>
      <c r="C24" s="30"/>
      <c r="D24" s="30"/>
      <c r="E24" s="44"/>
      <c r="F24" s="31"/>
      <c r="G24" s="30"/>
      <c r="H24" s="30"/>
      <c r="I24" s="30"/>
      <c r="J24" s="30"/>
      <c r="K24" s="31"/>
    </row>
    <row r="25" spans="1:11" ht="24" customHeight="1" x14ac:dyDescent="0.15">
      <c r="A25" s="47" t="s">
        <v>35</v>
      </c>
      <c r="B25" s="51"/>
      <c r="C25" s="30">
        <f>SUM(C7:C21)</f>
        <v>84082052</v>
      </c>
      <c r="D25" s="30">
        <f>SUM(D7:D21)</f>
        <v>74704043</v>
      </c>
      <c r="E25" s="44">
        <f>SUM(E7:E21)</f>
        <v>9378009</v>
      </c>
      <c r="F25" s="31">
        <f>ROUND(E25/D25*100,1)</f>
        <v>12.6</v>
      </c>
      <c r="G25" s="30">
        <f>SUM(G7:G21)</f>
        <v>22239791</v>
      </c>
      <c r="H25" s="30">
        <f>SUM(H7:H21)</f>
        <v>13927905</v>
      </c>
      <c r="I25" s="30">
        <f>SUM(I7:I21)</f>
        <v>106321843</v>
      </c>
      <c r="J25" s="30">
        <f>SUM(J7:J21)</f>
        <v>88631948</v>
      </c>
      <c r="K25" s="31">
        <f>ROUND((I25/J25-1)*100,1)</f>
        <v>20</v>
      </c>
    </row>
    <row r="26" spans="1:11" ht="24" customHeight="1" x14ac:dyDescent="0.15">
      <c r="A26" s="62"/>
      <c r="B26" s="63"/>
      <c r="C26" s="34"/>
      <c r="D26" s="34"/>
      <c r="E26" s="45"/>
      <c r="F26" s="46"/>
      <c r="G26" s="34"/>
      <c r="H26" s="34"/>
      <c r="I26" s="34"/>
      <c r="J26" s="34"/>
      <c r="K26" s="34"/>
    </row>
    <row r="27" spans="1:11" ht="15.95" customHeight="1" x14ac:dyDescent="0.15">
      <c r="A27" s="5"/>
      <c r="C27" s="5"/>
      <c r="D27" s="5"/>
      <c r="E27" s="5"/>
      <c r="F27" s="5"/>
    </row>
  </sheetData>
  <mergeCells count="3">
    <mergeCell ref="E4:F4"/>
    <mergeCell ref="G4:H4"/>
    <mergeCell ref="I4:K4"/>
  </mergeCells>
  <phoneticPr fontId="6"/>
  <printOptions horizontalCentered="1"/>
  <pageMargins left="0.78740157480314965" right="0.31496062992125984" top="0.98425196850393704" bottom="0.98425196850393704" header="0.55118110236220474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03当初決定</vt:lpstr>
      <vt:lpstr>03変更決定</vt:lpstr>
      <vt:lpstr>'03当初決定'!Print_Area</vt:lpstr>
      <vt:lpstr>'03変更決定'!Print_Area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税政係</dc:creator>
  <cp:lastModifiedBy>富山県</cp:lastModifiedBy>
  <cp:lastPrinted>2017-07-24T23:38:50Z</cp:lastPrinted>
  <dcterms:created xsi:type="dcterms:W3CDTF">2006-12-11T05:43:46Z</dcterms:created>
  <dcterms:modified xsi:type="dcterms:W3CDTF">2021-12-28T00:35:00Z</dcterms:modified>
</cp:coreProperties>
</file>