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92 富山県内港湾の外国貿易状況 (1)" sheetId="1" r:id="rId1"/>
    <sheet name="92(2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<sst xmlns="http://schemas.openxmlformats.org/spreadsheetml/2006/main" count="51" uniqueCount="44">
  <si>
    <t>資料：富山県港湾課「港湾調査」</t>
  </si>
  <si>
    <t>資料出所：富山県港湾課</t>
  </si>
  <si>
    <t>注　平成28年の実績</t>
  </si>
  <si>
    <t>その他</t>
  </si>
  <si>
    <t>化学薬品</t>
  </si>
  <si>
    <t>製材</t>
  </si>
  <si>
    <t>非鉄金属</t>
  </si>
  <si>
    <t>金属製品</t>
  </si>
  <si>
    <t>その他石油製品</t>
  </si>
  <si>
    <t>石炭</t>
  </si>
  <si>
    <t>木材チップ</t>
  </si>
  <si>
    <t>総数</t>
  </si>
  <si>
    <t>そ　の　他</t>
  </si>
  <si>
    <t>ロシア</t>
  </si>
  <si>
    <t>中国</t>
  </si>
  <si>
    <t>アメリカ</t>
  </si>
  <si>
    <t>韓国</t>
  </si>
  <si>
    <t>ベトナム</t>
  </si>
  <si>
    <t>インドネシア</t>
  </si>
  <si>
    <t>構成比</t>
  </si>
  <si>
    <t>総　　　数</t>
  </si>
  <si>
    <t>区　　　　分</t>
  </si>
  <si>
    <t xml:space="preserve">（単位　ｔ・％） </t>
  </si>
  <si>
    <t>(1)　輸　入　量</t>
  </si>
  <si>
    <t>外 国 貿 易 状 況</t>
  </si>
  <si>
    <t xml:space="preserve">８－８　富 山 県 内 港 湾 の </t>
  </si>
  <si>
    <t>-</t>
  </si>
  <si>
    <t>注　平成28年の実績</t>
  </si>
  <si>
    <t>自動車部品</t>
  </si>
  <si>
    <t>金属製品</t>
  </si>
  <si>
    <t>化学薬品</t>
  </si>
  <si>
    <t>紙･パルプ</t>
  </si>
  <si>
    <t>染料･塗料</t>
  </si>
  <si>
    <t>金属くず</t>
  </si>
  <si>
    <t>完成自動車</t>
  </si>
  <si>
    <t>その他</t>
  </si>
  <si>
    <t>ベトナム</t>
  </si>
  <si>
    <t>中国</t>
  </si>
  <si>
    <t>韓国</t>
  </si>
  <si>
    <t>ロシア</t>
  </si>
  <si>
    <t>（単位　ｔ・％）</t>
  </si>
  <si>
    <t>(2)　輸　出　量</t>
  </si>
  <si>
    <t>外 国 貿 易 状 況（ 続 ）</t>
  </si>
  <si>
    <t xml:space="preserve">富 山 県 内 港 湾 の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</si>
</sst>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0.0_);[Red]\(0.0\)"/>
    <numFmt numFmtId="178" formatCode="0.0%"/>
    <numFmt numFmtId="179" formatCode="##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5"/>
      <name val="ＭＳ 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quotePrefix="1">
      <alignment vertical="center"/>
    </xf>
    <xf numFmtId="42" fontId="3" fillId="0" borderId="0" xfId="0" applyNumberFormat="1" applyFont="1" applyFill="1" applyBorder="1" applyAlignment="1" quotePrefix="1">
      <alignment horizontal="right" vertical="center"/>
    </xf>
    <xf numFmtId="41" fontId="3" fillId="0" borderId="10" xfId="0" applyNumberFormat="1" applyFont="1" applyFill="1" applyBorder="1" applyAlignment="1" quotePrefix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178" fontId="7" fillId="0" borderId="15" xfId="43" applyNumberFormat="1" applyFont="1" applyFill="1" applyBorder="1" applyAlignment="1">
      <alignment horizontal="right" vertical="center"/>
    </xf>
    <xf numFmtId="178" fontId="3" fillId="0" borderId="0" xfId="43" applyNumberFormat="1" applyFont="1" applyFill="1" applyBorder="1" applyAlignment="1">
      <alignment horizontal="right" vertical="center"/>
    </xf>
    <xf numFmtId="178" fontId="3" fillId="0" borderId="10" xfId="4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top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176" fontId="27" fillId="0" borderId="0" xfId="0" applyNumberFormat="1" applyFont="1" applyFill="1" applyAlignment="1">
      <alignment/>
    </xf>
    <xf numFmtId="176" fontId="27" fillId="0" borderId="0" xfId="0" applyNumberFormat="1" applyFont="1" applyFill="1" applyBorder="1" applyAlignment="1">
      <alignment/>
    </xf>
    <xf numFmtId="176" fontId="3" fillId="0" borderId="10" xfId="0" applyNumberFormat="1" applyFont="1" applyFill="1" applyBorder="1" applyAlignment="1" quotePrefix="1">
      <alignment vertical="center"/>
    </xf>
    <xf numFmtId="176" fontId="3" fillId="0" borderId="10" xfId="0" applyNumberFormat="1" applyFont="1" applyFill="1" applyBorder="1" applyAlignment="1" quotePrefix="1">
      <alignment horizontal="right" vertical="center"/>
    </xf>
    <xf numFmtId="178" fontId="3" fillId="0" borderId="10" xfId="43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178" fontId="3" fillId="0" borderId="0" xfId="43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15" xfId="0" applyNumberFormat="1" applyFont="1" applyFill="1" applyBorder="1" applyAlignment="1" quotePrefix="1">
      <alignment horizontal="right" vertical="center"/>
    </xf>
    <xf numFmtId="178" fontId="7" fillId="0" borderId="15" xfId="43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6.125" style="2" customWidth="1"/>
    <col min="2" max="2" width="1.00390625" style="2" customWidth="1"/>
    <col min="3" max="3" width="16.125" style="1" customWidth="1"/>
    <col min="4" max="4" width="15.125" style="1" customWidth="1"/>
    <col min="5" max="6" width="15.125" style="41" customWidth="1"/>
    <col min="7" max="7" width="1.4921875" style="41" customWidth="1"/>
    <col min="8" max="12" width="15.125" style="41" customWidth="1"/>
    <col min="13" max="13" width="11.625" style="41" bestFit="1" customWidth="1"/>
    <col min="14" max="16384" width="9.00390625" style="41" customWidth="1"/>
  </cols>
  <sheetData>
    <row r="1" spans="1:5" s="17" customFormat="1" ht="18">
      <c r="A1" s="30" t="s">
        <v>25</v>
      </c>
      <c r="B1" s="28"/>
      <c r="E1" s="30" t="s">
        <v>24</v>
      </c>
    </row>
    <row r="2" spans="1:4" s="17" customFormat="1" ht="13.5">
      <c r="A2" s="29"/>
      <c r="B2" s="29"/>
      <c r="C2" s="28"/>
      <c r="D2" s="27"/>
    </row>
    <row r="3" spans="1:8" s="31" customFormat="1" ht="13.5">
      <c r="A3" s="26" t="s">
        <v>23</v>
      </c>
      <c r="B3" s="26"/>
      <c r="G3" s="53"/>
      <c r="H3" s="1"/>
    </row>
    <row r="4" spans="1:12" s="31" customFormat="1" ht="14.25" thickBot="1">
      <c r="A4" s="26"/>
      <c r="B4" s="26"/>
      <c r="G4" s="53"/>
      <c r="H4" s="1"/>
      <c r="I4" s="25"/>
      <c r="L4" s="56" t="s">
        <v>22</v>
      </c>
    </row>
    <row r="5" spans="1:12" s="19" customFormat="1" ht="15" customHeight="1">
      <c r="A5" s="24" t="s">
        <v>21</v>
      </c>
      <c r="B5" s="24"/>
      <c r="C5" s="22" t="s">
        <v>20</v>
      </c>
      <c r="D5" s="23" t="s">
        <v>19</v>
      </c>
      <c r="E5" s="21" t="s">
        <v>18</v>
      </c>
      <c r="F5" s="22" t="s">
        <v>15</v>
      </c>
      <c r="G5" s="54"/>
      <c r="H5" s="20" t="s">
        <v>17</v>
      </c>
      <c r="I5" s="21" t="s">
        <v>16</v>
      </c>
      <c r="J5" s="21" t="s">
        <v>14</v>
      </c>
      <c r="K5" s="21" t="s">
        <v>13</v>
      </c>
      <c r="L5" s="20" t="s">
        <v>12</v>
      </c>
    </row>
    <row r="6" spans="1:13" s="17" customFormat="1" ht="15" customHeight="1">
      <c r="A6" s="18" t="s">
        <v>11</v>
      </c>
      <c r="B6" s="18"/>
      <c r="C6" s="32">
        <v>3483174</v>
      </c>
      <c r="D6" s="50">
        <f>SUM(D7:D14)</f>
        <v>1</v>
      </c>
      <c r="E6" s="33">
        <f>SUM(E7:E14)</f>
        <v>724313</v>
      </c>
      <c r="F6" s="33">
        <f>SUM(F7:F14)</f>
        <v>535806</v>
      </c>
      <c r="G6" s="55"/>
      <c r="H6" s="33">
        <f>SUM(H7:H14)</f>
        <v>411848</v>
      </c>
      <c r="I6" s="33">
        <v>380286</v>
      </c>
      <c r="J6" s="33">
        <v>319323</v>
      </c>
      <c r="K6" s="33">
        <v>306690</v>
      </c>
      <c r="L6" s="33">
        <f>C6-SUM(E6:K6)</f>
        <v>804908</v>
      </c>
      <c r="M6" s="14"/>
    </row>
    <row r="7" spans="1:13" s="4" customFormat="1" ht="15" customHeight="1">
      <c r="A7" s="16" t="s">
        <v>10</v>
      </c>
      <c r="B7" s="16"/>
      <c r="C7" s="34">
        <v>1054866</v>
      </c>
      <c r="D7" s="51">
        <f aca="true" t="shared" si="0" ref="D7:D14">C7/$C$6</f>
        <v>0.3028461971753349</v>
      </c>
      <c r="E7" s="37">
        <v>0</v>
      </c>
      <c r="F7" s="36">
        <v>269572</v>
      </c>
      <c r="G7" s="36"/>
      <c r="H7" s="36">
        <v>411848</v>
      </c>
      <c r="I7" s="37">
        <v>117</v>
      </c>
      <c r="J7" s="37">
        <v>121</v>
      </c>
      <c r="K7" s="37">
        <v>0</v>
      </c>
      <c r="L7" s="35">
        <f>C7-SUM(E7:K7)</f>
        <v>373208</v>
      </c>
      <c r="M7" s="14"/>
    </row>
    <row r="8" spans="1:13" s="4" customFormat="1" ht="15" customHeight="1">
      <c r="A8" s="16" t="s">
        <v>9</v>
      </c>
      <c r="B8" s="16"/>
      <c r="C8" s="34">
        <v>1022165</v>
      </c>
      <c r="D8" s="51">
        <f t="shared" si="0"/>
        <v>0.2934579208503509</v>
      </c>
      <c r="E8" s="36">
        <v>724313</v>
      </c>
      <c r="F8" s="36">
        <v>17000</v>
      </c>
      <c r="G8" s="37"/>
      <c r="H8" s="45">
        <v>0</v>
      </c>
      <c r="I8" s="37">
        <v>0</v>
      </c>
      <c r="J8" s="36">
        <v>1628</v>
      </c>
      <c r="K8" s="46">
        <v>173760</v>
      </c>
      <c r="L8" s="36">
        <f>C8-SUM(E8:K8)</f>
        <v>105464</v>
      </c>
      <c r="M8" s="14"/>
    </row>
    <row r="9" spans="1:13" s="4" customFormat="1" ht="15" customHeight="1">
      <c r="A9" s="16" t="s">
        <v>8</v>
      </c>
      <c r="B9" s="16"/>
      <c r="C9" s="34">
        <v>279717</v>
      </c>
      <c r="D9" s="51">
        <f t="shared" si="0"/>
        <v>0.08030520439116737</v>
      </c>
      <c r="E9" s="37">
        <v>0</v>
      </c>
      <c r="F9" s="35">
        <v>221855</v>
      </c>
      <c r="G9" s="35"/>
      <c r="H9" s="45">
        <v>0</v>
      </c>
      <c r="I9" s="35">
        <v>11976</v>
      </c>
      <c r="J9" s="46">
        <v>3565</v>
      </c>
      <c r="K9" s="37">
        <v>0</v>
      </c>
      <c r="L9" s="36">
        <f>C9-SUM(E9:K9)</f>
        <v>42321</v>
      </c>
      <c r="M9" s="14"/>
    </row>
    <row r="10" spans="1:13" s="4" customFormat="1" ht="15" customHeight="1">
      <c r="A10" s="16" t="s">
        <v>6</v>
      </c>
      <c r="B10" s="16"/>
      <c r="C10" s="34">
        <v>195978</v>
      </c>
      <c r="D10" s="51">
        <f>C10/$C$6</f>
        <v>0.05626420041031542</v>
      </c>
      <c r="E10" s="37">
        <v>0</v>
      </c>
      <c r="F10" s="37">
        <v>0</v>
      </c>
      <c r="G10" s="37"/>
      <c r="H10" s="45">
        <v>0</v>
      </c>
      <c r="I10" s="36">
        <v>57049</v>
      </c>
      <c r="J10" s="35">
        <v>27211</v>
      </c>
      <c r="K10" s="36">
        <v>36819</v>
      </c>
      <c r="L10" s="36">
        <f>C10-SUM(E10:K10)</f>
        <v>74899</v>
      </c>
      <c r="M10" s="14"/>
    </row>
    <row r="11" spans="1:13" s="4" customFormat="1" ht="15" customHeight="1">
      <c r="A11" s="16" t="s">
        <v>5</v>
      </c>
      <c r="B11" s="16"/>
      <c r="C11" s="34">
        <v>142438</v>
      </c>
      <c r="D11" s="51">
        <f>C11/$C$6</f>
        <v>0.040893162385801</v>
      </c>
      <c r="E11" s="37">
        <v>0</v>
      </c>
      <c r="F11" s="37">
        <v>0</v>
      </c>
      <c r="G11" s="37"/>
      <c r="H11" s="45">
        <v>0</v>
      </c>
      <c r="I11" s="36">
        <v>47099</v>
      </c>
      <c r="J11" s="35">
        <v>15535</v>
      </c>
      <c r="K11" s="36">
        <v>79804</v>
      </c>
      <c r="L11" s="37">
        <v>0</v>
      </c>
      <c r="M11" s="14"/>
    </row>
    <row r="12" spans="1:13" s="4" customFormat="1" ht="15" customHeight="1">
      <c r="A12" s="16" t="s">
        <v>4</v>
      </c>
      <c r="B12" s="16"/>
      <c r="C12" s="34">
        <v>103931</v>
      </c>
      <c r="D12" s="51">
        <f t="shared" si="0"/>
        <v>0.029838015557075243</v>
      </c>
      <c r="E12" s="37">
        <v>0</v>
      </c>
      <c r="F12" s="37">
        <v>0</v>
      </c>
      <c r="G12" s="37"/>
      <c r="H12" s="45">
        <v>0</v>
      </c>
      <c r="I12" s="36">
        <v>61732</v>
      </c>
      <c r="J12" s="35">
        <v>40934</v>
      </c>
      <c r="K12" s="36">
        <v>1265</v>
      </c>
      <c r="L12" s="37">
        <v>0</v>
      </c>
      <c r="M12" s="14"/>
    </row>
    <row r="13" spans="1:13" s="4" customFormat="1" ht="15" customHeight="1">
      <c r="A13" s="16" t="s">
        <v>7</v>
      </c>
      <c r="B13" s="16"/>
      <c r="C13" s="34">
        <v>92171</v>
      </c>
      <c r="D13" s="51">
        <f>C13/$C$6</f>
        <v>0.026461784567753433</v>
      </c>
      <c r="E13" s="37">
        <v>0</v>
      </c>
      <c r="F13" s="37">
        <v>0</v>
      </c>
      <c r="G13" s="37"/>
      <c r="H13" s="37">
        <v>0</v>
      </c>
      <c r="I13" s="36">
        <v>25181</v>
      </c>
      <c r="J13" s="35">
        <v>66990</v>
      </c>
      <c r="K13" s="47" t="s">
        <v>26</v>
      </c>
      <c r="L13" s="37">
        <v>0</v>
      </c>
      <c r="M13" s="14"/>
    </row>
    <row r="14" spans="1:13" s="4" customFormat="1" ht="15" customHeight="1" thickBot="1">
      <c r="A14" s="15" t="s">
        <v>3</v>
      </c>
      <c r="B14" s="15"/>
      <c r="C14" s="38">
        <f>C6-SUM(C7:C13)</f>
        <v>591908</v>
      </c>
      <c r="D14" s="52">
        <f t="shared" si="0"/>
        <v>0.16993351466220177</v>
      </c>
      <c r="E14" s="48">
        <v>0</v>
      </c>
      <c r="F14" s="39">
        <v>27379</v>
      </c>
      <c r="G14" s="35"/>
      <c r="H14" s="49">
        <v>0</v>
      </c>
      <c r="I14" s="39">
        <f>I6-SUM(I7:I13)</f>
        <v>177132</v>
      </c>
      <c r="J14" s="39">
        <f>J6-SUM(J7:J13)</f>
        <v>163339</v>
      </c>
      <c r="K14" s="39">
        <f>K6-SUM(K7:K12)</f>
        <v>15042</v>
      </c>
      <c r="L14" s="39">
        <f>C14-SUM(E14:K14)</f>
        <v>209016</v>
      </c>
      <c r="M14" s="14"/>
    </row>
    <row r="15" spans="1:9" s="4" customFormat="1" ht="13.5">
      <c r="A15" s="13"/>
      <c r="B15" s="13"/>
      <c r="C15" s="12"/>
      <c r="D15" s="12"/>
      <c r="E15" s="12"/>
      <c r="G15" s="5"/>
      <c r="H15" s="12"/>
      <c r="I15" s="12"/>
    </row>
    <row r="16" spans="1:9" s="9" customFormat="1" ht="10.5" customHeight="1">
      <c r="A16" s="42" t="s">
        <v>2</v>
      </c>
      <c r="B16" s="42"/>
      <c r="C16" s="11"/>
      <c r="G16" s="10"/>
      <c r="I16" s="10"/>
    </row>
    <row r="17" spans="1:9" s="6" customFormat="1" ht="10.5" customHeight="1">
      <c r="A17" s="43" t="s">
        <v>1</v>
      </c>
      <c r="B17" s="43"/>
      <c r="C17" s="8"/>
      <c r="G17" s="7"/>
      <c r="I17" s="7"/>
    </row>
    <row r="18" spans="1:9" s="4" customFormat="1" ht="10.5" customHeight="1">
      <c r="A18" s="44" t="s">
        <v>0</v>
      </c>
      <c r="B18" s="44"/>
      <c r="C18" s="40"/>
      <c r="D18" s="1"/>
      <c r="F18" s="41"/>
      <c r="G18" s="41"/>
      <c r="I18" s="5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</sheetData>
  <sheetProtection/>
  <printOptions/>
  <pageMargins left="0.7874015748031497" right="0.45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19.75390625" style="2" customWidth="1"/>
    <col min="2" max="2" width="0.37109375" style="2" customWidth="1"/>
    <col min="3" max="3" width="15.375" style="58" customWidth="1"/>
    <col min="4" max="5" width="15.375" style="2" customWidth="1"/>
    <col min="6" max="6" width="0.5" style="57" customWidth="1"/>
    <col min="7" max="11" width="15.375" style="41" customWidth="1"/>
    <col min="12" max="13" width="7.50390625" style="41" customWidth="1"/>
    <col min="14" max="15" width="6.625" style="41" customWidth="1"/>
    <col min="16" max="16384" width="9.00390625" style="41" customWidth="1"/>
  </cols>
  <sheetData>
    <row r="1" spans="1:4" s="17" customFormat="1" ht="18">
      <c r="A1" s="30" t="s">
        <v>43</v>
      </c>
      <c r="B1" s="28"/>
      <c r="D1" s="30" t="s">
        <v>42</v>
      </c>
    </row>
    <row r="2" spans="1:13" s="71" customFormat="1" ht="13.5">
      <c r="A2" s="26" t="s">
        <v>41</v>
      </c>
      <c r="B2" s="26"/>
      <c r="F2" s="80"/>
      <c r="M2" s="79"/>
    </row>
    <row r="3" spans="1:10" s="2" customFormat="1" ht="14.25" thickBot="1">
      <c r="A3" s="78"/>
      <c r="B3" s="78"/>
      <c r="F3" s="57"/>
      <c r="J3" s="77" t="s">
        <v>40</v>
      </c>
    </row>
    <row r="4" spans="1:10" s="2" customFormat="1" ht="15" customHeight="1">
      <c r="A4" s="24" t="s">
        <v>21</v>
      </c>
      <c r="B4" s="24"/>
      <c r="C4" s="22" t="s">
        <v>20</v>
      </c>
      <c r="D4" s="76" t="s">
        <v>19</v>
      </c>
      <c r="E4" s="22" t="s">
        <v>39</v>
      </c>
      <c r="F4" s="54"/>
      <c r="G4" s="75" t="s">
        <v>38</v>
      </c>
      <c r="H4" s="21" t="s">
        <v>37</v>
      </c>
      <c r="I4" s="22" t="s">
        <v>36</v>
      </c>
      <c r="J4" s="22" t="s">
        <v>35</v>
      </c>
    </row>
    <row r="5" spans="1:10" s="71" customFormat="1" ht="15" customHeight="1">
      <c r="A5" s="18" t="s">
        <v>11</v>
      </c>
      <c r="B5" s="18"/>
      <c r="C5" s="74">
        <v>937272</v>
      </c>
      <c r="D5" s="73">
        <f>SUM(D6:D13)</f>
        <v>1</v>
      </c>
      <c r="E5" s="33">
        <v>381787</v>
      </c>
      <c r="F5" s="55"/>
      <c r="G5" s="33">
        <v>330334</v>
      </c>
      <c r="H5" s="33">
        <v>154599</v>
      </c>
      <c r="I5" s="33">
        <v>28792</v>
      </c>
      <c r="J5" s="72">
        <f>C5-SUM(E5:I5)</f>
        <v>41760</v>
      </c>
    </row>
    <row r="6" spans="1:10" s="2" customFormat="1" ht="15" customHeight="1">
      <c r="A6" s="16" t="s">
        <v>34</v>
      </c>
      <c r="B6" s="16"/>
      <c r="C6" s="34">
        <v>366646</v>
      </c>
      <c r="D6" s="70">
        <f>C6/$C$5</f>
        <v>0.39118420266475473</v>
      </c>
      <c r="E6" s="46">
        <v>363920</v>
      </c>
      <c r="F6" s="46"/>
      <c r="G6" s="37">
        <v>0</v>
      </c>
      <c r="H6" s="35">
        <v>2726</v>
      </c>
      <c r="I6" s="37">
        <v>0</v>
      </c>
      <c r="J6" s="37">
        <v>0</v>
      </c>
    </row>
    <row r="7" spans="1:10" s="2" customFormat="1" ht="15" customHeight="1">
      <c r="A7" s="16" t="s">
        <v>33</v>
      </c>
      <c r="B7" s="16"/>
      <c r="C7" s="34">
        <v>183202</v>
      </c>
      <c r="D7" s="70">
        <f>C7/$C$5</f>
        <v>0.1954630032690617</v>
      </c>
      <c r="E7" s="37">
        <v>0</v>
      </c>
      <c r="F7" s="37"/>
      <c r="G7" s="46">
        <v>104998</v>
      </c>
      <c r="H7" s="35">
        <v>30960</v>
      </c>
      <c r="I7" s="46">
        <v>28792</v>
      </c>
      <c r="J7" s="46">
        <f>C7-SUM(E7:I7)</f>
        <v>18452</v>
      </c>
    </row>
    <row r="8" spans="1:10" s="2" customFormat="1" ht="15" customHeight="1">
      <c r="A8" s="16" t="s">
        <v>32</v>
      </c>
      <c r="B8" s="16"/>
      <c r="C8" s="34">
        <v>89425</v>
      </c>
      <c r="D8" s="70">
        <f>C8/$C$5</f>
        <v>0.09540987034713509</v>
      </c>
      <c r="E8" s="37">
        <v>0</v>
      </c>
      <c r="F8" s="37"/>
      <c r="G8" s="35">
        <v>59173</v>
      </c>
      <c r="H8" s="35">
        <v>30252</v>
      </c>
      <c r="I8" s="37">
        <v>0</v>
      </c>
      <c r="J8" s="69">
        <f>C8-SUM(E8:I8)</f>
        <v>0</v>
      </c>
    </row>
    <row r="9" spans="1:10" s="2" customFormat="1" ht="15" customHeight="1">
      <c r="A9" s="16" t="s">
        <v>31</v>
      </c>
      <c r="B9" s="16"/>
      <c r="C9" s="34">
        <v>24647</v>
      </c>
      <c r="D9" s="70">
        <f>C9/$C$5</f>
        <v>0.026296528649100794</v>
      </c>
      <c r="E9" s="37">
        <v>0</v>
      </c>
      <c r="F9" s="37"/>
      <c r="G9" s="35">
        <v>20275</v>
      </c>
      <c r="H9" s="35">
        <v>4372</v>
      </c>
      <c r="I9" s="37">
        <v>0</v>
      </c>
      <c r="J9" s="69">
        <f>C9-SUM(E9:I9)</f>
        <v>0</v>
      </c>
    </row>
    <row r="10" spans="1:10" s="2" customFormat="1" ht="15" customHeight="1">
      <c r="A10" s="16" t="s">
        <v>30</v>
      </c>
      <c r="B10" s="16"/>
      <c r="C10" s="34">
        <v>62669</v>
      </c>
      <c r="D10" s="70">
        <f>C10/$C$5</f>
        <v>0.06686319446222655</v>
      </c>
      <c r="E10" s="46">
        <v>382</v>
      </c>
      <c r="F10" s="46"/>
      <c r="G10" s="46">
        <v>43065</v>
      </c>
      <c r="H10" s="35">
        <v>19222</v>
      </c>
      <c r="I10" s="37">
        <v>0</v>
      </c>
      <c r="J10" s="69">
        <f>C10-SUM(E10:I10)</f>
        <v>0</v>
      </c>
    </row>
    <row r="11" spans="1:11" s="2" customFormat="1" ht="15" customHeight="1">
      <c r="A11" s="16" t="s">
        <v>29</v>
      </c>
      <c r="B11" s="16"/>
      <c r="C11" s="34">
        <v>48488</v>
      </c>
      <c r="D11" s="70">
        <f>C11/$C$5</f>
        <v>0.051733114826859224</v>
      </c>
      <c r="E11" s="37">
        <v>0</v>
      </c>
      <c r="F11" s="35"/>
      <c r="G11" s="46">
        <v>23907</v>
      </c>
      <c r="H11" s="35">
        <v>24581</v>
      </c>
      <c r="I11" s="37">
        <v>0</v>
      </c>
      <c r="J11" s="69">
        <f>C11-SUM(E11:I11)</f>
        <v>0</v>
      </c>
      <c r="K11" s="57"/>
    </row>
    <row r="12" spans="1:11" s="2" customFormat="1" ht="15" customHeight="1">
      <c r="A12" s="16" t="s">
        <v>28</v>
      </c>
      <c r="B12" s="16"/>
      <c r="C12" s="34">
        <v>44817</v>
      </c>
      <c r="D12" s="70">
        <f>C12/$C$5</f>
        <v>0.04781642895552198</v>
      </c>
      <c r="E12" s="35">
        <v>13049</v>
      </c>
      <c r="F12" s="35"/>
      <c r="G12" s="46">
        <v>28087</v>
      </c>
      <c r="H12" s="46">
        <v>3681</v>
      </c>
      <c r="I12" s="37">
        <v>0</v>
      </c>
      <c r="J12" s="69">
        <f>C12-SUM(E12:I12)</f>
        <v>0</v>
      </c>
      <c r="K12" s="57"/>
    </row>
    <row r="13" spans="1:11" s="2" customFormat="1" ht="15" customHeight="1" thickBot="1">
      <c r="A13" s="15" t="s">
        <v>3</v>
      </c>
      <c r="B13" s="15"/>
      <c r="C13" s="38">
        <f>C5-SUM(C6:C12)</f>
        <v>117378</v>
      </c>
      <c r="D13" s="68">
        <f>C13/$C$5</f>
        <v>0.12523365682533993</v>
      </c>
      <c r="E13" s="67">
        <f>E5-SUM(E6:E12)</f>
        <v>4436</v>
      </c>
      <c r="F13" s="36"/>
      <c r="G13" s="66">
        <f>G5-SUM(G6:G12)</f>
        <v>50829</v>
      </c>
      <c r="H13" s="66">
        <f>H5-SUM(H6:H12)</f>
        <v>38805</v>
      </c>
      <c r="I13" s="48">
        <v>0</v>
      </c>
      <c r="J13" s="66">
        <f>C13-SUM(E13:I13)</f>
        <v>23308</v>
      </c>
      <c r="K13" s="57"/>
    </row>
    <row r="14" spans="4:13" s="2" customFormat="1" ht="13.5">
      <c r="D14" s="59"/>
      <c r="E14" s="64"/>
      <c r="F14" s="65"/>
      <c r="G14" s="64"/>
      <c r="H14" s="59"/>
      <c r="I14" s="59"/>
      <c r="J14" s="59"/>
      <c r="K14" s="59"/>
      <c r="L14" s="59"/>
      <c r="M14" s="59"/>
    </row>
    <row r="15" spans="1:8" s="9" customFormat="1" ht="10.5" customHeight="1">
      <c r="A15" s="63" t="s">
        <v>27</v>
      </c>
      <c r="B15" s="60"/>
      <c r="C15" s="60"/>
      <c r="F15" s="10"/>
      <c r="H15" s="10"/>
    </row>
    <row r="16" spans="1:8" s="6" customFormat="1" ht="10.5" customHeight="1">
      <c r="A16" s="43" t="s">
        <v>1</v>
      </c>
      <c r="B16" s="62"/>
      <c r="C16" s="60"/>
      <c r="F16" s="7"/>
      <c r="H16" s="37"/>
    </row>
    <row r="17" spans="1:6" s="2" customFormat="1" ht="10.5" customHeight="1">
      <c r="A17" s="44" t="s">
        <v>0</v>
      </c>
      <c r="B17" s="61"/>
      <c r="C17" s="60"/>
      <c r="E17" s="59"/>
      <c r="F17" s="12"/>
    </row>
    <row r="18" spans="3:15" s="2" customFormat="1" ht="13.5">
      <c r="C18" s="58"/>
      <c r="D18" s="59"/>
      <c r="F18" s="57"/>
      <c r="G18" s="57"/>
      <c r="H18" s="59"/>
      <c r="I18" s="59"/>
      <c r="J18" s="59"/>
      <c r="K18" s="59"/>
      <c r="L18" s="59"/>
      <c r="M18" s="59"/>
      <c r="N18" s="59"/>
      <c r="O18" s="59"/>
    </row>
    <row r="19" spans="3:6" s="2" customFormat="1" ht="13.5">
      <c r="C19" s="58"/>
      <c r="F19" s="57"/>
    </row>
  </sheetData>
  <sheetProtection/>
  <printOptions horizontalCentered="1"/>
  <pageMargins left="0.79" right="0.54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2018-02-18T07:06:42Z</cp:lastPrinted>
  <dcterms:created xsi:type="dcterms:W3CDTF">2017-10-26T07:03:41Z</dcterms:created>
  <dcterms:modified xsi:type="dcterms:W3CDTF">2018-03-26T04:54:12Z</dcterms:modified>
  <cp:category/>
  <cp:version/>
  <cp:contentType/>
  <cp:contentStatus/>
</cp:coreProperties>
</file>