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92 富山県内港湾の外国貿易状況 (1)" sheetId="1" r:id="rId1"/>
    <sheet name="92(2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<sst xmlns="http://schemas.openxmlformats.org/spreadsheetml/2006/main" count="50" uniqueCount="45">
  <si>
    <t>資料出所：富山県港湾課</t>
  </si>
  <si>
    <t>その他</t>
  </si>
  <si>
    <t>化学薬品</t>
  </si>
  <si>
    <t>非鉄金属</t>
  </si>
  <si>
    <t>金属製品</t>
  </si>
  <si>
    <t>その他石油製品</t>
  </si>
  <si>
    <t>石炭</t>
  </si>
  <si>
    <t>木材チップ</t>
  </si>
  <si>
    <t>総数</t>
  </si>
  <si>
    <t>そ　の　他</t>
  </si>
  <si>
    <t>中国</t>
  </si>
  <si>
    <t>韓国</t>
  </si>
  <si>
    <t>ベトナム</t>
  </si>
  <si>
    <t>構成比</t>
  </si>
  <si>
    <t>総　　　数</t>
  </si>
  <si>
    <t>区　　　　分</t>
  </si>
  <si>
    <t xml:space="preserve">（単位　ｔ・％） </t>
  </si>
  <si>
    <t>(1)　輸　入　量</t>
  </si>
  <si>
    <t xml:space="preserve">８－８　富 山 県 内 港 湾 の </t>
  </si>
  <si>
    <t>染料･塗料</t>
  </si>
  <si>
    <t>金属くず</t>
  </si>
  <si>
    <t>完成自動車</t>
  </si>
  <si>
    <t>ベトナム</t>
  </si>
  <si>
    <t>中国</t>
  </si>
  <si>
    <t>韓国</t>
  </si>
  <si>
    <t>ロシア</t>
  </si>
  <si>
    <t>（単位　ｔ・％）</t>
  </si>
  <si>
    <t>(2)　輸　出　量</t>
  </si>
  <si>
    <t>外 国 貿 易 状 況（ 続 ）</t>
  </si>
  <si>
    <t>外 国 貿 易 状 況</t>
  </si>
  <si>
    <t>アメリカ</t>
  </si>
  <si>
    <t>インドネシア</t>
  </si>
  <si>
    <t>マレーシア</t>
  </si>
  <si>
    <t>LNG(液化天然ガス)</t>
  </si>
  <si>
    <t>注　平成30年の実績</t>
  </si>
  <si>
    <t>資料：富山県港湾課「港湾調査」</t>
  </si>
  <si>
    <t xml:space="preserve">富 山 県 内 港 湾 の </t>
  </si>
  <si>
    <t>台湾</t>
  </si>
  <si>
    <t>化学薬品</t>
  </si>
  <si>
    <t>紙･パルプ</t>
  </si>
  <si>
    <t>自動車部品</t>
  </si>
  <si>
    <t>金属製品</t>
  </si>
  <si>
    <t>注　平成30年の実績</t>
  </si>
  <si>
    <t>資料出所：富山県港湾課</t>
  </si>
  <si>
    <t>資料：富山県港湾課「港湾調査」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</si>
</sst>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0.0_);[Red]\(0.0\)"/>
    <numFmt numFmtId="178" formatCode="0.0%"/>
    <numFmt numFmtId="179" formatCode="##0.0\ "/>
    <numFmt numFmtId="180" formatCode="###\ ###\ ##0\ ;;\-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5"/>
      <name val="ＭＳ 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8" fontId="7" fillId="0" borderId="17" xfId="43" applyNumberFormat="1" applyFont="1" applyFill="1" applyBorder="1" applyAlignment="1">
      <alignment horizontal="right" vertical="center"/>
    </xf>
    <xf numFmtId="178" fontId="3" fillId="0" borderId="0" xfId="43" applyNumberFormat="1" applyFont="1" applyFill="1" applyBorder="1" applyAlignment="1">
      <alignment horizontal="right" vertical="center"/>
    </xf>
    <xf numFmtId="178" fontId="3" fillId="0" borderId="10" xfId="43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8" fontId="3" fillId="0" borderId="10" xfId="43" applyNumberFormat="1" applyFont="1" applyFill="1" applyBorder="1" applyAlignment="1">
      <alignment vertical="center"/>
    </xf>
    <xf numFmtId="178" fontId="3" fillId="0" borderId="0" xfId="43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8" fontId="7" fillId="0" borderId="17" xfId="43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176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3" fillId="33" borderId="0" xfId="0" applyNumberFormat="1" applyFont="1" applyFill="1" applyAlignment="1">
      <alignment/>
    </xf>
    <xf numFmtId="176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/>
    </xf>
    <xf numFmtId="176" fontId="6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76" fontId="8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76" fontId="8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177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9" fontId="3" fillId="33" borderId="13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 quotePrefix="1">
      <alignment horizontal="right" vertical="center"/>
    </xf>
    <xf numFmtId="180" fontId="3" fillId="0" borderId="10" xfId="0" applyNumberFormat="1" applyFont="1" applyFill="1" applyBorder="1" applyAlignment="1" quotePrefix="1">
      <alignment horizontal="right" vertical="center"/>
    </xf>
    <xf numFmtId="176" fontId="6" fillId="33" borderId="0" xfId="0" applyNumberFormat="1" applyFont="1" applyFill="1" applyAlignment="1">
      <alignment/>
    </xf>
    <xf numFmtId="176" fontId="13" fillId="33" borderId="0" xfId="0" applyNumberFormat="1" applyFont="1" applyFill="1" applyAlignment="1">
      <alignment/>
    </xf>
    <xf numFmtId="176" fontId="1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176" fontId="4" fillId="33" borderId="0" xfId="0" applyNumberFormat="1" applyFont="1" applyFill="1" applyAlignment="1">
      <alignment horizontal="left" vertical="center"/>
    </xf>
    <xf numFmtId="41" fontId="3" fillId="33" borderId="0" xfId="0" applyNumberFormat="1" applyFont="1" applyFill="1" applyBorder="1" applyAlignment="1" quotePrefix="1">
      <alignment horizontal="right" vertical="center"/>
    </xf>
    <xf numFmtId="176" fontId="4" fillId="33" borderId="0" xfId="0" applyNumberFormat="1" applyFont="1" applyFill="1" applyAlignment="1">
      <alignment/>
    </xf>
    <xf numFmtId="179" fontId="3" fillId="33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" sqref="F18"/>
    </sheetView>
  </sheetViews>
  <sheetFormatPr defaultColWidth="9.00390625" defaultRowHeight="13.5"/>
  <cols>
    <col min="1" max="1" width="16.125" style="62" customWidth="1"/>
    <col min="2" max="2" width="1.00390625" style="62" customWidth="1"/>
    <col min="3" max="3" width="16.125" style="37" customWidth="1"/>
    <col min="4" max="4" width="15.125" style="37" customWidth="1"/>
    <col min="5" max="6" width="15.125" style="61" customWidth="1"/>
    <col min="7" max="7" width="1.4921875" style="61" customWidth="1"/>
    <col min="8" max="12" width="15.125" style="61" customWidth="1"/>
    <col min="13" max="13" width="11.625" style="61" bestFit="1" customWidth="1"/>
    <col min="14" max="16384" width="9.00390625" style="61" customWidth="1"/>
  </cols>
  <sheetData>
    <row r="1" spans="1:5" s="31" customFormat="1" ht="18">
      <c r="A1" s="29" t="s">
        <v>18</v>
      </c>
      <c r="B1" s="30"/>
      <c r="E1" s="29" t="s">
        <v>29</v>
      </c>
    </row>
    <row r="2" spans="1:4" s="31" customFormat="1" ht="13.5">
      <c r="A2" s="32"/>
      <c r="B2" s="32"/>
      <c r="C2" s="30"/>
      <c r="D2" s="33"/>
    </row>
    <row r="3" spans="1:8" s="35" customFormat="1" ht="13.5">
      <c r="A3" s="34" t="s">
        <v>17</v>
      </c>
      <c r="B3" s="34"/>
      <c r="G3" s="36"/>
      <c r="H3" s="37"/>
    </row>
    <row r="4" spans="1:12" s="35" customFormat="1" ht="14.25" thickBot="1">
      <c r="A4" s="34"/>
      <c r="B4" s="34"/>
      <c r="G4" s="36"/>
      <c r="H4" s="37"/>
      <c r="I4" s="38"/>
      <c r="L4" s="39" t="s">
        <v>16</v>
      </c>
    </row>
    <row r="5" spans="1:12" s="8" customFormat="1" ht="15" customHeight="1">
      <c r="A5" s="13" t="s">
        <v>15</v>
      </c>
      <c r="B5" s="13"/>
      <c r="C5" s="11" t="s">
        <v>14</v>
      </c>
      <c r="D5" s="12" t="s">
        <v>13</v>
      </c>
      <c r="E5" s="10" t="s">
        <v>12</v>
      </c>
      <c r="F5" s="11" t="s">
        <v>30</v>
      </c>
      <c r="G5" s="22"/>
      <c r="H5" s="9" t="s">
        <v>11</v>
      </c>
      <c r="I5" s="10" t="s">
        <v>10</v>
      </c>
      <c r="J5" s="10" t="s">
        <v>31</v>
      </c>
      <c r="K5" s="10" t="s">
        <v>32</v>
      </c>
      <c r="L5" s="9" t="s">
        <v>9</v>
      </c>
    </row>
    <row r="6" spans="1:13" s="6" customFormat="1" ht="15" customHeight="1">
      <c r="A6" s="7" t="s">
        <v>8</v>
      </c>
      <c r="B6" s="7"/>
      <c r="C6" s="14">
        <v>3485007</v>
      </c>
      <c r="D6" s="19">
        <f>SUM(D7:D14)</f>
        <v>0.9999999999999999</v>
      </c>
      <c r="E6" s="40">
        <v>566250</v>
      </c>
      <c r="F6" s="40">
        <v>454572</v>
      </c>
      <c r="G6" s="40"/>
      <c r="H6" s="40">
        <v>434041</v>
      </c>
      <c r="I6" s="40">
        <v>400720</v>
      </c>
      <c r="J6" s="40">
        <v>388682</v>
      </c>
      <c r="K6" s="40">
        <v>372587</v>
      </c>
      <c r="L6" s="40">
        <f>+C6-E6-F6-H6-I6-J6-K6</f>
        <v>868155</v>
      </c>
      <c r="M6" s="3"/>
    </row>
    <row r="7" spans="1:13" s="2" customFormat="1" ht="15" customHeight="1">
      <c r="A7" s="5" t="s">
        <v>7</v>
      </c>
      <c r="B7" s="5"/>
      <c r="C7" s="15">
        <v>1136337</v>
      </c>
      <c r="D7" s="20">
        <f aca="true" t="shared" si="0" ref="D7:D14">C7/$C$6</f>
        <v>0.32606448136259125</v>
      </c>
      <c r="E7" s="41">
        <v>566250</v>
      </c>
      <c r="F7" s="41">
        <v>255733</v>
      </c>
      <c r="G7" s="41"/>
      <c r="H7" s="41">
        <v>0</v>
      </c>
      <c r="I7" s="41">
        <v>0</v>
      </c>
      <c r="J7" s="41">
        <v>4000</v>
      </c>
      <c r="K7" s="41">
        <v>40669</v>
      </c>
      <c r="L7" s="42">
        <f>+C7-E7-F7-H7-I7-J7-K7</f>
        <v>269685</v>
      </c>
      <c r="M7" s="3"/>
    </row>
    <row r="8" spans="1:13" s="2" customFormat="1" ht="15" customHeight="1">
      <c r="A8" s="5" t="s">
        <v>6</v>
      </c>
      <c r="B8" s="5"/>
      <c r="C8" s="15">
        <v>659032</v>
      </c>
      <c r="D8" s="20">
        <f t="shared" si="0"/>
        <v>0.1891049286271161</v>
      </c>
      <c r="E8" s="41">
        <v>0</v>
      </c>
      <c r="F8" s="41">
        <v>0</v>
      </c>
      <c r="G8" s="41"/>
      <c r="H8" s="43">
        <v>66000</v>
      </c>
      <c r="I8" s="41">
        <v>0</v>
      </c>
      <c r="J8" s="41">
        <v>382680</v>
      </c>
      <c r="K8" s="44">
        <v>0</v>
      </c>
      <c r="L8" s="42">
        <f aca="true" t="shared" si="1" ref="L8:L13">+C8-E8-F8-H8-I8-J8-K8</f>
        <v>210352</v>
      </c>
      <c r="M8" s="3"/>
    </row>
    <row r="9" spans="1:13" s="2" customFormat="1" ht="15" customHeight="1">
      <c r="A9" s="5" t="s">
        <v>5</v>
      </c>
      <c r="B9" s="5"/>
      <c r="C9" s="15">
        <v>283480</v>
      </c>
      <c r="D9" s="20">
        <f t="shared" si="0"/>
        <v>0.0813427347491698</v>
      </c>
      <c r="E9" s="41">
        <v>0</v>
      </c>
      <c r="F9" s="42">
        <v>182439</v>
      </c>
      <c r="G9" s="42"/>
      <c r="H9" s="43">
        <v>18845</v>
      </c>
      <c r="I9" s="42">
        <v>10739</v>
      </c>
      <c r="J9" s="44">
        <v>0</v>
      </c>
      <c r="K9" s="41">
        <v>0</v>
      </c>
      <c r="L9" s="42">
        <f t="shared" si="1"/>
        <v>71457</v>
      </c>
      <c r="M9" s="3"/>
    </row>
    <row r="10" spans="1:13" s="2" customFormat="1" ht="15" customHeight="1">
      <c r="A10" s="5" t="s">
        <v>3</v>
      </c>
      <c r="B10" s="5"/>
      <c r="C10" s="15">
        <v>202377</v>
      </c>
      <c r="D10" s="20">
        <f>C10/$C$6</f>
        <v>0.0580707585379312</v>
      </c>
      <c r="E10" s="41">
        <v>0</v>
      </c>
      <c r="F10" s="41">
        <v>0</v>
      </c>
      <c r="G10" s="41"/>
      <c r="H10" s="43">
        <v>67251</v>
      </c>
      <c r="I10" s="41">
        <v>31036</v>
      </c>
      <c r="J10" s="42">
        <v>2002</v>
      </c>
      <c r="K10" s="41">
        <v>14512</v>
      </c>
      <c r="L10" s="42">
        <f t="shared" si="1"/>
        <v>87576</v>
      </c>
      <c r="M10" s="3"/>
    </row>
    <row r="11" spans="1:13" s="2" customFormat="1" ht="15" customHeight="1">
      <c r="A11" s="5" t="s">
        <v>2</v>
      </c>
      <c r="B11" s="5"/>
      <c r="C11" s="15">
        <v>145279</v>
      </c>
      <c r="D11" s="20">
        <f>C11/$C$6</f>
        <v>0.04168686031333653</v>
      </c>
      <c r="E11" s="41">
        <v>0</v>
      </c>
      <c r="F11" s="41">
        <v>0</v>
      </c>
      <c r="G11" s="41"/>
      <c r="H11" s="43">
        <v>85270</v>
      </c>
      <c r="I11" s="41">
        <v>59007</v>
      </c>
      <c r="J11" s="42">
        <v>0</v>
      </c>
      <c r="K11" s="41">
        <v>0</v>
      </c>
      <c r="L11" s="42">
        <f t="shared" si="1"/>
        <v>1002</v>
      </c>
      <c r="M11" s="3"/>
    </row>
    <row r="12" spans="1:13" s="2" customFormat="1" ht="15" customHeight="1">
      <c r="A12" s="45" t="s">
        <v>33</v>
      </c>
      <c r="B12" s="5"/>
      <c r="C12" s="15">
        <v>317406</v>
      </c>
      <c r="D12" s="20">
        <f t="shared" si="0"/>
        <v>0.09107757889725902</v>
      </c>
      <c r="E12" s="41">
        <v>0</v>
      </c>
      <c r="F12" s="41">
        <v>0</v>
      </c>
      <c r="G12" s="41"/>
      <c r="H12" s="43">
        <v>0</v>
      </c>
      <c r="I12" s="41">
        <v>0</v>
      </c>
      <c r="J12" s="42">
        <v>0</v>
      </c>
      <c r="K12" s="41">
        <v>317406</v>
      </c>
      <c r="L12" s="42">
        <f t="shared" si="1"/>
        <v>0</v>
      </c>
      <c r="M12" s="3"/>
    </row>
    <row r="13" spans="1:13" s="2" customFormat="1" ht="15" customHeight="1">
      <c r="A13" s="5" t="s">
        <v>4</v>
      </c>
      <c r="B13" s="5"/>
      <c r="C13" s="15">
        <v>85780</v>
      </c>
      <c r="D13" s="20">
        <f>C13/$C$6</f>
        <v>0.024614010818342687</v>
      </c>
      <c r="E13" s="41">
        <v>0</v>
      </c>
      <c r="F13" s="41">
        <v>0</v>
      </c>
      <c r="G13" s="41"/>
      <c r="H13" s="41">
        <v>17155</v>
      </c>
      <c r="I13" s="41">
        <v>67727</v>
      </c>
      <c r="J13" s="42">
        <v>0</v>
      </c>
      <c r="K13" s="41">
        <v>0</v>
      </c>
      <c r="L13" s="42">
        <f t="shared" si="1"/>
        <v>898</v>
      </c>
      <c r="M13" s="3"/>
    </row>
    <row r="14" spans="1:13" s="2" customFormat="1" ht="15" customHeight="1" thickBot="1">
      <c r="A14" s="4" t="s">
        <v>1</v>
      </c>
      <c r="B14" s="4"/>
      <c r="C14" s="17">
        <f>+C6-SUM(C7:C13)</f>
        <v>655316</v>
      </c>
      <c r="D14" s="21">
        <f t="shared" si="0"/>
        <v>0.1880386466942534</v>
      </c>
      <c r="E14" s="46">
        <f>+E6-SUM(E7:E13)</f>
        <v>0</v>
      </c>
      <c r="F14" s="46">
        <f>+F6-SUM(F7:F13)</f>
        <v>16400</v>
      </c>
      <c r="G14" s="42"/>
      <c r="H14" s="46">
        <f>+H6-SUM(H7:H13)</f>
        <v>179520</v>
      </c>
      <c r="I14" s="46">
        <f>+I6-SUM(I7:I13)</f>
        <v>232211</v>
      </c>
      <c r="J14" s="46">
        <f>+J6-SUM(J7:J13)</f>
        <v>0</v>
      </c>
      <c r="K14" s="46">
        <f>+K6-SUM(K7:K13)</f>
        <v>0</v>
      </c>
      <c r="L14" s="46">
        <f>+L6-SUM(L7:L13)</f>
        <v>227185</v>
      </c>
      <c r="M14" s="3"/>
    </row>
    <row r="15" spans="1:9" s="49" customFormat="1" ht="13.5">
      <c r="A15" s="47"/>
      <c r="B15" s="47"/>
      <c r="C15" s="48"/>
      <c r="D15" s="48"/>
      <c r="E15" s="48"/>
      <c r="G15" s="50"/>
      <c r="H15" s="48"/>
      <c r="I15" s="48"/>
    </row>
    <row r="16" spans="1:9" s="53" customFormat="1" ht="10.5" customHeight="1">
      <c r="A16" s="51" t="s">
        <v>34</v>
      </c>
      <c r="B16" s="51"/>
      <c r="C16" s="52"/>
      <c r="G16" s="54"/>
      <c r="I16" s="54"/>
    </row>
    <row r="17" spans="1:9" s="57" customFormat="1" ht="10.5" customHeight="1">
      <c r="A17" s="55" t="s">
        <v>0</v>
      </c>
      <c r="B17" s="55"/>
      <c r="C17" s="56"/>
      <c r="G17" s="58"/>
      <c r="I17" s="58"/>
    </row>
    <row r="18" spans="1:9" s="49" customFormat="1" ht="10.5" customHeight="1">
      <c r="A18" s="59" t="s">
        <v>35</v>
      </c>
      <c r="B18" s="59"/>
      <c r="C18" s="60"/>
      <c r="D18" s="37"/>
      <c r="F18" s="61"/>
      <c r="G18" s="61"/>
      <c r="I18" s="50"/>
    </row>
    <row r="19" ht="13.5">
      <c r="C19" s="63"/>
    </row>
    <row r="20" ht="13.5">
      <c r="C20" s="63"/>
    </row>
    <row r="21" ht="13.5">
      <c r="C21" s="63"/>
    </row>
    <row r="22" ht="13.5">
      <c r="C22" s="63"/>
    </row>
    <row r="23" ht="13.5">
      <c r="C23" s="63"/>
    </row>
  </sheetData>
  <sheetProtection/>
  <printOptions/>
  <pageMargins left="0.7874015748031497" right="0.4330708661417323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8" sqref="K18"/>
    </sheetView>
  </sheetViews>
  <sheetFormatPr defaultColWidth="9.00390625" defaultRowHeight="13.5"/>
  <cols>
    <col min="1" max="1" width="19.75390625" style="62" customWidth="1"/>
    <col min="2" max="2" width="0.37109375" style="62" customWidth="1"/>
    <col min="3" max="3" width="15.375" style="87" customWidth="1"/>
    <col min="4" max="5" width="15.375" style="62" customWidth="1"/>
    <col min="6" max="6" width="0.5" style="68" customWidth="1"/>
    <col min="7" max="11" width="15.375" style="61" customWidth="1"/>
    <col min="12" max="13" width="7.50390625" style="61" customWidth="1"/>
    <col min="14" max="15" width="6.625" style="61" customWidth="1"/>
    <col min="16" max="16384" width="9.00390625" style="61" customWidth="1"/>
  </cols>
  <sheetData>
    <row r="1" spans="1:4" s="31" customFormat="1" ht="18">
      <c r="A1" s="29" t="s">
        <v>36</v>
      </c>
      <c r="B1" s="30"/>
      <c r="D1" s="29" t="s">
        <v>28</v>
      </c>
    </row>
    <row r="2" spans="1:13" s="64" customFormat="1" ht="13.5">
      <c r="A2" s="34" t="s">
        <v>27</v>
      </c>
      <c r="B2" s="34"/>
      <c r="F2" s="65"/>
      <c r="M2" s="66"/>
    </row>
    <row r="3" spans="1:10" s="62" customFormat="1" ht="14.25" thickBot="1">
      <c r="A3" s="67"/>
      <c r="B3" s="67"/>
      <c r="F3" s="68"/>
      <c r="J3" s="69" t="s">
        <v>26</v>
      </c>
    </row>
    <row r="4" spans="1:10" s="62" customFormat="1" ht="15" customHeight="1">
      <c r="A4" s="70" t="s">
        <v>15</v>
      </c>
      <c r="B4" s="70"/>
      <c r="C4" s="71" t="s">
        <v>14</v>
      </c>
      <c r="D4" s="72" t="s">
        <v>13</v>
      </c>
      <c r="E4" s="71" t="s">
        <v>25</v>
      </c>
      <c r="F4" s="73"/>
      <c r="G4" s="74" t="s">
        <v>24</v>
      </c>
      <c r="H4" s="75" t="s">
        <v>23</v>
      </c>
      <c r="I4" s="71" t="s">
        <v>22</v>
      </c>
      <c r="J4" s="71" t="s">
        <v>37</v>
      </c>
    </row>
    <row r="5" spans="1:10" s="26" customFormat="1" ht="15" customHeight="1">
      <c r="A5" s="7" t="s">
        <v>8</v>
      </c>
      <c r="B5" s="7"/>
      <c r="C5" s="28">
        <v>1200279</v>
      </c>
      <c r="D5" s="27">
        <f>SUM(D6:D13)</f>
        <v>1</v>
      </c>
      <c r="E5" s="40">
        <v>634606</v>
      </c>
      <c r="F5" s="76"/>
      <c r="G5" s="40">
        <v>323974</v>
      </c>
      <c r="H5" s="40">
        <v>202448</v>
      </c>
      <c r="I5" s="40">
        <v>36751</v>
      </c>
      <c r="J5" s="77">
        <v>2500</v>
      </c>
    </row>
    <row r="6" spans="1:10" s="1" customFormat="1" ht="15" customHeight="1">
      <c r="A6" s="5" t="s">
        <v>21</v>
      </c>
      <c r="B6" s="5"/>
      <c r="C6" s="15">
        <v>554610</v>
      </c>
      <c r="D6" s="25">
        <f aca="true" t="shared" si="0" ref="D6:D13">C6/$C$5</f>
        <v>0.46206756929014003</v>
      </c>
      <c r="E6" s="44">
        <v>554610</v>
      </c>
      <c r="F6" s="44"/>
      <c r="G6" s="41">
        <v>0</v>
      </c>
      <c r="H6" s="42">
        <v>0</v>
      </c>
      <c r="I6" s="41">
        <v>0</v>
      </c>
      <c r="J6" s="41">
        <v>0</v>
      </c>
    </row>
    <row r="7" spans="1:10" s="1" customFormat="1" ht="15" customHeight="1">
      <c r="A7" s="5" t="s">
        <v>20</v>
      </c>
      <c r="B7" s="5"/>
      <c r="C7" s="15">
        <v>170696</v>
      </c>
      <c r="D7" s="25">
        <f t="shared" si="0"/>
        <v>0.1422136020042007</v>
      </c>
      <c r="E7" s="41">
        <v>0</v>
      </c>
      <c r="F7" s="41"/>
      <c r="G7" s="44">
        <v>106734</v>
      </c>
      <c r="H7" s="42">
        <v>24711</v>
      </c>
      <c r="I7" s="44">
        <v>36751</v>
      </c>
      <c r="J7" s="44">
        <v>2500</v>
      </c>
    </row>
    <row r="8" spans="1:10" s="1" customFormat="1" ht="15" customHeight="1">
      <c r="A8" s="5" t="s">
        <v>19</v>
      </c>
      <c r="B8" s="5"/>
      <c r="C8" s="15">
        <v>68127</v>
      </c>
      <c r="D8" s="25">
        <f t="shared" si="0"/>
        <v>0.0567593034619451</v>
      </c>
      <c r="E8" s="41">
        <v>143</v>
      </c>
      <c r="F8" s="41"/>
      <c r="G8" s="42">
        <v>40028</v>
      </c>
      <c r="H8" s="42">
        <v>27956</v>
      </c>
      <c r="I8" s="41">
        <v>0</v>
      </c>
      <c r="J8" s="42">
        <v>0</v>
      </c>
    </row>
    <row r="9" spans="1:10" s="1" customFormat="1" ht="15" customHeight="1">
      <c r="A9" s="5" t="s">
        <v>38</v>
      </c>
      <c r="B9" s="5"/>
      <c r="C9" s="15">
        <v>81501</v>
      </c>
      <c r="D9" s="25">
        <f t="shared" si="0"/>
        <v>0.06790171285176197</v>
      </c>
      <c r="E9" s="41">
        <v>350</v>
      </c>
      <c r="F9" s="41"/>
      <c r="G9" s="42">
        <v>45807</v>
      </c>
      <c r="H9" s="42">
        <v>35344</v>
      </c>
      <c r="I9" s="41">
        <v>0</v>
      </c>
      <c r="J9" s="42">
        <v>0</v>
      </c>
    </row>
    <row r="10" spans="1:10" s="1" customFormat="1" ht="15" customHeight="1">
      <c r="A10" s="5" t="s">
        <v>39</v>
      </c>
      <c r="B10" s="5"/>
      <c r="C10" s="15">
        <v>78086</v>
      </c>
      <c r="D10" s="25">
        <f t="shared" si="0"/>
        <v>0.06505654102087931</v>
      </c>
      <c r="E10" s="44">
        <v>0</v>
      </c>
      <c r="F10" s="44"/>
      <c r="G10" s="44">
        <v>39628</v>
      </c>
      <c r="H10" s="42">
        <v>38458</v>
      </c>
      <c r="I10" s="41">
        <v>0</v>
      </c>
      <c r="J10" s="42">
        <v>0</v>
      </c>
    </row>
    <row r="11" spans="1:11" s="1" customFormat="1" ht="15" customHeight="1">
      <c r="A11" s="5" t="s">
        <v>40</v>
      </c>
      <c r="B11" s="5"/>
      <c r="C11" s="15">
        <v>86821</v>
      </c>
      <c r="D11" s="25">
        <f t="shared" si="0"/>
        <v>0.07233401567468897</v>
      </c>
      <c r="E11" s="41">
        <v>69069</v>
      </c>
      <c r="F11" s="42"/>
      <c r="G11" s="44">
        <v>13457</v>
      </c>
      <c r="H11" s="42">
        <v>4295</v>
      </c>
      <c r="I11" s="41">
        <v>0</v>
      </c>
      <c r="J11" s="42">
        <v>0</v>
      </c>
      <c r="K11" s="23"/>
    </row>
    <row r="12" spans="1:11" s="1" customFormat="1" ht="15" customHeight="1">
      <c r="A12" s="5" t="s">
        <v>41</v>
      </c>
      <c r="B12" s="5"/>
      <c r="C12" s="15">
        <v>36640</v>
      </c>
      <c r="D12" s="25">
        <f t="shared" si="0"/>
        <v>0.030526235983467178</v>
      </c>
      <c r="E12" s="42">
        <v>413</v>
      </c>
      <c r="F12" s="42"/>
      <c r="G12" s="44">
        <v>18056</v>
      </c>
      <c r="H12" s="44">
        <v>18171</v>
      </c>
      <c r="I12" s="41">
        <v>0</v>
      </c>
      <c r="J12" s="42">
        <v>0</v>
      </c>
      <c r="K12" s="23"/>
    </row>
    <row r="13" spans="1:11" s="1" customFormat="1" ht="15" customHeight="1" thickBot="1">
      <c r="A13" s="4" t="s">
        <v>1</v>
      </c>
      <c r="B13" s="4"/>
      <c r="C13" s="17">
        <f>+C5-SUM(C6:C12)</f>
        <v>123798</v>
      </c>
      <c r="D13" s="24">
        <f t="shared" si="0"/>
        <v>0.10314101971291674</v>
      </c>
      <c r="E13" s="18">
        <f>+E5-SUM(E6:E12)</f>
        <v>10021</v>
      </c>
      <c r="F13" s="16"/>
      <c r="G13" s="18">
        <f>+G5-SUM(G6:G12)</f>
        <v>60264</v>
      </c>
      <c r="H13" s="18">
        <f>+H5-SUM(H6:H12)</f>
        <v>53513</v>
      </c>
      <c r="I13" s="78">
        <v>0</v>
      </c>
      <c r="J13" s="46">
        <v>0</v>
      </c>
      <c r="K13" s="23"/>
    </row>
    <row r="14" spans="4:13" s="62" customFormat="1" ht="13.5">
      <c r="D14" s="79"/>
      <c r="E14" s="80"/>
      <c r="F14" s="81"/>
      <c r="G14" s="80"/>
      <c r="H14" s="79"/>
      <c r="I14" s="79"/>
      <c r="J14" s="79"/>
      <c r="K14" s="79"/>
      <c r="L14" s="79"/>
      <c r="M14" s="79"/>
    </row>
    <row r="15" spans="1:8" s="53" customFormat="1" ht="10.5" customHeight="1">
      <c r="A15" s="82" t="s">
        <v>42</v>
      </c>
      <c r="B15" s="83"/>
      <c r="C15" s="83"/>
      <c r="F15" s="54"/>
      <c r="H15" s="54"/>
    </row>
    <row r="16" spans="1:8" s="57" customFormat="1" ht="10.5" customHeight="1">
      <c r="A16" s="55" t="s">
        <v>43</v>
      </c>
      <c r="B16" s="84"/>
      <c r="C16" s="83"/>
      <c r="F16" s="58"/>
      <c r="H16" s="85"/>
    </row>
    <row r="17" spans="1:6" s="62" customFormat="1" ht="10.5" customHeight="1">
      <c r="A17" s="59" t="s">
        <v>44</v>
      </c>
      <c r="B17" s="86"/>
      <c r="C17" s="83"/>
      <c r="E17" s="79"/>
      <c r="F17" s="48"/>
    </row>
    <row r="18" spans="3:15" s="62" customFormat="1" ht="13.5">
      <c r="C18" s="87"/>
      <c r="D18" s="79"/>
      <c r="F18" s="68"/>
      <c r="G18" s="68"/>
      <c r="H18" s="79"/>
      <c r="I18" s="79"/>
      <c r="J18" s="79"/>
      <c r="K18" s="79"/>
      <c r="L18" s="79"/>
      <c r="M18" s="79"/>
      <c r="N18" s="79"/>
      <c r="O18" s="79"/>
    </row>
    <row r="19" spans="3:6" s="62" customFormat="1" ht="13.5">
      <c r="C19" s="87"/>
      <c r="F19" s="68"/>
    </row>
  </sheetData>
  <sheetProtection/>
  <printOptions horizontalCentered="1"/>
  <pageMargins left="0.787401574803149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2018-02-18T07:06:42Z</cp:lastPrinted>
  <dcterms:created xsi:type="dcterms:W3CDTF">2017-10-26T07:03:41Z</dcterms:created>
  <dcterms:modified xsi:type="dcterms:W3CDTF">2020-05-25T04:48:57Z</dcterms:modified>
  <cp:category/>
  <cp:version/>
  <cp:contentType/>
  <cp:contentStatus/>
</cp:coreProperties>
</file>