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040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<sst xmlns="http://schemas.openxmlformats.org/spreadsheetml/2006/main" count="116" uniqueCount="78">
  <si>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農業</t>
  </si>
  <si>
    <t>林業</t>
  </si>
  <si>
    <t>鉱業</t>
  </si>
  <si>
    <t>建設業</t>
  </si>
  <si>
    <t>製造業</t>
  </si>
  <si>
    <t>就業
者数</t>
  </si>
  <si>
    <t>区　　分</t>
  </si>
  <si>
    <t>単位：人、％</t>
  </si>
  <si>
    <t>漁業</t>
  </si>
  <si>
    <t>第３次産業</t>
  </si>
  <si>
    <t>運輸業</t>
  </si>
  <si>
    <t>飲食店・宿泊業</t>
  </si>
  <si>
    <t>教育、学習支援業</t>
  </si>
  <si>
    <t>複合サービス事業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</si>
  <si>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</si>
  <si>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</si>
  <si>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</si>
  <si>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</si>
  <si>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</si>
  <si>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</si>
  <si>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</si>
  <si>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</si>
  <si>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</si>
  <si>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</si>
  <si>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</si>
  <si>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</si>
  <si>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</si>
  <si>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</si>
  <si>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</si>
  <si>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</si>
  <si>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</si>
  <si>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</si>
  <si>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旧 高岡市</t>
  </si>
  <si>
    <t>旧 福岡町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</si>
  <si>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</si>
  <si>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</si>
  <si>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</si>
  <si>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</si>
  <si>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</si>
  <si>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</si>
  <si>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</si>
  <si>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t>第１次産業</t>
  </si>
  <si>
    <t>第２次産業</t>
  </si>
  <si>
    <t>卸売・
小売業</t>
  </si>
  <si>
    <t>金融・
保険業</t>
  </si>
  <si>
    <t>サービス業(他に分類されないもの)</t>
  </si>
  <si>
    <t>公務(他に分類されないもの)</t>
  </si>
  <si>
    <t>Ｓ分類不能</t>
  </si>
  <si>
    <t>構成比</t>
  </si>
  <si>
    <r>
      <t>高 岡 市</t>
    </r>
    <r>
      <rPr>
        <sz val="14"/>
        <rFont val="ＭＳ 明朝"/>
        <family val="1"/>
      </rPr>
      <t xml:space="preserve">
</t>
    </r>
    <r>
      <rPr>
        <sz val="12"/>
        <rFont val="ＭＳ 明朝"/>
        <family val="1"/>
      </rPr>
      <t>(17.11.1合併)</t>
    </r>
  </si>
  <si>
    <t>医療、福祉</t>
  </si>
  <si>
    <t>不動
産業</t>
  </si>
  <si>
    <t>情報
通信業</t>
  </si>
  <si>
    <t>電気・ガス・熱給・水道業</t>
  </si>
  <si>
    <t>射 水 市</t>
  </si>
  <si>
    <t>南 砺 市</t>
  </si>
  <si>
    <t>砺 波 市</t>
  </si>
  <si>
    <t>富 山 市</t>
  </si>
  <si>
    <t>富 山 県</t>
  </si>
  <si>
    <t>第16表　産業（大分類）別15歳以上就業者数【県、市町村】</t>
  </si>
  <si>
    <t xml:space="preserve">富 山 県 </t>
  </si>
  <si>
    <r>
      <t>富 山 市</t>
    </r>
    <r>
      <rPr>
        <sz val="16"/>
        <rFont val="ＭＳ 明朝"/>
        <family val="1"/>
      </rPr>
      <t xml:space="preserve">
</t>
    </r>
    <r>
      <rPr>
        <sz val="12"/>
        <rFont val="ＭＳ 明朝"/>
        <family val="1"/>
      </rPr>
      <t>(17.4.1合併)</t>
    </r>
  </si>
  <si>
    <t>魚 津 市</t>
  </si>
  <si>
    <t>氷 見 市</t>
  </si>
  <si>
    <t>滑 川 市</t>
  </si>
  <si>
    <r>
      <t>黒 部 市</t>
    </r>
    <r>
      <rPr>
        <sz val="16"/>
        <rFont val="ＭＳ 明朝"/>
        <family val="1"/>
      </rPr>
      <t xml:space="preserve">
</t>
    </r>
    <r>
      <rPr>
        <sz val="12"/>
        <rFont val="ＭＳ 明朝"/>
        <family val="1"/>
      </rPr>
      <t>(18.3.31合併)</t>
    </r>
  </si>
  <si>
    <r>
      <t>砺 波 市</t>
    </r>
    <r>
      <rPr>
        <sz val="16"/>
        <rFont val="ＭＳ 明朝"/>
        <family val="1"/>
      </rPr>
      <t xml:space="preserve">
</t>
    </r>
    <r>
      <rPr>
        <sz val="12"/>
        <rFont val="ＭＳ 明朝"/>
        <family val="1"/>
      </rPr>
      <t>(16.11.1合併)</t>
    </r>
  </si>
  <si>
    <t>小 矢 部 市</t>
  </si>
  <si>
    <r>
      <t>南 砺 市</t>
    </r>
    <r>
      <rPr>
        <sz val="16"/>
        <rFont val="ＭＳ 明朝"/>
        <family val="1"/>
      </rPr>
      <t xml:space="preserve">
</t>
    </r>
    <r>
      <rPr>
        <sz val="12"/>
        <rFont val="ＭＳ 明朝"/>
        <family val="1"/>
      </rPr>
      <t>(16.11.1合併)</t>
    </r>
  </si>
  <si>
    <r>
      <t>射 水 市</t>
    </r>
    <r>
      <rPr>
        <sz val="16"/>
        <rFont val="ＭＳ 明朝"/>
        <family val="1"/>
      </rPr>
      <t xml:space="preserve">
</t>
    </r>
    <r>
      <rPr>
        <sz val="12"/>
        <rFont val="ＭＳ 明朝"/>
        <family val="1"/>
      </rPr>
      <t>(17.11.1合併)</t>
    </r>
  </si>
  <si>
    <t>舟 橋 村</t>
  </si>
  <si>
    <t>上 市 町</t>
  </si>
  <si>
    <t>立 山 町</t>
  </si>
  <si>
    <t>入 善 町</t>
  </si>
  <si>
    <t>朝 日 町</t>
  </si>
  <si>
    <t>高 岡 市</t>
  </si>
  <si>
    <t>黒 部 市</t>
  </si>
  <si>
    <t>小 矢 部 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</si>
</sst>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_);[Red]\(#,##0.0\)"/>
    <numFmt numFmtId="180" formatCode="#,##0.00_ "/>
    <numFmt numFmtId="181" formatCode="#,##0.000_ "/>
    <numFmt numFmtId="182" formatCode="#,##0.0000_ "/>
    <numFmt numFmtId="183" formatCode="#,##0.00000_ "/>
  </numFmts>
  <fonts count="13"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8"/>
      <name val="ＭＳ 明朝"/>
      <family val="1"/>
    </font>
    <font>
      <b/>
      <sz val="28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hair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hair"/>
      <right style="double"/>
      <top style="hair"/>
      <bottom style="hair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2" xfId="0" applyNumberFormat="1" applyFont="1" applyBorder="1" applyAlignment="1">
      <alignment horizontal="right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 wrapText="1"/>
    </xf>
    <xf numFmtId="177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shrinkToFit="1"/>
    </xf>
    <xf numFmtId="177" fontId="3" fillId="0" borderId="1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Fill="1" applyBorder="1" applyAlignment="1">
      <alignment horizontal="right" vertical="center" shrinkToFit="1"/>
    </xf>
    <xf numFmtId="177" fontId="3" fillId="0" borderId="21" xfId="0" applyNumberFormat="1" applyFont="1" applyFill="1" applyBorder="1" applyAlignment="1">
      <alignment horizontal="right" vertical="center" shrinkToFit="1"/>
    </xf>
    <xf numFmtId="177" fontId="3" fillId="0" borderId="22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177" fontId="3" fillId="0" borderId="25" xfId="0" applyNumberFormat="1" applyFont="1" applyFill="1" applyBorder="1" applyAlignment="1">
      <alignment horizontal="right" vertical="center" shrinkToFit="1"/>
    </xf>
    <xf numFmtId="41" fontId="3" fillId="0" borderId="8" xfId="0" applyNumberFormat="1" applyFont="1" applyFill="1" applyBorder="1" applyAlignment="1">
      <alignment horizontal="right" vertical="center" shrinkToFit="1"/>
    </xf>
    <xf numFmtId="41" fontId="3" fillId="0" borderId="26" xfId="0" applyNumberFormat="1" applyFont="1" applyFill="1" applyBorder="1" applyAlignment="1">
      <alignment horizontal="right" vertical="center" shrinkToFit="1"/>
    </xf>
    <xf numFmtId="41" fontId="3" fillId="0" borderId="21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30" xfId="0" applyNumberFormat="1" applyFont="1" applyFill="1" applyBorder="1" applyAlignment="1">
      <alignment horizontal="right" vertical="center" shrinkToFit="1"/>
    </xf>
    <xf numFmtId="177" fontId="3" fillId="0" borderId="31" xfId="0" applyNumberFormat="1" applyFont="1" applyFill="1" applyBorder="1" applyAlignment="1">
      <alignment horizontal="right" vertical="center" shrinkToFit="1"/>
    </xf>
    <xf numFmtId="177" fontId="3" fillId="0" borderId="32" xfId="0" applyNumberFormat="1" applyFont="1" applyFill="1" applyBorder="1" applyAlignment="1">
      <alignment horizontal="right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0" fontId="7" fillId="0" borderId="34" xfId="0" applyFont="1" applyBorder="1" applyAlignment="1">
      <alignment/>
    </xf>
    <xf numFmtId="0" fontId="4" fillId="0" borderId="6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8" fontId="9" fillId="0" borderId="37" xfId="16" applyFont="1" applyBorder="1" applyAlignment="1">
      <alignment horizontal="right" vertical="center" shrinkToFit="1"/>
    </xf>
    <xf numFmtId="38" fontId="9" fillId="0" borderId="38" xfId="16" applyFont="1" applyBorder="1" applyAlignment="1">
      <alignment horizontal="right" vertical="center" shrinkToFit="1"/>
    </xf>
    <xf numFmtId="38" fontId="9" fillId="0" borderId="39" xfId="16" applyFont="1" applyFill="1" applyBorder="1" applyAlignment="1">
      <alignment horizontal="right" vertical="center" shrinkToFit="1"/>
    </xf>
    <xf numFmtId="38" fontId="9" fillId="0" borderId="40" xfId="16" applyFont="1" applyFill="1" applyBorder="1" applyAlignment="1">
      <alignment horizontal="right" vertical="center" shrinkToFit="1"/>
    </xf>
    <xf numFmtId="38" fontId="9" fillId="0" borderId="41" xfId="16" applyFont="1" applyFill="1" applyBorder="1" applyAlignment="1">
      <alignment horizontal="right" vertical="center" shrinkToFit="1"/>
    </xf>
    <xf numFmtId="38" fontId="9" fillId="0" borderId="6" xfId="16" applyFont="1" applyFill="1" applyBorder="1" applyAlignment="1">
      <alignment horizontal="right" vertical="center" shrinkToFit="1"/>
    </xf>
    <xf numFmtId="38" fontId="9" fillId="0" borderId="42" xfId="16" applyFont="1" applyFill="1" applyBorder="1" applyAlignment="1">
      <alignment horizontal="right" vertical="center" shrinkToFit="1"/>
    </xf>
    <xf numFmtId="38" fontId="9" fillId="0" borderId="43" xfId="16" applyFont="1" applyFill="1" applyBorder="1" applyAlignment="1">
      <alignment horizontal="right" vertical="center" shrinkToFit="1"/>
    </xf>
    <xf numFmtId="38" fontId="9" fillId="0" borderId="44" xfId="16" applyFont="1" applyFill="1" applyBorder="1" applyAlignment="1">
      <alignment horizontal="right" vertical="center" shrinkToFit="1"/>
    </xf>
    <xf numFmtId="38" fontId="9" fillId="0" borderId="45" xfId="16" applyFont="1" applyFill="1" applyBorder="1" applyAlignment="1">
      <alignment horizontal="right" vertical="center" shrinkToFit="1"/>
    </xf>
    <xf numFmtId="38" fontId="9" fillId="0" borderId="46" xfId="16" applyFont="1" applyFill="1" applyBorder="1" applyAlignment="1">
      <alignment horizontal="right" vertical="center" shrinkToFit="1"/>
    </xf>
    <xf numFmtId="38" fontId="9" fillId="0" borderId="47" xfId="16" applyFont="1" applyFill="1" applyBorder="1" applyAlignment="1">
      <alignment horizontal="right" vertical="center" shrinkToFit="1"/>
    </xf>
    <xf numFmtId="38" fontId="9" fillId="0" borderId="48" xfId="16" applyFont="1" applyFill="1" applyBorder="1" applyAlignment="1">
      <alignment horizontal="right" vertical="center" shrinkToFit="1"/>
    </xf>
    <xf numFmtId="38" fontId="9" fillId="0" borderId="49" xfId="16" applyFont="1" applyFill="1" applyBorder="1" applyAlignment="1">
      <alignment horizontal="right" vertical="center" shrinkToFit="1"/>
    </xf>
    <xf numFmtId="38" fontId="9" fillId="0" borderId="50" xfId="16" applyFont="1" applyFill="1" applyBorder="1" applyAlignment="1">
      <alignment horizontal="right" vertical="center" shrinkToFit="1"/>
    </xf>
    <xf numFmtId="38" fontId="9" fillId="0" borderId="51" xfId="16" applyFont="1" applyBorder="1" applyAlignment="1">
      <alignment horizontal="right" vertical="center" shrinkToFit="1"/>
    </xf>
    <xf numFmtId="38" fontId="9" fillId="0" borderId="52" xfId="16" applyFont="1" applyFill="1" applyBorder="1" applyAlignment="1">
      <alignment horizontal="right" vertical="center" shrinkToFit="1"/>
    </xf>
    <xf numFmtId="38" fontId="9" fillId="0" borderId="53" xfId="16" applyFont="1" applyFill="1" applyBorder="1" applyAlignment="1">
      <alignment horizontal="right" vertical="center" shrinkToFit="1"/>
    </xf>
    <xf numFmtId="38" fontId="9" fillId="0" borderId="54" xfId="16" applyFont="1" applyFill="1" applyBorder="1" applyAlignment="1">
      <alignment horizontal="right" vertical="center" shrinkToFit="1"/>
    </xf>
    <xf numFmtId="38" fontId="9" fillId="0" borderId="26" xfId="16" applyFont="1" applyFill="1" applyBorder="1" applyAlignment="1">
      <alignment horizontal="right" vertical="center" shrinkToFit="1"/>
    </xf>
    <xf numFmtId="38" fontId="9" fillId="0" borderId="55" xfId="16" applyFont="1" applyFill="1" applyBorder="1" applyAlignment="1">
      <alignment horizontal="right" vertical="center" shrinkToFit="1"/>
    </xf>
    <xf numFmtId="38" fontId="9" fillId="0" borderId="56" xfId="16" applyFont="1" applyBorder="1" applyAlignment="1">
      <alignment horizontal="right" vertical="center" shrinkToFit="1"/>
    </xf>
    <xf numFmtId="38" fontId="9" fillId="0" borderId="57" xfId="16" applyFont="1" applyFill="1" applyBorder="1" applyAlignment="1">
      <alignment horizontal="right" vertical="center" shrinkToFit="1"/>
    </xf>
    <xf numFmtId="38" fontId="9" fillId="0" borderId="7" xfId="16" applyFont="1" applyFill="1" applyBorder="1" applyAlignment="1">
      <alignment horizontal="right" vertical="center" shrinkToFit="1"/>
    </xf>
    <xf numFmtId="38" fontId="9" fillId="0" borderId="58" xfId="16" applyFont="1" applyFill="1" applyBorder="1" applyAlignment="1">
      <alignment horizontal="right" vertical="center" shrinkToFit="1"/>
    </xf>
    <xf numFmtId="38" fontId="9" fillId="0" borderId="59" xfId="16" applyFont="1" applyFill="1" applyBorder="1" applyAlignment="1">
      <alignment horizontal="right" vertical="center" shrinkToFit="1"/>
    </xf>
    <xf numFmtId="38" fontId="9" fillId="0" borderId="60" xfId="16" applyFont="1" applyFill="1" applyBorder="1" applyAlignment="1">
      <alignment horizontal="right" vertical="center" shrinkToFit="1"/>
    </xf>
    <xf numFmtId="41" fontId="9" fillId="0" borderId="58" xfId="0" applyNumberFormat="1" applyFont="1" applyFill="1" applyBorder="1" applyAlignment="1">
      <alignment horizontal="right" vertical="center" shrinkToFit="1"/>
    </xf>
    <xf numFmtId="41" fontId="9" fillId="0" borderId="27" xfId="0" applyNumberFormat="1" applyFont="1" applyFill="1" applyBorder="1" applyAlignment="1">
      <alignment horizontal="right" vertical="center" shrinkToFit="1"/>
    </xf>
    <xf numFmtId="41" fontId="9" fillId="0" borderId="54" xfId="0" applyNumberFormat="1" applyFont="1" applyFill="1" applyBorder="1" applyAlignment="1">
      <alignment horizontal="right" vertical="center" shrinkToFit="1"/>
    </xf>
    <xf numFmtId="41" fontId="9" fillId="0" borderId="17" xfId="0" applyNumberFormat="1" applyFont="1" applyFill="1" applyBorder="1" applyAlignment="1">
      <alignment horizontal="right" vertical="center" shrinkToFit="1"/>
    </xf>
    <xf numFmtId="41" fontId="9" fillId="0" borderId="59" xfId="0" applyNumberFormat="1" applyFont="1" applyFill="1" applyBorder="1" applyAlignment="1">
      <alignment horizontal="right" vertical="center" shrinkToFit="1"/>
    </xf>
    <xf numFmtId="41" fontId="9" fillId="0" borderId="19" xfId="0" applyNumberFormat="1" applyFont="1" applyFill="1" applyBorder="1" applyAlignment="1">
      <alignment horizontal="right" vertical="center" shrinkToFit="1"/>
    </xf>
    <xf numFmtId="41" fontId="9" fillId="0" borderId="57" xfId="0" applyNumberFormat="1" applyFont="1" applyFill="1" applyBorder="1" applyAlignment="1">
      <alignment horizontal="right" vertical="center" shrinkToFit="1"/>
    </xf>
    <xf numFmtId="41" fontId="9" fillId="0" borderId="24" xfId="0" applyNumberFormat="1" applyFont="1" applyFill="1" applyBorder="1" applyAlignment="1">
      <alignment horizontal="right" vertical="center" shrinkToFit="1"/>
    </xf>
    <xf numFmtId="41" fontId="9" fillId="0" borderId="52" xfId="0" applyNumberFormat="1" applyFont="1" applyFill="1" applyBorder="1" applyAlignment="1">
      <alignment horizontal="right" vertical="center" shrinkToFit="1"/>
    </xf>
    <xf numFmtId="38" fontId="9" fillId="0" borderId="61" xfId="16" applyFont="1" applyBorder="1" applyAlignment="1">
      <alignment horizontal="right" vertical="center" shrinkToFit="1"/>
    </xf>
    <xf numFmtId="38" fontId="9" fillId="0" borderId="62" xfId="16" applyFont="1" applyFill="1" applyBorder="1" applyAlignment="1">
      <alignment horizontal="right" vertical="center" shrinkToFit="1"/>
    </xf>
    <xf numFmtId="38" fontId="9" fillId="0" borderId="63" xfId="16" applyFont="1" applyFill="1" applyBorder="1" applyAlignment="1">
      <alignment horizontal="right" vertical="center" shrinkToFit="1"/>
    </xf>
    <xf numFmtId="38" fontId="9" fillId="0" borderId="64" xfId="16" applyFont="1" applyBorder="1" applyAlignment="1">
      <alignment horizontal="right" vertical="center" shrinkToFit="1"/>
    </xf>
    <xf numFmtId="38" fontId="9" fillId="0" borderId="65" xfId="16" applyFont="1" applyFill="1" applyBorder="1" applyAlignment="1">
      <alignment horizontal="right" vertical="center" shrinkToFit="1"/>
    </xf>
    <xf numFmtId="38" fontId="9" fillId="0" borderId="0" xfId="16" applyFont="1" applyFill="1" applyBorder="1" applyAlignment="1">
      <alignment horizontal="right" vertical="center" shrinkToFit="1"/>
    </xf>
    <xf numFmtId="38" fontId="9" fillId="0" borderId="66" xfId="16" applyFont="1" applyFill="1" applyBorder="1" applyAlignment="1">
      <alignment horizontal="right" vertical="center" shrinkToFit="1"/>
    </xf>
    <xf numFmtId="38" fontId="9" fillId="0" borderId="67" xfId="16" applyFont="1" applyFill="1" applyBorder="1" applyAlignment="1">
      <alignment horizontal="right" vertical="center" shrinkToFit="1"/>
    </xf>
    <xf numFmtId="38" fontId="9" fillId="0" borderId="68" xfId="16" applyFont="1" applyFill="1" applyBorder="1" applyAlignment="1">
      <alignment horizontal="right" vertical="center" shrinkToFit="1"/>
    </xf>
    <xf numFmtId="38" fontId="9" fillId="0" borderId="69" xfId="16" applyFont="1" applyBorder="1" applyAlignment="1">
      <alignment horizontal="right" vertical="center" shrinkToFit="1"/>
    </xf>
    <xf numFmtId="38" fontId="9" fillId="0" borderId="70" xfId="16" applyFont="1" applyFill="1" applyBorder="1" applyAlignment="1">
      <alignment horizontal="right" vertical="center" shrinkToFit="1"/>
    </xf>
    <xf numFmtId="38" fontId="9" fillId="0" borderId="71" xfId="16" applyFont="1" applyFill="1" applyBorder="1" applyAlignment="1">
      <alignment horizontal="right" vertical="center" shrinkToFit="1"/>
    </xf>
    <xf numFmtId="38" fontId="9" fillId="0" borderId="72" xfId="16" applyFont="1" applyFill="1" applyBorder="1" applyAlignment="1">
      <alignment horizontal="right" vertical="center" shrinkToFit="1"/>
    </xf>
    <xf numFmtId="38" fontId="9" fillId="0" borderId="73" xfId="16" applyFont="1" applyFill="1" applyBorder="1" applyAlignment="1">
      <alignment horizontal="right" vertical="center" shrinkToFit="1"/>
    </xf>
    <xf numFmtId="38" fontId="9" fillId="0" borderId="74" xfId="16" applyFont="1" applyFill="1" applyBorder="1" applyAlignment="1">
      <alignment horizontal="right" vertical="center" shrinkToFit="1"/>
    </xf>
    <xf numFmtId="38" fontId="9" fillId="0" borderId="75" xfId="16" applyFont="1" applyBorder="1" applyAlignment="1">
      <alignment horizontal="right" vertical="center" shrinkToFit="1"/>
    </xf>
    <xf numFmtId="38" fontId="9" fillId="0" borderId="76" xfId="16" applyFont="1" applyFill="1" applyBorder="1" applyAlignment="1">
      <alignment horizontal="right" vertical="center" shrinkToFit="1"/>
    </xf>
    <xf numFmtId="38" fontId="9" fillId="0" borderId="77" xfId="16" applyFont="1" applyFill="1" applyBorder="1" applyAlignment="1">
      <alignment horizontal="right" vertical="center" shrinkToFit="1"/>
    </xf>
    <xf numFmtId="38" fontId="9" fillId="0" borderId="78" xfId="16" applyFont="1" applyFill="1" applyBorder="1" applyAlignment="1">
      <alignment horizontal="right" vertical="center" shrinkToFit="1"/>
    </xf>
    <xf numFmtId="38" fontId="9" fillId="0" borderId="79" xfId="16" applyFont="1" applyFill="1" applyBorder="1" applyAlignment="1">
      <alignment horizontal="right" vertical="center" shrinkToFit="1"/>
    </xf>
    <xf numFmtId="38" fontId="9" fillId="0" borderId="80" xfId="16" applyFont="1" applyFill="1" applyBorder="1" applyAlignment="1">
      <alignment horizontal="right" vertical="center" shrinkToFit="1"/>
    </xf>
    <xf numFmtId="0" fontId="8" fillId="0" borderId="73" xfId="0" applyFont="1" applyBorder="1" applyAlignment="1">
      <alignment vertical="center"/>
    </xf>
    <xf numFmtId="176" fontId="8" fillId="0" borderId="81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 shrinkToFit="1"/>
    </xf>
    <xf numFmtId="176" fontId="8" fillId="0" borderId="5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right" vertical="center"/>
    </xf>
    <xf numFmtId="176" fontId="8" fillId="0" borderId="84" xfId="0" applyNumberFormat="1" applyFont="1" applyBorder="1" applyAlignment="1">
      <alignment horizontal="center" vertical="center"/>
    </xf>
    <xf numFmtId="176" fontId="8" fillId="0" borderId="8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53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 wrapText="1" shrinkToFit="1"/>
    </xf>
    <xf numFmtId="176" fontId="5" fillId="0" borderId="84" xfId="0" applyNumberFormat="1" applyFont="1" applyBorder="1" applyAlignment="1">
      <alignment vertical="center" wrapText="1" shrinkToFit="1"/>
    </xf>
    <xf numFmtId="0" fontId="8" fillId="0" borderId="86" xfId="0" applyFont="1" applyBorder="1" applyAlignment="1">
      <alignment vertical="center"/>
    </xf>
    <xf numFmtId="176" fontId="8" fillId="0" borderId="53" xfId="0" applyNumberFormat="1" applyFont="1" applyBorder="1" applyAlignment="1">
      <alignment vertical="center" wrapText="1"/>
    </xf>
    <xf numFmtId="176" fontId="4" fillId="0" borderId="53" xfId="0" applyNumberFormat="1" applyFont="1" applyBorder="1" applyAlignment="1">
      <alignment vertical="center" wrapText="1" shrinkToFit="1"/>
    </xf>
    <xf numFmtId="176" fontId="10" fillId="0" borderId="7" xfId="0" applyNumberFormat="1" applyFont="1" applyBorder="1" applyAlignment="1">
      <alignment horizontal="center" vertical="center" wrapText="1"/>
    </xf>
    <xf numFmtId="177" fontId="10" fillId="0" borderId="35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left" vertical="center"/>
    </xf>
    <xf numFmtId="0" fontId="12" fillId="0" borderId="8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8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2" fillId="0" borderId="64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0" fillId="0" borderId="7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176" fontId="8" fillId="0" borderId="93" xfId="0" applyNumberFormat="1" applyFont="1" applyBorder="1" applyAlignment="1">
      <alignment horizontal="center" vertical="center" textRotation="255" wrapText="1"/>
    </xf>
    <xf numFmtId="0" fontId="8" fillId="0" borderId="77" xfId="0" applyFont="1" applyBorder="1" applyAlignment="1">
      <alignment vertical="center" textRotation="255"/>
    </xf>
    <xf numFmtId="0" fontId="8" fillId="0" borderId="94" xfId="0" applyFont="1" applyBorder="1" applyAlignment="1">
      <alignment vertical="center" textRotation="255"/>
    </xf>
    <xf numFmtId="177" fontId="8" fillId="0" borderId="95" xfId="0" applyNumberFormat="1" applyFont="1" applyBorder="1" applyAlignment="1">
      <alignment horizontal="center" vertical="center" textRotation="255" wrapText="1"/>
    </xf>
    <xf numFmtId="177" fontId="8" fillId="0" borderId="96" xfId="0" applyNumberFormat="1" applyFont="1" applyBorder="1" applyAlignment="1">
      <alignment horizontal="center" vertical="center" textRotation="255"/>
    </xf>
    <xf numFmtId="176" fontId="10" fillId="0" borderId="97" xfId="0" applyNumberFormat="1" applyFont="1" applyBorder="1" applyAlignment="1">
      <alignment horizontal="center" vertical="center"/>
    </xf>
    <xf numFmtId="176" fontId="10" fillId="0" borderId="98" xfId="0" applyNumberFormat="1" applyFont="1" applyBorder="1" applyAlignment="1">
      <alignment horizontal="center" vertical="center"/>
    </xf>
    <xf numFmtId="176" fontId="10" fillId="0" borderId="99" xfId="0" applyNumberFormat="1" applyFont="1" applyBorder="1" applyAlignment="1">
      <alignment horizontal="center" vertical="center"/>
    </xf>
    <xf numFmtId="0" fontId="10" fillId="0" borderId="100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left" vertical="center"/>
    </xf>
    <xf numFmtId="176" fontId="10" fillId="0" borderId="102" xfId="0" applyNumberFormat="1" applyFont="1" applyBorder="1" applyAlignment="1">
      <alignment horizontal="center" vertical="center" wrapText="1"/>
    </xf>
    <xf numFmtId="176" fontId="10" fillId="0" borderId="103" xfId="0" applyNumberFormat="1" applyFont="1" applyBorder="1" applyAlignment="1">
      <alignment horizontal="center" vertical="center" wrapText="1"/>
    </xf>
    <xf numFmtId="176" fontId="10" fillId="0" borderId="104" xfId="0" applyNumberFormat="1" applyFont="1" applyBorder="1" applyAlignment="1">
      <alignment horizontal="center" vertical="center" wrapText="1"/>
    </xf>
    <xf numFmtId="176" fontId="10" fillId="0" borderId="10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106" xfId="0" applyNumberFormat="1" applyFont="1" applyBorder="1" applyAlignment="1">
      <alignment horizontal="center" vertical="center"/>
    </xf>
    <xf numFmtId="176" fontId="10" fillId="0" borderId="107" xfId="0" applyNumberFormat="1" applyFont="1" applyBorder="1" applyAlignment="1">
      <alignment horizontal="center" vertical="center"/>
    </xf>
    <xf numFmtId="176" fontId="10" fillId="0" borderId="108" xfId="0" applyNumberFormat="1" applyFont="1" applyBorder="1" applyAlignment="1">
      <alignment horizontal="center" vertical="center"/>
    </xf>
    <xf numFmtId="176" fontId="10" fillId="0" borderId="109" xfId="0" applyNumberFormat="1" applyFont="1" applyBorder="1" applyAlignment="1">
      <alignment horizontal="center" vertical="center"/>
    </xf>
    <xf numFmtId="176" fontId="10" fillId="0" borderId="110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11" xfId="0" applyNumberFormat="1" applyFont="1" applyBorder="1" applyAlignment="1">
      <alignment horizontal="center" vertical="center"/>
    </xf>
    <xf numFmtId="176" fontId="10" fillId="0" borderId="1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="60" zoomScaleNormal="60" workbookViewId="0" topLeftCell="A1">
      <selection activeCell="F7" sqref="F7"/>
    </sheetView>
  </sheetViews>
  <sheetFormatPr defaultColWidth="8.796875" defaultRowHeight="14.25"/>
  <cols>
    <col min="1" max="1" width="3.09765625" style="2" customWidth="1"/>
    <col min="2" max="2" width="17.5" style="2" customWidth="1"/>
    <col min="3" max="4" width="10.59765625" style="3" customWidth="1"/>
    <col min="5" max="5" width="5.59765625" style="4" customWidth="1"/>
    <col min="6" max="6" width="10.59765625" style="3" customWidth="1"/>
    <col min="7" max="7" width="5.59765625" style="4" customWidth="1"/>
    <col min="8" max="8" width="8.59765625" style="3" customWidth="1"/>
    <col min="9" max="9" width="5.59765625" style="4" customWidth="1"/>
    <col min="10" max="10" width="8.59765625" style="3" customWidth="1"/>
    <col min="11" max="11" width="5.59765625" style="4" customWidth="1"/>
    <col min="12" max="12" width="10.59765625" style="3" customWidth="1"/>
    <col min="13" max="13" width="5.59765625" style="3" customWidth="1"/>
    <col min="14" max="14" width="8.59765625" style="3" customWidth="1"/>
    <col min="15" max="15" width="5.59765625" style="4" customWidth="1"/>
    <col min="16" max="16" width="10.59765625" style="3" customWidth="1"/>
    <col min="17" max="17" width="5.59765625" style="4" customWidth="1"/>
    <col min="18" max="18" width="10.59765625" style="3" customWidth="1"/>
    <col min="19" max="19" width="5.59765625" style="4" customWidth="1"/>
    <col min="20" max="20" width="10.59765625" style="3" customWidth="1"/>
    <col min="21" max="21" width="5.59765625" style="4" customWidth="1"/>
    <col min="22" max="22" width="10.3984375" style="3" customWidth="1"/>
    <col min="23" max="23" width="5.59765625" style="4" customWidth="1"/>
    <col min="24" max="24" width="10.59765625" style="3" customWidth="1"/>
    <col min="25" max="25" width="5.59765625" style="3" customWidth="1"/>
    <col min="26" max="26" width="10.59765625" style="3" customWidth="1"/>
    <col min="27" max="27" width="5.59765625" style="4" customWidth="1"/>
    <col min="28" max="28" width="10.59765625" style="3" customWidth="1"/>
    <col min="29" max="29" width="5.59765625" style="4" customWidth="1"/>
    <col min="30" max="30" width="10.59765625" style="3" customWidth="1"/>
    <col min="31" max="31" width="5.59765625" style="3" customWidth="1"/>
    <col min="32" max="32" width="10.59765625" style="3" customWidth="1"/>
    <col min="33" max="33" width="5.59765625" style="4" customWidth="1"/>
    <col min="34" max="34" width="10.59765625" style="3" customWidth="1"/>
    <col min="35" max="35" width="5.59765625" style="4" customWidth="1"/>
    <col min="36" max="36" width="10.59765625" style="4" customWidth="1"/>
    <col min="37" max="37" width="5.59765625" style="4" customWidth="1"/>
    <col min="38" max="38" width="10.59765625" style="4" customWidth="1"/>
    <col min="39" max="39" width="5.59765625" style="4" customWidth="1"/>
    <col min="40" max="40" width="10.59765625" style="4" customWidth="1"/>
    <col min="41" max="41" width="5.59765625" style="4" customWidth="1"/>
    <col min="42" max="42" width="10.59765625" style="4" customWidth="1"/>
    <col min="43" max="43" width="5.59765625" style="4" customWidth="1"/>
    <col min="44" max="44" width="10.59765625" style="4" customWidth="1"/>
    <col min="45" max="45" width="5.59765625" style="4" customWidth="1"/>
    <col min="46" max="46" width="8.19921875" style="3" customWidth="1"/>
    <col min="47" max="47" width="16.8984375" style="44" customWidth="1"/>
    <col min="48" max="48" width="2.09765625" style="44" customWidth="1"/>
    <col min="49" max="16384" width="9" style="2" customWidth="1"/>
  </cols>
  <sheetData>
    <row r="1" spans="1:48" ht="39" customHeight="1" thickBot="1">
      <c r="A1" s="124" t="s">
        <v>59</v>
      </c>
      <c r="B1" s="1"/>
      <c r="C1" s="2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123" t="s">
        <v>7</v>
      </c>
      <c r="AU1" s="45"/>
      <c r="AV1" s="45"/>
    </row>
    <row r="2" spans="1:48" ht="39" customHeight="1">
      <c r="A2" s="156" t="s">
        <v>6</v>
      </c>
      <c r="B2" s="164"/>
      <c r="C2" s="161" t="s">
        <v>5</v>
      </c>
      <c r="D2" s="156" t="s">
        <v>41</v>
      </c>
      <c r="E2" s="157"/>
      <c r="F2" s="157"/>
      <c r="G2" s="157"/>
      <c r="H2" s="157"/>
      <c r="I2" s="157"/>
      <c r="J2" s="157"/>
      <c r="K2" s="158"/>
      <c r="L2" s="156" t="s">
        <v>42</v>
      </c>
      <c r="M2" s="157"/>
      <c r="N2" s="157"/>
      <c r="O2" s="157"/>
      <c r="P2" s="157"/>
      <c r="Q2" s="157"/>
      <c r="R2" s="157"/>
      <c r="S2" s="158"/>
      <c r="T2" s="156" t="s">
        <v>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8"/>
      <c r="AT2" s="151" t="s">
        <v>47</v>
      </c>
      <c r="AU2" s="169" t="s">
        <v>6</v>
      </c>
      <c r="AV2" s="158"/>
    </row>
    <row r="3" spans="1:48" ht="27" customHeight="1">
      <c r="A3" s="165"/>
      <c r="B3" s="166"/>
      <c r="C3" s="162"/>
      <c r="D3" s="10"/>
      <c r="E3" s="154" t="s">
        <v>48</v>
      </c>
      <c r="F3" s="105" t="s">
        <v>14</v>
      </c>
      <c r="G3" s="154" t="s">
        <v>48</v>
      </c>
      <c r="H3" s="106" t="s">
        <v>15</v>
      </c>
      <c r="I3" s="154" t="s">
        <v>48</v>
      </c>
      <c r="J3" s="105" t="s">
        <v>16</v>
      </c>
      <c r="K3" s="154" t="s">
        <v>48</v>
      </c>
      <c r="L3" s="107"/>
      <c r="M3" s="154" t="s">
        <v>48</v>
      </c>
      <c r="N3" s="106" t="s">
        <v>17</v>
      </c>
      <c r="O3" s="154" t="s">
        <v>48</v>
      </c>
      <c r="P3" s="105" t="s">
        <v>18</v>
      </c>
      <c r="Q3" s="154" t="s">
        <v>48</v>
      </c>
      <c r="R3" s="106" t="s">
        <v>19</v>
      </c>
      <c r="S3" s="154" t="s">
        <v>48</v>
      </c>
      <c r="T3" s="107"/>
      <c r="U3" s="154" t="s">
        <v>48</v>
      </c>
      <c r="V3" s="105" t="s">
        <v>20</v>
      </c>
      <c r="W3" s="154" t="s">
        <v>48</v>
      </c>
      <c r="X3" s="106" t="s">
        <v>21</v>
      </c>
      <c r="Y3" s="154" t="s">
        <v>48</v>
      </c>
      <c r="Z3" s="106" t="s">
        <v>22</v>
      </c>
      <c r="AA3" s="154" t="s">
        <v>48</v>
      </c>
      <c r="AB3" s="106" t="s">
        <v>23</v>
      </c>
      <c r="AC3" s="154" t="s">
        <v>48</v>
      </c>
      <c r="AD3" s="105" t="s">
        <v>24</v>
      </c>
      <c r="AE3" s="154" t="s">
        <v>48</v>
      </c>
      <c r="AF3" s="106" t="s">
        <v>25</v>
      </c>
      <c r="AG3" s="154" t="s">
        <v>48</v>
      </c>
      <c r="AH3" s="105" t="s">
        <v>26</v>
      </c>
      <c r="AI3" s="154" t="s">
        <v>48</v>
      </c>
      <c r="AJ3" s="106" t="s">
        <v>27</v>
      </c>
      <c r="AK3" s="154" t="s">
        <v>48</v>
      </c>
      <c r="AL3" s="106" t="s">
        <v>28</v>
      </c>
      <c r="AM3" s="154" t="s">
        <v>48</v>
      </c>
      <c r="AN3" s="106" t="s">
        <v>29</v>
      </c>
      <c r="AO3" s="154" t="s">
        <v>48</v>
      </c>
      <c r="AP3" s="108" t="s">
        <v>30</v>
      </c>
      <c r="AQ3" s="154" t="s">
        <v>48</v>
      </c>
      <c r="AR3" s="108" t="s">
        <v>31</v>
      </c>
      <c r="AS3" s="154" t="s">
        <v>48</v>
      </c>
      <c r="AT3" s="152"/>
      <c r="AU3" s="170"/>
      <c r="AV3" s="171"/>
    </row>
    <row r="4" spans="1:48" ht="81" customHeight="1" thickBot="1">
      <c r="A4" s="167"/>
      <c r="B4" s="168"/>
      <c r="C4" s="163"/>
      <c r="D4" s="11"/>
      <c r="E4" s="155"/>
      <c r="F4" s="109" t="s">
        <v>0</v>
      </c>
      <c r="G4" s="155"/>
      <c r="H4" s="110" t="s">
        <v>1</v>
      </c>
      <c r="I4" s="155"/>
      <c r="J4" s="109" t="s">
        <v>8</v>
      </c>
      <c r="K4" s="155"/>
      <c r="L4" s="111"/>
      <c r="M4" s="155"/>
      <c r="N4" s="112" t="s">
        <v>2</v>
      </c>
      <c r="O4" s="155"/>
      <c r="P4" s="113" t="s">
        <v>3</v>
      </c>
      <c r="Q4" s="155"/>
      <c r="R4" s="112" t="s">
        <v>4</v>
      </c>
      <c r="S4" s="155"/>
      <c r="T4" s="111"/>
      <c r="U4" s="155"/>
      <c r="V4" s="121" t="s">
        <v>53</v>
      </c>
      <c r="W4" s="155"/>
      <c r="X4" s="114" t="s">
        <v>52</v>
      </c>
      <c r="Y4" s="155"/>
      <c r="Z4" s="110" t="s">
        <v>10</v>
      </c>
      <c r="AA4" s="155"/>
      <c r="AB4" s="114" t="s">
        <v>43</v>
      </c>
      <c r="AC4" s="155"/>
      <c r="AD4" s="115" t="s">
        <v>44</v>
      </c>
      <c r="AE4" s="155"/>
      <c r="AF4" s="114" t="s">
        <v>51</v>
      </c>
      <c r="AG4" s="155"/>
      <c r="AH4" s="120" t="s">
        <v>11</v>
      </c>
      <c r="AI4" s="155"/>
      <c r="AJ4" s="122" t="s">
        <v>50</v>
      </c>
      <c r="AK4" s="155"/>
      <c r="AL4" s="117" t="s">
        <v>12</v>
      </c>
      <c r="AM4" s="155"/>
      <c r="AN4" s="116" t="s">
        <v>13</v>
      </c>
      <c r="AO4" s="155"/>
      <c r="AP4" s="12" t="s">
        <v>45</v>
      </c>
      <c r="AQ4" s="155"/>
      <c r="AR4" s="118" t="s">
        <v>46</v>
      </c>
      <c r="AS4" s="155"/>
      <c r="AT4" s="153"/>
      <c r="AU4" s="172"/>
      <c r="AV4" s="173"/>
    </row>
    <row r="5" spans="1:48" ht="57" customHeight="1" thickTop="1">
      <c r="A5" s="125" t="s">
        <v>60</v>
      </c>
      <c r="B5" s="42"/>
      <c r="C5" s="47">
        <f>C6+C7+C10+C11+C12+C13+C16+C17+C18+C19+C25+C26+C27+C28+C29</f>
        <v>578051</v>
      </c>
      <c r="D5" s="48">
        <f aca="true" t="shared" si="0" ref="D5:D15">F5+H5+J5</f>
        <v>24576</v>
      </c>
      <c r="E5" s="5">
        <f>ROUND((D5/C5*100),1)</f>
        <v>4.3</v>
      </c>
      <c r="F5" s="62">
        <f>F6+F7+F10+F11+F12+F13+F16+F17+F18+F19+F25+F26+F27+F28+F29</f>
        <v>23039</v>
      </c>
      <c r="G5" s="5">
        <f>ROUND((F5/C5*100),1)</f>
        <v>4</v>
      </c>
      <c r="H5" s="68">
        <f>H6+H7+H10+H11+H12+H13+H16+H17+H18+H19+H25+H26+H27+H28+H29</f>
        <v>232</v>
      </c>
      <c r="I5" s="6">
        <f>ROUND((H5/C5*100),1)</f>
        <v>0</v>
      </c>
      <c r="J5" s="62">
        <f>J6+J7+J10+J11+J12+J13+J16+J17+J18+J19+J25+J26+J27+J28+J29</f>
        <v>1305</v>
      </c>
      <c r="K5" s="7">
        <f>ROUND((J5/C5*100),1)</f>
        <v>0.2</v>
      </c>
      <c r="L5" s="83">
        <f aca="true" t="shared" si="1" ref="L5:L15">N5+P5+R5</f>
        <v>201001</v>
      </c>
      <c r="M5" s="6">
        <f>ROUND((L5/C5*100),1)</f>
        <v>34.8</v>
      </c>
      <c r="N5" s="68">
        <f>N6+N7+N10+N11+N12+N13+N16+N17+N18+N19+N25+N26+N27+N28+N29</f>
        <v>492</v>
      </c>
      <c r="O5" s="6">
        <f>ROUND((N5/C5*100),1)</f>
        <v>0.1</v>
      </c>
      <c r="P5" s="62">
        <f>P6+P7+P10+P11+P12+P13+P16+P17+P18+P19+P25+P26+P27+P28+P29</f>
        <v>58975</v>
      </c>
      <c r="Q5" s="5">
        <f>ROUND((P5/C5*100),1)</f>
        <v>10.2</v>
      </c>
      <c r="R5" s="68">
        <f>R6+R7+R10+R11+R12+R13+R16+R17+R18+R19+R25+R26+R27+R28+R29</f>
        <v>141534</v>
      </c>
      <c r="S5" s="8">
        <f>ROUND((R5/C5*100),1)</f>
        <v>24.5</v>
      </c>
      <c r="T5" s="86">
        <f aca="true" t="shared" si="2" ref="T5:T29">V5+X5+Z5+AB5+AD5+AF5+AH5+AJ5+AL5+AN5+AP5+AR5</f>
        <v>348942</v>
      </c>
      <c r="U5" s="5">
        <f>ROUND((T5/C5*100),1)</f>
        <v>60.4</v>
      </c>
      <c r="V5" s="62">
        <f>V6+V7+V10+V11+V12+V13+V16+V17+V18+V19+V25+V26+V27+V28+V29</f>
        <v>4218</v>
      </c>
      <c r="W5" s="5">
        <f>ROUND((V5/C5*100),1)</f>
        <v>0.7</v>
      </c>
      <c r="X5" s="68">
        <f>X6+X7+X10+X11+X12+X13+X16+X17+X18+X19+X25+X26+X27+X28+X29</f>
        <v>7800</v>
      </c>
      <c r="Y5" s="6">
        <f>ROUND((X5/C5*100),1)</f>
        <v>1.3</v>
      </c>
      <c r="Z5" s="62">
        <f>Z6+Z7+Z10+Z11+Z12+Z13+Z16+Z17+Z18+Z19+Z25+Z26+Z27+Z28+Z29</f>
        <v>24908</v>
      </c>
      <c r="AA5" s="5">
        <f>ROUND((Z5/C5*100),1)</f>
        <v>4.3</v>
      </c>
      <c r="AB5" s="68">
        <f>AB6+AB7+AB10+AB11+AB12+AB13+AB16+AB17+AB18+AB19+AB25+AB26+AB27+AB28+AB29</f>
        <v>98692</v>
      </c>
      <c r="AC5" s="6">
        <f>ROUND((AB5/C5*100),1)</f>
        <v>17.1</v>
      </c>
      <c r="AD5" s="62">
        <f>AD6+AD7+AD10+AD11+AD12+AD13+AD16+AD17+AD18+AD19+AD25+AD26+AD27+AD28+AD29</f>
        <v>13121</v>
      </c>
      <c r="AE5" s="5">
        <f>ROUND((AD5/C5*100),1)</f>
        <v>2.3</v>
      </c>
      <c r="AF5" s="68">
        <f>AF6+AF7+AF10+AF11+AF12+AF13+AF16+AF17+AF18+AF19+AF25+AF26+AF27+AF28+AF29</f>
        <v>3246</v>
      </c>
      <c r="AG5" s="6">
        <f>ROUND((AF5/C5*100),1)</f>
        <v>0.6</v>
      </c>
      <c r="AH5" s="62">
        <f>AH6+AH7+AH10+AH11+AH12+AH13+AH16+AH17+AH18+AH19+AH25+AH26+AH27+AH28+AH29</f>
        <v>24277</v>
      </c>
      <c r="AI5" s="9">
        <f>ROUND((AH5/C5*100),1)</f>
        <v>4.2</v>
      </c>
      <c r="AJ5" s="68">
        <f>AJ6+AJ7+AJ10+AJ11+AJ12+AJ13+AJ16+AJ17+AJ18+AJ19+AJ25+AJ26+AJ27+AJ28+AJ29</f>
        <v>52553</v>
      </c>
      <c r="AK5" s="9">
        <f>ROUND((AJ5/C5*100),1)</f>
        <v>9.1</v>
      </c>
      <c r="AL5" s="68">
        <f>AL6+AL7+AL10+AL11+AL12+AL13+AL16+AL17+AL18+AL19+AL25+AL26+AL27+AL28+AL29</f>
        <v>22840</v>
      </c>
      <c r="AM5" s="9">
        <f>ROUND((AL5/C5*100),1)</f>
        <v>4</v>
      </c>
      <c r="AN5" s="68">
        <f>AN6+AN7+AN10+AN11+AN12+AN13+AN16+AN17+AN18+AN19+AN25+AN26+AN27+AN28+AN29</f>
        <v>7965</v>
      </c>
      <c r="AO5" s="9">
        <f>ROUND((AN5/C5*100),1)</f>
        <v>1.4</v>
      </c>
      <c r="AP5" s="68">
        <f>AP6+AP7+AP10+AP11+AP12+AP13+AP16+AP17+AP18+AP19+AP25+AP26+AP27+AP28+AP29</f>
        <v>73742</v>
      </c>
      <c r="AQ5" s="5">
        <f>ROUND((AP5/C5*100),1)</f>
        <v>12.8</v>
      </c>
      <c r="AR5" s="92">
        <f>AR6+AR7+AR10+AR11+AR12+AR13+AR16+AR17+AR18+AR19+AR25+AR26+AR27+AR28+AR29</f>
        <v>15580</v>
      </c>
      <c r="AS5" s="7">
        <f>ROUND((AR5/C5*100),1)</f>
        <v>2.7</v>
      </c>
      <c r="AT5" s="98">
        <f>AT6+AT7+AT10+AT11+AT12+AT13+AT16+AT17+AT18+AT19+AT25+AT26+AT27+AT28+AT29</f>
        <v>3532</v>
      </c>
      <c r="AU5" s="131" t="s">
        <v>58</v>
      </c>
      <c r="AV5" s="132"/>
    </row>
    <row r="6" spans="1:48" ht="57" customHeight="1">
      <c r="A6" s="147" t="s">
        <v>61</v>
      </c>
      <c r="B6" s="148"/>
      <c r="C6" s="49">
        <v>214634</v>
      </c>
      <c r="D6" s="50">
        <f t="shared" si="0"/>
        <v>6561</v>
      </c>
      <c r="E6" s="13">
        <f>ROUND((D6/C6*100),1)</f>
        <v>3.1</v>
      </c>
      <c r="F6" s="63">
        <v>6341</v>
      </c>
      <c r="G6" s="13">
        <f>ROUND((F6/C6*100),1)</f>
        <v>3</v>
      </c>
      <c r="H6" s="69">
        <v>79</v>
      </c>
      <c r="I6" s="13">
        <f>ROUND((H6/C6*100),1)</f>
        <v>0</v>
      </c>
      <c r="J6" s="63">
        <v>141</v>
      </c>
      <c r="K6" s="13">
        <f>ROUND((J6/C6*100),1)</f>
        <v>0.1</v>
      </c>
      <c r="L6" s="57">
        <f t="shared" si="1"/>
        <v>64856</v>
      </c>
      <c r="M6" s="13">
        <f>ROUND((L6/C6*100),1)</f>
        <v>30.2</v>
      </c>
      <c r="N6" s="69">
        <v>147</v>
      </c>
      <c r="O6" s="13">
        <f>ROUND((N6/C6*100),1)</f>
        <v>0.1</v>
      </c>
      <c r="P6" s="63">
        <v>21877</v>
      </c>
      <c r="Q6" s="13">
        <f>ROUND((P6/C6*100),1)</f>
        <v>10.2</v>
      </c>
      <c r="R6" s="69">
        <v>42832</v>
      </c>
      <c r="S6" s="14">
        <f>ROUND((R6/C6*100),1)</f>
        <v>20</v>
      </c>
      <c r="T6" s="87">
        <f t="shared" si="2"/>
        <v>141255</v>
      </c>
      <c r="U6" s="15">
        <f>ROUND((T6/C6*100),1)</f>
        <v>65.8</v>
      </c>
      <c r="V6" s="69">
        <v>2155</v>
      </c>
      <c r="W6" s="13">
        <f>ROUND((V6/C6*100),1)</f>
        <v>1</v>
      </c>
      <c r="X6" s="69">
        <v>4174</v>
      </c>
      <c r="Y6" s="15">
        <f>ROUND((X6/C6*100),1)</f>
        <v>1.9</v>
      </c>
      <c r="Z6" s="63">
        <v>8557</v>
      </c>
      <c r="AA6" s="15">
        <f>ROUND((Z6/C6*100),1)</f>
        <v>4</v>
      </c>
      <c r="AB6" s="69">
        <v>39891</v>
      </c>
      <c r="AC6" s="15">
        <f>ROUND((AB6/C6*100),1)</f>
        <v>18.6</v>
      </c>
      <c r="AD6" s="63">
        <v>6112</v>
      </c>
      <c r="AE6" s="15">
        <f>ROUND((AD6/C6*100),1)</f>
        <v>2.8</v>
      </c>
      <c r="AF6" s="69">
        <v>1809</v>
      </c>
      <c r="AG6" s="15">
        <f>ROUND((AF6/C6*100),1)</f>
        <v>0.8</v>
      </c>
      <c r="AH6" s="63">
        <v>10065</v>
      </c>
      <c r="AI6" s="15">
        <f>ROUND((AH6/C6*100),1)</f>
        <v>4.7</v>
      </c>
      <c r="AJ6" s="69">
        <v>19852</v>
      </c>
      <c r="AK6" s="15">
        <f>ROUND((AJ6/C6*100),1)</f>
        <v>9.2</v>
      </c>
      <c r="AL6" s="69">
        <v>9022</v>
      </c>
      <c r="AM6" s="15">
        <f>ROUND((AL6/C6*100),1)</f>
        <v>4.2</v>
      </c>
      <c r="AN6" s="69">
        <v>2122</v>
      </c>
      <c r="AO6" s="15">
        <f>ROUND((AN6/C6*100),1)</f>
        <v>1</v>
      </c>
      <c r="AP6" s="69">
        <v>31132</v>
      </c>
      <c r="AQ6" s="13">
        <f>ROUND((AP6/C6*100),1)</f>
        <v>14.5</v>
      </c>
      <c r="AR6" s="93">
        <v>6364</v>
      </c>
      <c r="AS6" s="15">
        <f>ROUND((AR6/C6*100),1)</f>
        <v>3</v>
      </c>
      <c r="AT6" s="99">
        <v>1962</v>
      </c>
      <c r="AU6" s="143" t="s">
        <v>57</v>
      </c>
      <c r="AV6" s="144"/>
    </row>
    <row r="7" spans="1:48" ht="57" customHeight="1">
      <c r="A7" s="159" t="s">
        <v>49</v>
      </c>
      <c r="B7" s="160"/>
      <c r="C7" s="51">
        <f>C8+C9</f>
        <v>93949</v>
      </c>
      <c r="D7" s="52">
        <f t="shared" si="0"/>
        <v>2646</v>
      </c>
      <c r="E7" s="16">
        <f>ROUND((D7/C7*100),1)</f>
        <v>2.8</v>
      </c>
      <c r="F7" s="64">
        <f>SUM(F8:F9)</f>
        <v>2531</v>
      </c>
      <c r="G7" s="16">
        <f aca="true" t="shared" si="3" ref="G7:G29">ROUND((F7/C7*100),1)</f>
        <v>2.7</v>
      </c>
      <c r="H7" s="70">
        <f>SUM(H8:H9)</f>
        <v>13</v>
      </c>
      <c r="I7" s="17">
        <f aca="true" t="shared" si="4" ref="I7:I29">ROUND((H7/C7*100),1)</f>
        <v>0</v>
      </c>
      <c r="J7" s="64">
        <f>SUM(J8:J9)</f>
        <v>102</v>
      </c>
      <c r="K7" s="18">
        <f>ROUND((J7/C7*100),1)</f>
        <v>0.1</v>
      </c>
      <c r="L7" s="84">
        <f t="shared" si="1"/>
        <v>32458</v>
      </c>
      <c r="M7" s="17">
        <f>ROUND((L7/C7*100),1)</f>
        <v>34.5</v>
      </c>
      <c r="N7" s="70">
        <f>SUM(N8:N9)</f>
        <v>58</v>
      </c>
      <c r="O7" s="16">
        <f>ROUND((N7/C7*100),1)</f>
        <v>0.1</v>
      </c>
      <c r="P7" s="64">
        <f>SUM(P8:P9)</f>
        <v>8538</v>
      </c>
      <c r="Q7" s="16">
        <f>ROUND((P7/C7*100),1)</f>
        <v>9.1</v>
      </c>
      <c r="R7" s="70">
        <f>SUM(R8:R9)</f>
        <v>23862</v>
      </c>
      <c r="S7" s="19">
        <f>ROUND((R7/C7*100),1)</f>
        <v>25.4</v>
      </c>
      <c r="T7" s="88">
        <f t="shared" si="2"/>
        <v>57973</v>
      </c>
      <c r="U7" s="16">
        <f aca="true" t="shared" si="5" ref="U7:U29">ROUND((T7/C7*100),1)</f>
        <v>61.7</v>
      </c>
      <c r="V7" s="64">
        <f>SUM(V8:V9)</f>
        <v>462</v>
      </c>
      <c r="W7" s="16">
        <f>ROUND((V7/C7*100),1)</f>
        <v>0.5</v>
      </c>
      <c r="X7" s="70">
        <f>SUM(X8:X9)</f>
        <v>1054</v>
      </c>
      <c r="Y7" s="17">
        <f>ROUND((X7/C7*100),1)</f>
        <v>1.1</v>
      </c>
      <c r="Z7" s="64">
        <f>SUM(Z8:Z9)</f>
        <v>4320</v>
      </c>
      <c r="AA7" s="16">
        <f>ROUND((Z7/C7*100),1)</f>
        <v>4.6</v>
      </c>
      <c r="AB7" s="70">
        <f>SUM(AB8:AB9)</f>
        <v>18670</v>
      </c>
      <c r="AC7" s="17">
        <f aca="true" t="shared" si="6" ref="AC7:AC29">ROUND((AB7/C7*100),1)</f>
        <v>19.9</v>
      </c>
      <c r="AD7" s="64">
        <f>SUM(AD8:AD9)</f>
        <v>2139</v>
      </c>
      <c r="AE7" s="16">
        <f>ROUND((AD7/C7*100),1)</f>
        <v>2.3</v>
      </c>
      <c r="AF7" s="70">
        <f>SUM(AF8:AF9)</f>
        <v>623</v>
      </c>
      <c r="AG7" s="17">
        <f>ROUND((AF7/C7*100),1)</f>
        <v>0.7</v>
      </c>
      <c r="AH7" s="64">
        <f>SUM(AH8:AH9)</f>
        <v>3796</v>
      </c>
      <c r="AI7" s="20">
        <f>ROUND((AH7/C7*100),1)</f>
        <v>4</v>
      </c>
      <c r="AJ7" s="70">
        <f>SUM(AJ8:AJ9)</f>
        <v>8307</v>
      </c>
      <c r="AK7" s="20">
        <f>ROUND((AJ7/C7*100),1)</f>
        <v>8.8</v>
      </c>
      <c r="AL7" s="70">
        <f>SUM(AL8:AL9)</f>
        <v>3559</v>
      </c>
      <c r="AM7" s="20">
        <f>ROUND((AL7/C7*100),1)</f>
        <v>3.8</v>
      </c>
      <c r="AN7" s="70">
        <f>SUM(AN8:AN9)</f>
        <v>1070</v>
      </c>
      <c r="AO7" s="20">
        <f>ROUND((AN7/C7*100),1)</f>
        <v>1.1</v>
      </c>
      <c r="AP7" s="70">
        <f>SUM(AP8:AP9)</f>
        <v>11942</v>
      </c>
      <c r="AQ7" s="16">
        <f>ROUND((AP7/C7*100),1)</f>
        <v>12.7</v>
      </c>
      <c r="AR7" s="94">
        <f>SUM(AR8:AR9)</f>
        <v>2031</v>
      </c>
      <c r="AS7" s="18">
        <f>ROUND((AR7/C7*100),1)</f>
        <v>2.2</v>
      </c>
      <c r="AT7" s="100">
        <f>SUM(AT8:AT9)</f>
        <v>872</v>
      </c>
      <c r="AU7" s="149" t="s">
        <v>75</v>
      </c>
      <c r="AV7" s="150"/>
    </row>
    <row r="8" spans="1:48" ht="57" customHeight="1">
      <c r="A8" s="126"/>
      <c r="B8" s="127" t="s">
        <v>32</v>
      </c>
      <c r="C8" s="53">
        <v>86610</v>
      </c>
      <c r="D8" s="54">
        <f t="shared" si="0"/>
        <v>2296</v>
      </c>
      <c r="E8" s="21">
        <f aca="true" t="shared" si="7" ref="E8:E29">ROUND((D8/C8*100),1)</f>
        <v>2.7</v>
      </c>
      <c r="F8" s="65">
        <v>2196</v>
      </c>
      <c r="G8" s="21">
        <f t="shared" si="3"/>
        <v>2.5</v>
      </c>
      <c r="H8" s="71">
        <v>8</v>
      </c>
      <c r="I8" s="21">
        <f t="shared" si="4"/>
        <v>0</v>
      </c>
      <c r="J8" s="65">
        <v>92</v>
      </c>
      <c r="K8" s="21">
        <f aca="true" t="shared" si="8" ref="K8:K29">ROUND((J8/C8*100),1)</f>
        <v>0.1</v>
      </c>
      <c r="L8" s="54">
        <f t="shared" si="1"/>
        <v>29599</v>
      </c>
      <c r="M8" s="21">
        <f aca="true" t="shared" si="9" ref="M8:M29">ROUND((L8/C8*100),1)</f>
        <v>34.2</v>
      </c>
      <c r="N8" s="71">
        <v>53</v>
      </c>
      <c r="O8" s="21">
        <f aca="true" t="shared" si="10" ref="O8:O29">ROUND((N8/C8*100),1)</f>
        <v>0.1</v>
      </c>
      <c r="P8" s="65">
        <v>7816</v>
      </c>
      <c r="Q8" s="21">
        <f aca="true" t="shared" si="11" ref="Q8:Q29">ROUND((P8/C8*100),1)</f>
        <v>9</v>
      </c>
      <c r="R8" s="71">
        <v>21730</v>
      </c>
      <c r="S8" s="22">
        <f aca="true" t="shared" si="12" ref="S8:S29">ROUND((R8/C8*100),1)</f>
        <v>25.1</v>
      </c>
      <c r="T8" s="89">
        <f t="shared" si="2"/>
        <v>53954</v>
      </c>
      <c r="U8" s="23">
        <f t="shared" si="5"/>
        <v>62.3</v>
      </c>
      <c r="V8" s="65">
        <v>433</v>
      </c>
      <c r="W8" s="21">
        <f aca="true" t="shared" si="13" ref="W8:W29">ROUND((V8/C8*100),1)</f>
        <v>0.5</v>
      </c>
      <c r="X8" s="71">
        <v>975</v>
      </c>
      <c r="Y8" s="23">
        <f aca="true" t="shared" si="14" ref="Y8:Y29">ROUND((X8/C8*100),1)</f>
        <v>1.1</v>
      </c>
      <c r="Z8" s="65">
        <v>3980</v>
      </c>
      <c r="AA8" s="23">
        <f aca="true" t="shared" si="15" ref="AA8:AA29">ROUND((Z8/C8*100),1)</f>
        <v>4.6</v>
      </c>
      <c r="AB8" s="71">
        <v>17445</v>
      </c>
      <c r="AC8" s="23">
        <f t="shared" si="6"/>
        <v>20.1</v>
      </c>
      <c r="AD8" s="65">
        <v>2031</v>
      </c>
      <c r="AE8" s="23">
        <f aca="true" t="shared" si="16" ref="AE8:AE29">ROUND((AD8/C8*100),1)</f>
        <v>2.3</v>
      </c>
      <c r="AF8" s="71">
        <v>603</v>
      </c>
      <c r="AG8" s="23">
        <f aca="true" t="shared" si="17" ref="AG8:AG29">ROUND((AF8/C8*100),1)</f>
        <v>0.7</v>
      </c>
      <c r="AH8" s="65">
        <v>3600</v>
      </c>
      <c r="AI8" s="23">
        <f aca="true" t="shared" si="18" ref="AI8:AI29">ROUND((AH8/C8*100),1)</f>
        <v>4.2</v>
      </c>
      <c r="AJ8" s="71">
        <v>7674</v>
      </c>
      <c r="AK8" s="23">
        <f aca="true" t="shared" si="19" ref="AK8:AK29">ROUND((AJ8/C8*100),1)</f>
        <v>8.9</v>
      </c>
      <c r="AL8" s="71">
        <v>3278</v>
      </c>
      <c r="AM8" s="23">
        <f aca="true" t="shared" si="20" ref="AM8:AM29">ROUND((AL8/C8*100),1)</f>
        <v>3.8</v>
      </c>
      <c r="AN8" s="71">
        <v>949</v>
      </c>
      <c r="AO8" s="23">
        <f aca="true" t="shared" si="21" ref="AO8:AO29">ROUND((AN8/C8*100),1)</f>
        <v>1.1</v>
      </c>
      <c r="AP8" s="71">
        <v>11108</v>
      </c>
      <c r="AQ8" s="21">
        <f aca="true" t="shared" si="22" ref="AQ8:AQ29">ROUND((AP8/C8*100),1)</f>
        <v>12.8</v>
      </c>
      <c r="AR8" s="95">
        <v>1878</v>
      </c>
      <c r="AS8" s="23">
        <f aca="true" t="shared" si="23" ref="AS8:AS29">ROUND((AR8/C8*100),1)</f>
        <v>2.2</v>
      </c>
      <c r="AT8" s="101">
        <v>761</v>
      </c>
      <c r="AU8" s="133" t="s">
        <v>32</v>
      </c>
      <c r="AV8" s="134"/>
    </row>
    <row r="9" spans="1:48" ht="57" customHeight="1">
      <c r="A9" s="126"/>
      <c r="B9" s="128" t="s">
        <v>33</v>
      </c>
      <c r="C9" s="55">
        <v>7339</v>
      </c>
      <c r="D9" s="56">
        <f t="shared" si="0"/>
        <v>350</v>
      </c>
      <c r="E9" s="24">
        <f t="shared" si="7"/>
        <v>4.8</v>
      </c>
      <c r="F9" s="66">
        <v>335</v>
      </c>
      <c r="G9" s="24">
        <f t="shared" si="3"/>
        <v>4.6</v>
      </c>
      <c r="H9" s="72">
        <v>5</v>
      </c>
      <c r="I9" s="25">
        <f t="shared" si="4"/>
        <v>0.1</v>
      </c>
      <c r="J9" s="66">
        <v>10</v>
      </c>
      <c r="K9" s="26">
        <f t="shared" si="8"/>
        <v>0.1</v>
      </c>
      <c r="L9" s="56">
        <f t="shared" si="1"/>
        <v>2859</v>
      </c>
      <c r="M9" s="25">
        <f t="shared" si="9"/>
        <v>39</v>
      </c>
      <c r="N9" s="72">
        <v>5</v>
      </c>
      <c r="O9" s="24">
        <f t="shared" si="10"/>
        <v>0.1</v>
      </c>
      <c r="P9" s="66">
        <v>722</v>
      </c>
      <c r="Q9" s="24">
        <f t="shared" si="11"/>
        <v>9.8</v>
      </c>
      <c r="R9" s="72">
        <v>2132</v>
      </c>
      <c r="S9" s="27">
        <f t="shared" si="12"/>
        <v>29.1</v>
      </c>
      <c r="T9" s="90">
        <f t="shared" si="2"/>
        <v>4019</v>
      </c>
      <c r="U9" s="24">
        <f t="shared" si="5"/>
        <v>54.8</v>
      </c>
      <c r="V9" s="66">
        <v>29</v>
      </c>
      <c r="W9" s="24">
        <f t="shared" si="13"/>
        <v>0.4</v>
      </c>
      <c r="X9" s="72">
        <v>79</v>
      </c>
      <c r="Y9" s="25">
        <f t="shared" si="14"/>
        <v>1.1</v>
      </c>
      <c r="Z9" s="66">
        <v>340</v>
      </c>
      <c r="AA9" s="24">
        <f t="shared" si="15"/>
        <v>4.6</v>
      </c>
      <c r="AB9" s="72">
        <v>1225</v>
      </c>
      <c r="AC9" s="25">
        <f t="shared" si="6"/>
        <v>16.7</v>
      </c>
      <c r="AD9" s="66">
        <v>108</v>
      </c>
      <c r="AE9" s="24">
        <f t="shared" si="16"/>
        <v>1.5</v>
      </c>
      <c r="AF9" s="72">
        <v>20</v>
      </c>
      <c r="AG9" s="25">
        <f t="shared" si="17"/>
        <v>0.3</v>
      </c>
      <c r="AH9" s="66">
        <v>196</v>
      </c>
      <c r="AI9" s="28">
        <f t="shared" si="18"/>
        <v>2.7</v>
      </c>
      <c r="AJ9" s="72">
        <v>633</v>
      </c>
      <c r="AK9" s="28">
        <f t="shared" si="19"/>
        <v>8.6</v>
      </c>
      <c r="AL9" s="72">
        <v>281</v>
      </c>
      <c r="AM9" s="28">
        <f t="shared" si="20"/>
        <v>3.8</v>
      </c>
      <c r="AN9" s="72">
        <v>121</v>
      </c>
      <c r="AO9" s="28">
        <f t="shared" si="21"/>
        <v>1.6</v>
      </c>
      <c r="AP9" s="72">
        <v>834</v>
      </c>
      <c r="AQ9" s="24">
        <f t="shared" si="22"/>
        <v>11.4</v>
      </c>
      <c r="AR9" s="96">
        <v>153</v>
      </c>
      <c r="AS9" s="26">
        <f t="shared" si="23"/>
        <v>2.1</v>
      </c>
      <c r="AT9" s="102">
        <v>111</v>
      </c>
      <c r="AU9" s="135" t="s">
        <v>33</v>
      </c>
      <c r="AV9" s="136"/>
    </row>
    <row r="10" spans="1:48" ht="57" customHeight="1">
      <c r="A10" s="141" t="s">
        <v>62</v>
      </c>
      <c r="B10" s="142"/>
      <c r="C10" s="49">
        <v>24497</v>
      </c>
      <c r="D10" s="57">
        <f t="shared" si="0"/>
        <v>1275</v>
      </c>
      <c r="E10" s="13">
        <f t="shared" si="7"/>
        <v>5.2</v>
      </c>
      <c r="F10" s="63">
        <v>1069</v>
      </c>
      <c r="G10" s="13">
        <f t="shared" si="3"/>
        <v>4.4</v>
      </c>
      <c r="H10" s="69">
        <v>3</v>
      </c>
      <c r="I10" s="13">
        <f t="shared" si="4"/>
        <v>0</v>
      </c>
      <c r="J10" s="63">
        <v>203</v>
      </c>
      <c r="K10" s="13">
        <f t="shared" si="8"/>
        <v>0.8</v>
      </c>
      <c r="L10" s="57">
        <f t="shared" si="1"/>
        <v>9534</v>
      </c>
      <c r="M10" s="13">
        <f t="shared" si="9"/>
        <v>38.9</v>
      </c>
      <c r="N10" s="69">
        <v>9</v>
      </c>
      <c r="O10" s="13">
        <f t="shared" si="10"/>
        <v>0</v>
      </c>
      <c r="P10" s="63">
        <v>2825</v>
      </c>
      <c r="Q10" s="13">
        <f t="shared" si="11"/>
        <v>11.5</v>
      </c>
      <c r="R10" s="69">
        <v>6700</v>
      </c>
      <c r="S10" s="14">
        <f t="shared" si="12"/>
        <v>27.4</v>
      </c>
      <c r="T10" s="87">
        <f t="shared" si="2"/>
        <v>13586</v>
      </c>
      <c r="U10" s="15">
        <f t="shared" si="5"/>
        <v>55.5</v>
      </c>
      <c r="V10" s="63">
        <v>112</v>
      </c>
      <c r="W10" s="13">
        <f t="shared" si="13"/>
        <v>0.5</v>
      </c>
      <c r="X10" s="69">
        <v>236</v>
      </c>
      <c r="Y10" s="15">
        <f t="shared" si="14"/>
        <v>1</v>
      </c>
      <c r="Z10" s="63">
        <v>872</v>
      </c>
      <c r="AA10" s="15">
        <f t="shared" si="15"/>
        <v>3.6</v>
      </c>
      <c r="AB10" s="69">
        <v>3916</v>
      </c>
      <c r="AC10" s="15">
        <f t="shared" si="6"/>
        <v>16</v>
      </c>
      <c r="AD10" s="63">
        <v>420</v>
      </c>
      <c r="AE10" s="15">
        <f t="shared" si="16"/>
        <v>1.7</v>
      </c>
      <c r="AF10" s="69">
        <v>79</v>
      </c>
      <c r="AG10" s="15">
        <f t="shared" si="17"/>
        <v>0.3</v>
      </c>
      <c r="AH10" s="63">
        <v>1033</v>
      </c>
      <c r="AI10" s="15">
        <f t="shared" si="18"/>
        <v>4.2</v>
      </c>
      <c r="AJ10" s="69">
        <v>2171</v>
      </c>
      <c r="AK10" s="15">
        <f t="shared" si="19"/>
        <v>8.9</v>
      </c>
      <c r="AL10" s="69">
        <v>746</v>
      </c>
      <c r="AM10" s="15">
        <f t="shared" si="20"/>
        <v>3</v>
      </c>
      <c r="AN10" s="69">
        <v>372</v>
      </c>
      <c r="AO10" s="15">
        <f t="shared" si="21"/>
        <v>1.5</v>
      </c>
      <c r="AP10" s="69">
        <v>3032</v>
      </c>
      <c r="AQ10" s="13">
        <f t="shared" si="22"/>
        <v>12.4</v>
      </c>
      <c r="AR10" s="93">
        <v>597</v>
      </c>
      <c r="AS10" s="15">
        <f t="shared" si="23"/>
        <v>2.4</v>
      </c>
      <c r="AT10" s="99">
        <v>102</v>
      </c>
      <c r="AU10" s="143" t="s">
        <v>62</v>
      </c>
      <c r="AV10" s="144"/>
    </row>
    <row r="11" spans="1:48" ht="57" customHeight="1">
      <c r="A11" s="141" t="s">
        <v>63</v>
      </c>
      <c r="B11" s="142"/>
      <c r="C11" s="49">
        <v>28039</v>
      </c>
      <c r="D11" s="57">
        <f t="shared" si="0"/>
        <v>1834</v>
      </c>
      <c r="E11" s="13">
        <f t="shared" si="7"/>
        <v>6.5</v>
      </c>
      <c r="F11" s="63">
        <v>1473</v>
      </c>
      <c r="G11" s="13">
        <f t="shared" si="3"/>
        <v>5.3</v>
      </c>
      <c r="H11" s="69">
        <v>20</v>
      </c>
      <c r="I11" s="29">
        <f t="shared" si="4"/>
        <v>0.1</v>
      </c>
      <c r="J11" s="63">
        <v>341</v>
      </c>
      <c r="K11" s="14">
        <f t="shared" si="8"/>
        <v>1.2</v>
      </c>
      <c r="L11" s="57">
        <f t="shared" si="1"/>
        <v>10659</v>
      </c>
      <c r="M11" s="29">
        <f t="shared" si="9"/>
        <v>38</v>
      </c>
      <c r="N11" s="69">
        <v>10</v>
      </c>
      <c r="O11" s="13">
        <f t="shared" si="10"/>
        <v>0</v>
      </c>
      <c r="P11" s="63">
        <v>2829</v>
      </c>
      <c r="Q11" s="13">
        <f t="shared" si="11"/>
        <v>10.1</v>
      </c>
      <c r="R11" s="69">
        <v>7820</v>
      </c>
      <c r="S11" s="30">
        <f t="shared" si="12"/>
        <v>27.9</v>
      </c>
      <c r="T11" s="87">
        <f t="shared" si="2"/>
        <v>15499</v>
      </c>
      <c r="U11" s="13">
        <f t="shared" si="5"/>
        <v>55.3</v>
      </c>
      <c r="V11" s="63">
        <v>105</v>
      </c>
      <c r="W11" s="13">
        <f t="shared" si="13"/>
        <v>0.4</v>
      </c>
      <c r="X11" s="69">
        <v>160</v>
      </c>
      <c r="Y11" s="29">
        <f t="shared" si="14"/>
        <v>0.6</v>
      </c>
      <c r="Z11" s="63">
        <v>1375</v>
      </c>
      <c r="AA11" s="13">
        <f t="shared" si="15"/>
        <v>4.9</v>
      </c>
      <c r="AB11" s="69">
        <v>4232</v>
      </c>
      <c r="AC11" s="29">
        <f t="shared" si="6"/>
        <v>15.1</v>
      </c>
      <c r="AD11" s="63">
        <v>415</v>
      </c>
      <c r="AE11" s="13">
        <f t="shared" si="16"/>
        <v>1.5</v>
      </c>
      <c r="AF11" s="69">
        <v>93</v>
      </c>
      <c r="AG11" s="29">
        <f t="shared" si="17"/>
        <v>0.3</v>
      </c>
      <c r="AH11" s="63">
        <v>1298</v>
      </c>
      <c r="AI11" s="15">
        <f t="shared" si="18"/>
        <v>4.6</v>
      </c>
      <c r="AJ11" s="69">
        <v>2708</v>
      </c>
      <c r="AK11" s="15">
        <f t="shared" si="19"/>
        <v>9.7</v>
      </c>
      <c r="AL11" s="69">
        <v>973</v>
      </c>
      <c r="AM11" s="15">
        <f t="shared" si="20"/>
        <v>3.5</v>
      </c>
      <c r="AN11" s="69">
        <v>599</v>
      </c>
      <c r="AO11" s="15">
        <f t="shared" si="21"/>
        <v>2.1</v>
      </c>
      <c r="AP11" s="69">
        <v>2819</v>
      </c>
      <c r="AQ11" s="13">
        <f t="shared" si="22"/>
        <v>10.1</v>
      </c>
      <c r="AR11" s="93">
        <v>722</v>
      </c>
      <c r="AS11" s="14">
        <f t="shared" si="23"/>
        <v>2.6</v>
      </c>
      <c r="AT11" s="99">
        <v>47</v>
      </c>
      <c r="AU11" s="143" t="s">
        <v>63</v>
      </c>
      <c r="AV11" s="144"/>
    </row>
    <row r="12" spans="1:48" ht="57" customHeight="1">
      <c r="A12" s="141" t="s">
        <v>64</v>
      </c>
      <c r="B12" s="142"/>
      <c r="C12" s="49">
        <v>17922</v>
      </c>
      <c r="D12" s="57">
        <f t="shared" si="0"/>
        <v>873</v>
      </c>
      <c r="E12" s="13">
        <f t="shared" si="7"/>
        <v>4.9</v>
      </c>
      <c r="F12" s="63">
        <v>792</v>
      </c>
      <c r="G12" s="13">
        <f t="shared" si="3"/>
        <v>4.4</v>
      </c>
      <c r="H12" s="69">
        <v>0</v>
      </c>
      <c r="I12" s="31">
        <f t="shared" si="4"/>
        <v>0</v>
      </c>
      <c r="J12" s="63">
        <v>81</v>
      </c>
      <c r="K12" s="13">
        <f t="shared" si="8"/>
        <v>0.5</v>
      </c>
      <c r="L12" s="57">
        <f t="shared" si="1"/>
        <v>7277</v>
      </c>
      <c r="M12" s="13">
        <f t="shared" si="9"/>
        <v>40.6</v>
      </c>
      <c r="N12" s="69">
        <v>16</v>
      </c>
      <c r="O12" s="13">
        <f t="shared" si="10"/>
        <v>0.1</v>
      </c>
      <c r="P12" s="63">
        <v>1607</v>
      </c>
      <c r="Q12" s="13">
        <f t="shared" si="11"/>
        <v>9</v>
      </c>
      <c r="R12" s="69">
        <v>5654</v>
      </c>
      <c r="S12" s="14">
        <f t="shared" si="12"/>
        <v>31.5</v>
      </c>
      <c r="T12" s="87">
        <f t="shared" si="2"/>
        <v>9714</v>
      </c>
      <c r="U12" s="15">
        <f t="shared" si="5"/>
        <v>54.2</v>
      </c>
      <c r="V12" s="63">
        <v>108</v>
      </c>
      <c r="W12" s="13">
        <f t="shared" si="13"/>
        <v>0.6</v>
      </c>
      <c r="X12" s="69">
        <v>204</v>
      </c>
      <c r="Y12" s="15">
        <f t="shared" si="14"/>
        <v>1.1</v>
      </c>
      <c r="Z12" s="63">
        <v>685</v>
      </c>
      <c r="AA12" s="15">
        <f t="shared" si="15"/>
        <v>3.8</v>
      </c>
      <c r="AB12" s="69">
        <v>2693</v>
      </c>
      <c r="AC12" s="15">
        <f t="shared" si="6"/>
        <v>15</v>
      </c>
      <c r="AD12" s="63">
        <v>388</v>
      </c>
      <c r="AE12" s="15">
        <f t="shared" si="16"/>
        <v>2.2</v>
      </c>
      <c r="AF12" s="69">
        <v>56</v>
      </c>
      <c r="AG12" s="15">
        <f t="shared" si="17"/>
        <v>0.3</v>
      </c>
      <c r="AH12" s="63">
        <v>508</v>
      </c>
      <c r="AI12" s="15">
        <f t="shared" si="18"/>
        <v>2.8</v>
      </c>
      <c r="AJ12" s="69">
        <v>1556</v>
      </c>
      <c r="AK12" s="15">
        <f t="shared" si="19"/>
        <v>8.7</v>
      </c>
      <c r="AL12" s="69">
        <v>681</v>
      </c>
      <c r="AM12" s="15">
        <f t="shared" si="20"/>
        <v>3.8</v>
      </c>
      <c r="AN12" s="69">
        <v>281</v>
      </c>
      <c r="AO12" s="15">
        <f t="shared" si="21"/>
        <v>1.6</v>
      </c>
      <c r="AP12" s="69">
        <v>2122</v>
      </c>
      <c r="AQ12" s="13">
        <f t="shared" si="22"/>
        <v>11.8</v>
      </c>
      <c r="AR12" s="93">
        <v>432</v>
      </c>
      <c r="AS12" s="15">
        <f t="shared" si="23"/>
        <v>2.4</v>
      </c>
      <c r="AT12" s="99">
        <v>58</v>
      </c>
      <c r="AU12" s="143" t="s">
        <v>64</v>
      </c>
      <c r="AV12" s="144"/>
    </row>
    <row r="13" spans="1:48" ht="57" customHeight="1">
      <c r="A13" s="159" t="s">
        <v>65</v>
      </c>
      <c r="B13" s="160"/>
      <c r="C13" s="51">
        <f>SUM(C14:C15)</f>
        <v>22976</v>
      </c>
      <c r="D13" s="52">
        <f t="shared" si="0"/>
        <v>1136</v>
      </c>
      <c r="E13" s="16">
        <f t="shared" si="7"/>
        <v>4.9</v>
      </c>
      <c r="F13" s="64">
        <f>SUM(F14:F15)</f>
        <v>1073</v>
      </c>
      <c r="G13" s="16">
        <f t="shared" si="3"/>
        <v>4.7</v>
      </c>
      <c r="H13" s="70">
        <f>SUM(H14:H15)</f>
        <v>3</v>
      </c>
      <c r="I13" s="17">
        <f t="shared" si="4"/>
        <v>0</v>
      </c>
      <c r="J13" s="64">
        <f>SUM(J14:J15)</f>
        <v>60</v>
      </c>
      <c r="K13" s="18">
        <f t="shared" si="8"/>
        <v>0.3</v>
      </c>
      <c r="L13" s="84">
        <f t="shared" si="1"/>
        <v>10084</v>
      </c>
      <c r="M13" s="17">
        <f t="shared" si="9"/>
        <v>43.9</v>
      </c>
      <c r="N13" s="70">
        <f>SUM(N14:N15)</f>
        <v>32</v>
      </c>
      <c r="O13" s="16">
        <f t="shared" si="10"/>
        <v>0.1</v>
      </c>
      <c r="P13" s="64">
        <f>SUM(P14:P15)</f>
        <v>2405</v>
      </c>
      <c r="Q13" s="16">
        <f t="shared" si="11"/>
        <v>10.5</v>
      </c>
      <c r="R13" s="70">
        <f>SUM(R14:R15)</f>
        <v>7647</v>
      </c>
      <c r="S13" s="19">
        <f t="shared" si="12"/>
        <v>33.3</v>
      </c>
      <c r="T13" s="88">
        <f t="shared" si="2"/>
        <v>11738</v>
      </c>
      <c r="U13" s="16">
        <f t="shared" si="5"/>
        <v>51.1</v>
      </c>
      <c r="V13" s="64">
        <f>SUM(V14:V15)</f>
        <v>134</v>
      </c>
      <c r="W13" s="16">
        <f t="shared" si="13"/>
        <v>0.6</v>
      </c>
      <c r="X13" s="70">
        <f>SUM(X14:X15)</f>
        <v>145</v>
      </c>
      <c r="Y13" s="17">
        <f t="shared" si="14"/>
        <v>0.6</v>
      </c>
      <c r="Z13" s="64">
        <f>SUM(Z14:Z15)</f>
        <v>783</v>
      </c>
      <c r="AA13" s="16">
        <f t="shared" si="15"/>
        <v>3.4</v>
      </c>
      <c r="AB13" s="70">
        <f>SUM(AB14:AB15)</f>
        <v>2949</v>
      </c>
      <c r="AC13" s="17">
        <f t="shared" si="6"/>
        <v>12.8</v>
      </c>
      <c r="AD13" s="64">
        <f>SUM(AD14:AD15)</f>
        <v>348</v>
      </c>
      <c r="AE13" s="16">
        <f t="shared" si="16"/>
        <v>1.5</v>
      </c>
      <c r="AF13" s="70">
        <f>SUM(AF14:AF15)</f>
        <v>53</v>
      </c>
      <c r="AG13" s="17">
        <f t="shared" si="17"/>
        <v>0.2</v>
      </c>
      <c r="AH13" s="64">
        <f>SUM(AH14:AH15)</f>
        <v>1221</v>
      </c>
      <c r="AI13" s="20">
        <f t="shared" si="18"/>
        <v>5.3</v>
      </c>
      <c r="AJ13" s="70">
        <f>SUM(AJ14:AJ15)</f>
        <v>1997</v>
      </c>
      <c r="AK13" s="20">
        <f t="shared" si="19"/>
        <v>8.7</v>
      </c>
      <c r="AL13" s="70">
        <f>SUM(AL14:AL15)</f>
        <v>745</v>
      </c>
      <c r="AM13" s="20">
        <f t="shared" si="20"/>
        <v>3.2</v>
      </c>
      <c r="AN13" s="70">
        <f>SUM(AN14:AN15)</f>
        <v>380</v>
      </c>
      <c r="AO13" s="20">
        <f t="shared" si="21"/>
        <v>1.7</v>
      </c>
      <c r="AP13" s="70">
        <f>SUM(AP14:AP15)</f>
        <v>2428</v>
      </c>
      <c r="AQ13" s="16">
        <f t="shared" si="22"/>
        <v>10.6</v>
      </c>
      <c r="AR13" s="94">
        <f>SUM(AR14:AR15)</f>
        <v>555</v>
      </c>
      <c r="AS13" s="18">
        <f t="shared" si="23"/>
        <v>2.4</v>
      </c>
      <c r="AT13" s="100">
        <f>SUM(AT14:AT15)</f>
        <v>18</v>
      </c>
      <c r="AU13" s="149" t="s">
        <v>76</v>
      </c>
      <c r="AV13" s="150"/>
    </row>
    <row r="14" spans="1:48" ht="57" customHeight="1">
      <c r="A14" s="43"/>
      <c r="B14" s="127" t="s">
        <v>34</v>
      </c>
      <c r="C14" s="53">
        <v>19600</v>
      </c>
      <c r="D14" s="58">
        <f t="shared" si="0"/>
        <v>965</v>
      </c>
      <c r="E14" s="21">
        <f t="shared" si="7"/>
        <v>4.9</v>
      </c>
      <c r="F14" s="65">
        <v>903</v>
      </c>
      <c r="G14" s="21">
        <f t="shared" si="3"/>
        <v>4.6</v>
      </c>
      <c r="H14" s="71">
        <v>2</v>
      </c>
      <c r="I14" s="21">
        <f t="shared" si="4"/>
        <v>0</v>
      </c>
      <c r="J14" s="65">
        <v>60</v>
      </c>
      <c r="K14" s="21">
        <f t="shared" si="8"/>
        <v>0.3</v>
      </c>
      <c r="L14" s="54">
        <f t="shared" si="1"/>
        <v>9043</v>
      </c>
      <c r="M14" s="21">
        <f t="shared" si="9"/>
        <v>46.1</v>
      </c>
      <c r="N14" s="71">
        <v>27</v>
      </c>
      <c r="O14" s="21">
        <f t="shared" si="10"/>
        <v>0.1</v>
      </c>
      <c r="P14" s="65">
        <v>2010</v>
      </c>
      <c r="Q14" s="21">
        <f t="shared" si="11"/>
        <v>10.3</v>
      </c>
      <c r="R14" s="71">
        <v>7006</v>
      </c>
      <c r="S14" s="22">
        <f t="shared" si="12"/>
        <v>35.7</v>
      </c>
      <c r="T14" s="89">
        <f t="shared" si="2"/>
        <v>9575</v>
      </c>
      <c r="U14" s="23">
        <f t="shared" si="5"/>
        <v>48.9</v>
      </c>
      <c r="V14" s="65">
        <v>72</v>
      </c>
      <c r="W14" s="21">
        <f t="shared" si="13"/>
        <v>0.4</v>
      </c>
      <c r="X14" s="71">
        <v>132</v>
      </c>
      <c r="Y14" s="23">
        <f t="shared" si="14"/>
        <v>0.7</v>
      </c>
      <c r="Z14" s="65">
        <v>606</v>
      </c>
      <c r="AA14" s="23">
        <f t="shared" si="15"/>
        <v>3.1</v>
      </c>
      <c r="AB14" s="71">
        <v>2616</v>
      </c>
      <c r="AC14" s="23">
        <f t="shared" si="6"/>
        <v>13.3</v>
      </c>
      <c r="AD14" s="65">
        <v>324</v>
      </c>
      <c r="AE14" s="23">
        <f t="shared" si="16"/>
        <v>1.7</v>
      </c>
      <c r="AF14" s="71">
        <v>45</v>
      </c>
      <c r="AG14" s="23">
        <f t="shared" si="17"/>
        <v>0.2</v>
      </c>
      <c r="AH14" s="65">
        <v>689</v>
      </c>
      <c r="AI14" s="23">
        <f t="shared" si="18"/>
        <v>3.5</v>
      </c>
      <c r="AJ14" s="71">
        <v>1732</v>
      </c>
      <c r="AK14" s="23">
        <f t="shared" si="19"/>
        <v>8.8</v>
      </c>
      <c r="AL14" s="71">
        <v>640</v>
      </c>
      <c r="AM14" s="23">
        <f t="shared" si="20"/>
        <v>3.3</v>
      </c>
      <c r="AN14" s="71">
        <v>324</v>
      </c>
      <c r="AO14" s="23">
        <f t="shared" si="21"/>
        <v>1.7</v>
      </c>
      <c r="AP14" s="71">
        <v>1979</v>
      </c>
      <c r="AQ14" s="21">
        <f t="shared" si="22"/>
        <v>10.1</v>
      </c>
      <c r="AR14" s="95">
        <v>416</v>
      </c>
      <c r="AS14" s="23">
        <f t="shared" si="23"/>
        <v>2.1</v>
      </c>
      <c r="AT14" s="101">
        <v>17</v>
      </c>
      <c r="AU14" s="133" t="s">
        <v>34</v>
      </c>
      <c r="AV14" s="134"/>
    </row>
    <row r="15" spans="1:48" ht="57" customHeight="1">
      <c r="A15" s="43"/>
      <c r="B15" s="46" t="s">
        <v>35</v>
      </c>
      <c r="C15" s="55">
        <v>3376</v>
      </c>
      <c r="D15" s="59">
        <f t="shared" si="0"/>
        <v>171</v>
      </c>
      <c r="E15" s="24">
        <f t="shared" si="7"/>
        <v>5.1</v>
      </c>
      <c r="F15" s="66">
        <v>170</v>
      </c>
      <c r="G15" s="24">
        <f t="shared" si="3"/>
        <v>5</v>
      </c>
      <c r="H15" s="72">
        <v>1</v>
      </c>
      <c r="I15" s="25">
        <f t="shared" si="4"/>
        <v>0</v>
      </c>
      <c r="J15" s="32">
        <v>0</v>
      </c>
      <c r="K15" s="33">
        <f t="shared" si="8"/>
        <v>0</v>
      </c>
      <c r="L15" s="56">
        <f t="shared" si="1"/>
        <v>1041</v>
      </c>
      <c r="M15" s="25">
        <f t="shared" si="9"/>
        <v>30.8</v>
      </c>
      <c r="N15" s="72">
        <v>5</v>
      </c>
      <c r="O15" s="24">
        <f t="shared" si="10"/>
        <v>0.1</v>
      </c>
      <c r="P15" s="66">
        <v>395</v>
      </c>
      <c r="Q15" s="24">
        <f t="shared" si="11"/>
        <v>11.7</v>
      </c>
      <c r="R15" s="72">
        <v>641</v>
      </c>
      <c r="S15" s="27">
        <f t="shared" si="12"/>
        <v>19</v>
      </c>
      <c r="T15" s="90">
        <f t="shared" si="2"/>
        <v>2163</v>
      </c>
      <c r="U15" s="24">
        <f t="shared" si="5"/>
        <v>64.1</v>
      </c>
      <c r="V15" s="66">
        <v>62</v>
      </c>
      <c r="W15" s="24">
        <f t="shared" si="13"/>
        <v>1.8</v>
      </c>
      <c r="X15" s="72">
        <v>13</v>
      </c>
      <c r="Y15" s="25">
        <f t="shared" si="14"/>
        <v>0.4</v>
      </c>
      <c r="Z15" s="66">
        <v>177</v>
      </c>
      <c r="AA15" s="24">
        <f t="shared" si="15"/>
        <v>5.2</v>
      </c>
      <c r="AB15" s="72">
        <v>333</v>
      </c>
      <c r="AC15" s="25">
        <f t="shared" si="6"/>
        <v>9.9</v>
      </c>
      <c r="AD15" s="66">
        <v>24</v>
      </c>
      <c r="AE15" s="24">
        <f t="shared" si="16"/>
        <v>0.7</v>
      </c>
      <c r="AF15" s="72">
        <v>8</v>
      </c>
      <c r="AG15" s="25">
        <f t="shared" si="17"/>
        <v>0.2</v>
      </c>
      <c r="AH15" s="66">
        <v>532</v>
      </c>
      <c r="AI15" s="28">
        <f t="shared" si="18"/>
        <v>15.8</v>
      </c>
      <c r="AJ15" s="72">
        <v>265</v>
      </c>
      <c r="AK15" s="28">
        <f t="shared" si="19"/>
        <v>7.8</v>
      </c>
      <c r="AL15" s="72">
        <v>105</v>
      </c>
      <c r="AM15" s="28">
        <f t="shared" si="20"/>
        <v>3.1</v>
      </c>
      <c r="AN15" s="72">
        <v>56</v>
      </c>
      <c r="AO15" s="28">
        <f t="shared" si="21"/>
        <v>1.7</v>
      </c>
      <c r="AP15" s="72">
        <v>449</v>
      </c>
      <c r="AQ15" s="24">
        <f t="shared" si="22"/>
        <v>13.3</v>
      </c>
      <c r="AR15" s="96">
        <v>139</v>
      </c>
      <c r="AS15" s="26">
        <f t="shared" si="23"/>
        <v>4.1</v>
      </c>
      <c r="AT15" s="102">
        <v>1</v>
      </c>
      <c r="AU15" s="104" t="s">
        <v>35</v>
      </c>
      <c r="AV15" s="119"/>
    </row>
    <row r="16" spans="1:48" ht="57" customHeight="1">
      <c r="A16" s="147" t="s">
        <v>66</v>
      </c>
      <c r="B16" s="148"/>
      <c r="C16" s="49">
        <v>26758</v>
      </c>
      <c r="D16" s="50">
        <f>F16+H16+J16</f>
        <v>1610</v>
      </c>
      <c r="E16" s="13">
        <f t="shared" si="7"/>
        <v>6</v>
      </c>
      <c r="F16" s="63">
        <v>1575</v>
      </c>
      <c r="G16" s="13">
        <f t="shared" si="3"/>
        <v>5.9</v>
      </c>
      <c r="H16" s="69">
        <v>30</v>
      </c>
      <c r="I16" s="13">
        <f t="shared" si="4"/>
        <v>0.1</v>
      </c>
      <c r="J16" s="63">
        <v>5</v>
      </c>
      <c r="K16" s="13">
        <f t="shared" si="8"/>
        <v>0</v>
      </c>
      <c r="L16" s="57">
        <f>N16+P16+R16</f>
        <v>10035</v>
      </c>
      <c r="M16" s="13">
        <f t="shared" si="9"/>
        <v>37.5</v>
      </c>
      <c r="N16" s="69">
        <v>40</v>
      </c>
      <c r="O16" s="13">
        <f t="shared" si="10"/>
        <v>0.1</v>
      </c>
      <c r="P16" s="63">
        <v>2988</v>
      </c>
      <c r="Q16" s="13">
        <f t="shared" si="11"/>
        <v>11.2</v>
      </c>
      <c r="R16" s="69">
        <v>7007</v>
      </c>
      <c r="S16" s="14">
        <f t="shared" si="12"/>
        <v>26.2</v>
      </c>
      <c r="T16" s="87">
        <f t="shared" si="2"/>
        <v>14974</v>
      </c>
      <c r="U16" s="15">
        <f t="shared" si="5"/>
        <v>56</v>
      </c>
      <c r="V16" s="63">
        <v>198</v>
      </c>
      <c r="W16" s="13">
        <f t="shared" si="13"/>
        <v>0.7</v>
      </c>
      <c r="X16" s="69">
        <v>258</v>
      </c>
      <c r="Y16" s="15">
        <f t="shared" si="14"/>
        <v>1</v>
      </c>
      <c r="Z16" s="63">
        <v>1064</v>
      </c>
      <c r="AA16" s="15">
        <f t="shared" si="15"/>
        <v>4</v>
      </c>
      <c r="AB16" s="69">
        <v>3719</v>
      </c>
      <c r="AC16" s="15">
        <f t="shared" si="6"/>
        <v>13.9</v>
      </c>
      <c r="AD16" s="63">
        <v>478</v>
      </c>
      <c r="AE16" s="15">
        <f t="shared" si="16"/>
        <v>1.8</v>
      </c>
      <c r="AF16" s="69">
        <v>78</v>
      </c>
      <c r="AG16" s="15">
        <f t="shared" si="17"/>
        <v>0.3</v>
      </c>
      <c r="AH16" s="63">
        <v>989</v>
      </c>
      <c r="AI16" s="15">
        <f t="shared" si="18"/>
        <v>3.7</v>
      </c>
      <c r="AJ16" s="69">
        <v>2566</v>
      </c>
      <c r="AK16" s="15">
        <f t="shared" si="19"/>
        <v>9.6</v>
      </c>
      <c r="AL16" s="69">
        <v>1101</v>
      </c>
      <c r="AM16" s="15">
        <f t="shared" si="20"/>
        <v>4.1</v>
      </c>
      <c r="AN16" s="69">
        <v>491</v>
      </c>
      <c r="AO16" s="15">
        <f t="shared" si="21"/>
        <v>1.8</v>
      </c>
      <c r="AP16" s="69">
        <v>3310</v>
      </c>
      <c r="AQ16" s="13">
        <f t="shared" si="22"/>
        <v>12.4</v>
      </c>
      <c r="AR16" s="93">
        <v>722</v>
      </c>
      <c r="AS16" s="15">
        <f t="shared" si="23"/>
        <v>2.7</v>
      </c>
      <c r="AT16" s="99">
        <v>139</v>
      </c>
      <c r="AU16" s="143" t="s">
        <v>56</v>
      </c>
      <c r="AV16" s="144"/>
    </row>
    <row r="17" spans="1:48" ht="57" customHeight="1">
      <c r="A17" s="141" t="s">
        <v>67</v>
      </c>
      <c r="B17" s="142"/>
      <c r="C17" s="49">
        <v>17809</v>
      </c>
      <c r="D17" s="50">
        <f>F17+H17+J17</f>
        <v>932</v>
      </c>
      <c r="E17" s="13">
        <f t="shared" si="7"/>
        <v>5.2</v>
      </c>
      <c r="F17" s="63">
        <v>918</v>
      </c>
      <c r="G17" s="13">
        <f t="shared" si="3"/>
        <v>5.2</v>
      </c>
      <c r="H17" s="69">
        <v>13</v>
      </c>
      <c r="I17" s="29">
        <f t="shared" si="4"/>
        <v>0.1</v>
      </c>
      <c r="J17" s="63">
        <v>1</v>
      </c>
      <c r="K17" s="14">
        <f t="shared" si="8"/>
        <v>0</v>
      </c>
      <c r="L17" s="57">
        <f>N17+P17+R17</f>
        <v>7260</v>
      </c>
      <c r="M17" s="29">
        <f t="shared" si="9"/>
        <v>40.8</v>
      </c>
      <c r="N17" s="69">
        <v>45</v>
      </c>
      <c r="O17" s="13">
        <f t="shared" si="10"/>
        <v>0.3</v>
      </c>
      <c r="P17" s="63">
        <v>2003</v>
      </c>
      <c r="Q17" s="13">
        <f t="shared" si="11"/>
        <v>11.2</v>
      </c>
      <c r="R17" s="69">
        <v>5212</v>
      </c>
      <c r="S17" s="30">
        <f t="shared" si="12"/>
        <v>29.3</v>
      </c>
      <c r="T17" s="87">
        <f t="shared" si="2"/>
        <v>9592</v>
      </c>
      <c r="U17" s="13">
        <f t="shared" si="5"/>
        <v>53.9</v>
      </c>
      <c r="V17" s="63">
        <v>97</v>
      </c>
      <c r="W17" s="13">
        <f t="shared" si="13"/>
        <v>0.5</v>
      </c>
      <c r="X17" s="69">
        <v>176</v>
      </c>
      <c r="Y17" s="29">
        <f t="shared" si="14"/>
        <v>1</v>
      </c>
      <c r="Z17" s="63">
        <v>923</v>
      </c>
      <c r="AA17" s="13">
        <f t="shared" si="15"/>
        <v>5.2</v>
      </c>
      <c r="AB17" s="69">
        <v>2574</v>
      </c>
      <c r="AC17" s="29">
        <f t="shared" si="6"/>
        <v>14.5</v>
      </c>
      <c r="AD17" s="63">
        <v>326</v>
      </c>
      <c r="AE17" s="13">
        <f t="shared" si="16"/>
        <v>1.8</v>
      </c>
      <c r="AF17" s="69">
        <v>42</v>
      </c>
      <c r="AG17" s="29">
        <f t="shared" si="17"/>
        <v>0.2</v>
      </c>
      <c r="AH17" s="63">
        <v>467</v>
      </c>
      <c r="AI17" s="15">
        <f t="shared" si="18"/>
        <v>2.6</v>
      </c>
      <c r="AJ17" s="69">
        <v>1561</v>
      </c>
      <c r="AK17" s="15">
        <f t="shared" si="19"/>
        <v>8.8</v>
      </c>
      <c r="AL17" s="69">
        <v>645</v>
      </c>
      <c r="AM17" s="15">
        <f t="shared" si="20"/>
        <v>3.6</v>
      </c>
      <c r="AN17" s="69">
        <v>365</v>
      </c>
      <c r="AO17" s="15">
        <f t="shared" si="21"/>
        <v>2</v>
      </c>
      <c r="AP17" s="69">
        <v>1946</v>
      </c>
      <c r="AQ17" s="13">
        <f t="shared" si="22"/>
        <v>10.9</v>
      </c>
      <c r="AR17" s="93">
        <v>470</v>
      </c>
      <c r="AS17" s="14">
        <f t="shared" si="23"/>
        <v>2.6</v>
      </c>
      <c r="AT17" s="99">
        <v>25</v>
      </c>
      <c r="AU17" s="143" t="s">
        <v>77</v>
      </c>
      <c r="AV17" s="144"/>
    </row>
    <row r="18" spans="1:48" ht="57" customHeight="1">
      <c r="A18" s="147" t="s">
        <v>68</v>
      </c>
      <c r="B18" s="148"/>
      <c r="C18" s="49">
        <v>30995</v>
      </c>
      <c r="D18" s="50">
        <f>F18+H18+J18</f>
        <v>2179</v>
      </c>
      <c r="E18" s="13">
        <f t="shared" si="7"/>
        <v>7</v>
      </c>
      <c r="F18" s="63">
        <v>2141</v>
      </c>
      <c r="G18" s="13">
        <f t="shared" si="3"/>
        <v>6.9</v>
      </c>
      <c r="H18" s="69">
        <v>28</v>
      </c>
      <c r="I18" s="13">
        <f t="shared" si="4"/>
        <v>0.1</v>
      </c>
      <c r="J18" s="63">
        <v>10</v>
      </c>
      <c r="K18" s="13">
        <f t="shared" si="8"/>
        <v>0</v>
      </c>
      <c r="L18" s="57">
        <f>N18+P18+R18</f>
        <v>12766</v>
      </c>
      <c r="M18" s="13">
        <f t="shared" si="9"/>
        <v>41.2</v>
      </c>
      <c r="N18" s="69">
        <v>37</v>
      </c>
      <c r="O18" s="13">
        <f t="shared" si="10"/>
        <v>0.1</v>
      </c>
      <c r="P18" s="63">
        <v>3663</v>
      </c>
      <c r="Q18" s="13">
        <f t="shared" si="11"/>
        <v>11.8</v>
      </c>
      <c r="R18" s="69">
        <v>9066</v>
      </c>
      <c r="S18" s="14">
        <f t="shared" si="12"/>
        <v>29.2</v>
      </c>
      <c r="T18" s="87">
        <f t="shared" si="2"/>
        <v>15978</v>
      </c>
      <c r="U18" s="15">
        <f t="shared" si="5"/>
        <v>51.6</v>
      </c>
      <c r="V18" s="63">
        <v>193</v>
      </c>
      <c r="W18" s="13">
        <f t="shared" si="13"/>
        <v>0.6</v>
      </c>
      <c r="X18" s="69">
        <v>236</v>
      </c>
      <c r="Y18" s="15">
        <f t="shared" si="14"/>
        <v>0.8</v>
      </c>
      <c r="Z18" s="63">
        <v>1149</v>
      </c>
      <c r="AA18" s="15">
        <f t="shared" si="15"/>
        <v>3.7</v>
      </c>
      <c r="AB18" s="69">
        <v>4150</v>
      </c>
      <c r="AC18" s="15">
        <f t="shared" si="6"/>
        <v>13.4</v>
      </c>
      <c r="AD18" s="63">
        <v>502</v>
      </c>
      <c r="AE18" s="15">
        <f t="shared" si="16"/>
        <v>1.6</v>
      </c>
      <c r="AF18" s="69">
        <v>60</v>
      </c>
      <c r="AG18" s="15">
        <f t="shared" si="17"/>
        <v>0.2</v>
      </c>
      <c r="AH18" s="63">
        <v>1083</v>
      </c>
      <c r="AI18" s="15">
        <f t="shared" si="18"/>
        <v>3.5</v>
      </c>
      <c r="AJ18" s="69">
        <v>2661</v>
      </c>
      <c r="AK18" s="15">
        <f t="shared" si="19"/>
        <v>8.6</v>
      </c>
      <c r="AL18" s="69">
        <v>1135</v>
      </c>
      <c r="AM18" s="15">
        <f t="shared" si="20"/>
        <v>3.7</v>
      </c>
      <c r="AN18" s="69">
        <v>737</v>
      </c>
      <c r="AO18" s="15">
        <f t="shared" si="21"/>
        <v>2.4</v>
      </c>
      <c r="AP18" s="69">
        <v>3203</v>
      </c>
      <c r="AQ18" s="13">
        <f t="shared" si="22"/>
        <v>10.3</v>
      </c>
      <c r="AR18" s="93">
        <v>869</v>
      </c>
      <c r="AS18" s="15">
        <f t="shared" si="23"/>
        <v>2.8</v>
      </c>
      <c r="AT18" s="99">
        <v>72</v>
      </c>
      <c r="AU18" s="143" t="s">
        <v>55</v>
      </c>
      <c r="AV18" s="144"/>
    </row>
    <row r="19" spans="1:48" ht="57" customHeight="1">
      <c r="A19" s="159" t="s">
        <v>69</v>
      </c>
      <c r="B19" s="160"/>
      <c r="C19" s="51">
        <f>SUM(C20:C24)</f>
        <v>49157</v>
      </c>
      <c r="D19" s="52">
        <f>SUM(D20:D24)</f>
        <v>1483</v>
      </c>
      <c r="E19" s="16">
        <f t="shared" si="7"/>
        <v>3</v>
      </c>
      <c r="F19" s="64">
        <f>SUM(F20:F24)</f>
        <v>1239</v>
      </c>
      <c r="G19" s="16">
        <f t="shared" si="3"/>
        <v>2.5</v>
      </c>
      <c r="H19" s="70">
        <f>SUM(H20:H24)</f>
        <v>11</v>
      </c>
      <c r="I19" s="17">
        <f t="shared" si="4"/>
        <v>0</v>
      </c>
      <c r="J19" s="64">
        <f>SUM(J20:J24)</f>
        <v>233</v>
      </c>
      <c r="K19" s="18">
        <f t="shared" si="8"/>
        <v>0.5</v>
      </c>
      <c r="L19" s="84">
        <f>SUM(L20:L24)</f>
        <v>16685</v>
      </c>
      <c r="M19" s="17">
        <f t="shared" si="9"/>
        <v>33.9</v>
      </c>
      <c r="N19" s="70">
        <f>SUM(N20:N24)</f>
        <v>23</v>
      </c>
      <c r="O19" s="16">
        <f t="shared" si="10"/>
        <v>0</v>
      </c>
      <c r="P19" s="64">
        <f>SUM(P20:P24)</f>
        <v>4827</v>
      </c>
      <c r="Q19" s="16">
        <f t="shared" si="11"/>
        <v>9.8</v>
      </c>
      <c r="R19" s="70">
        <f>SUM(R20:R24)</f>
        <v>11835</v>
      </c>
      <c r="S19" s="19">
        <f t="shared" si="12"/>
        <v>24.1</v>
      </c>
      <c r="T19" s="88">
        <f t="shared" si="2"/>
        <v>30825</v>
      </c>
      <c r="U19" s="16">
        <f t="shared" si="5"/>
        <v>62.7</v>
      </c>
      <c r="V19" s="64">
        <f>SUM(V20:V24)</f>
        <v>412</v>
      </c>
      <c r="W19" s="16">
        <f t="shared" si="13"/>
        <v>0.8</v>
      </c>
      <c r="X19" s="70">
        <f>SUM(X20:X24)</f>
        <v>681</v>
      </c>
      <c r="Y19" s="17">
        <f t="shared" si="14"/>
        <v>1.4</v>
      </c>
      <c r="Z19" s="64">
        <f>SUM(Z20:Z24)</f>
        <v>2963</v>
      </c>
      <c r="AA19" s="16">
        <f t="shared" si="15"/>
        <v>6</v>
      </c>
      <c r="AB19" s="70">
        <f>SUM(AB20:AB24)</f>
        <v>8733</v>
      </c>
      <c r="AC19" s="17">
        <f t="shared" si="6"/>
        <v>17.8</v>
      </c>
      <c r="AD19" s="64">
        <f>SUM(AD20:AD24)</f>
        <v>1062</v>
      </c>
      <c r="AE19" s="16">
        <f t="shared" si="16"/>
        <v>2.2</v>
      </c>
      <c r="AF19" s="70">
        <f>SUM(AF20:AF24)</f>
        <v>231</v>
      </c>
      <c r="AG19" s="17">
        <f t="shared" si="17"/>
        <v>0.5</v>
      </c>
      <c r="AH19" s="64">
        <f>SUM(AH20:AH24)</f>
        <v>1705</v>
      </c>
      <c r="AI19" s="20">
        <f t="shared" si="18"/>
        <v>3.5</v>
      </c>
      <c r="AJ19" s="70">
        <f>SUM(AJ20:AJ24)</f>
        <v>4544</v>
      </c>
      <c r="AK19" s="20">
        <f t="shared" si="19"/>
        <v>9.2</v>
      </c>
      <c r="AL19" s="70">
        <f>SUM(AL20:AL24)</f>
        <v>2347</v>
      </c>
      <c r="AM19" s="20">
        <f t="shared" si="20"/>
        <v>4.8</v>
      </c>
      <c r="AN19" s="70">
        <f>SUM(AN20:AN24)</f>
        <v>594</v>
      </c>
      <c r="AO19" s="20">
        <f t="shared" si="21"/>
        <v>1.2</v>
      </c>
      <c r="AP19" s="70">
        <f>SUM(AP20:AP24)</f>
        <v>6164</v>
      </c>
      <c r="AQ19" s="16">
        <f t="shared" si="22"/>
        <v>12.5</v>
      </c>
      <c r="AR19" s="94">
        <f>SUM(AR20:AR24)</f>
        <v>1389</v>
      </c>
      <c r="AS19" s="18">
        <f t="shared" si="23"/>
        <v>2.8</v>
      </c>
      <c r="AT19" s="100">
        <f>SUM(AT20:AT24)</f>
        <v>164</v>
      </c>
      <c r="AU19" s="149" t="s">
        <v>54</v>
      </c>
      <c r="AV19" s="150"/>
    </row>
    <row r="20" spans="1:48" ht="57" customHeight="1">
      <c r="A20" s="126"/>
      <c r="B20" s="129" t="s">
        <v>36</v>
      </c>
      <c r="C20" s="53">
        <v>18520</v>
      </c>
      <c r="D20" s="58">
        <f aca="true" t="shared" si="24" ref="D20:D29">F20+H20+J20</f>
        <v>587</v>
      </c>
      <c r="E20" s="21">
        <f t="shared" si="7"/>
        <v>3.2</v>
      </c>
      <c r="F20" s="65">
        <v>365</v>
      </c>
      <c r="G20" s="21">
        <f t="shared" si="3"/>
        <v>2</v>
      </c>
      <c r="H20" s="71">
        <v>2</v>
      </c>
      <c r="I20" s="21">
        <f t="shared" si="4"/>
        <v>0</v>
      </c>
      <c r="J20" s="65">
        <v>220</v>
      </c>
      <c r="K20" s="21">
        <f t="shared" si="8"/>
        <v>1.2</v>
      </c>
      <c r="L20" s="54">
        <f aca="true" t="shared" si="25" ref="L20:L29">N20+P20+R20</f>
        <v>6968</v>
      </c>
      <c r="M20" s="21">
        <f t="shared" si="9"/>
        <v>37.6</v>
      </c>
      <c r="N20" s="71">
        <v>3</v>
      </c>
      <c r="O20" s="21">
        <f t="shared" si="10"/>
        <v>0</v>
      </c>
      <c r="P20" s="65">
        <v>1764</v>
      </c>
      <c r="Q20" s="21">
        <f t="shared" si="11"/>
        <v>9.5</v>
      </c>
      <c r="R20" s="71">
        <v>5201</v>
      </c>
      <c r="S20" s="22">
        <f t="shared" si="12"/>
        <v>28.1</v>
      </c>
      <c r="T20" s="89">
        <f t="shared" si="2"/>
        <v>10948</v>
      </c>
      <c r="U20" s="23">
        <f t="shared" si="5"/>
        <v>59.1</v>
      </c>
      <c r="V20" s="65">
        <v>198</v>
      </c>
      <c r="W20" s="21">
        <f t="shared" si="13"/>
        <v>1.1</v>
      </c>
      <c r="X20" s="71">
        <v>245</v>
      </c>
      <c r="Y20" s="23">
        <f t="shared" si="14"/>
        <v>1.3</v>
      </c>
      <c r="Z20" s="65">
        <v>1268</v>
      </c>
      <c r="AA20" s="23">
        <f t="shared" si="15"/>
        <v>6.8</v>
      </c>
      <c r="AB20" s="71">
        <v>3087</v>
      </c>
      <c r="AC20" s="23">
        <f t="shared" si="6"/>
        <v>16.7</v>
      </c>
      <c r="AD20" s="65">
        <v>367</v>
      </c>
      <c r="AE20" s="23">
        <f t="shared" si="16"/>
        <v>2</v>
      </c>
      <c r="AF20" s="71">
        <v>85</v>
      </c>
      <c r="AG20" s="23">
        <f t="shared" si="17"/>
        <v>0.5</v>
      </c>
      <c r="AH20" s="65">
        <v>609</v>
      </c>
      <c r="AI20" s="23">
        <f t="shared" si="18"/>
        <v>3.3</v>
      </c>
      <c r="AJ20" s="71">
        <v>1576</v>
      </c>
      <c r="AK20" s="23">
        <f t="shared" si="19"/>
        <v>8.5</v>
      </c>
      <c r="AL20" s="71">
        <v>652</v>
      </c>
      <c r="AM20" s="23">
        <f t="shared" si="20"/>
        <v>3.5</v>
      </c>
      <c r="AN20" s="71">
        <v>175</v>
      </c>
      <c r="AO20" s="23">
        <f t="shared" si="21"/>
        <v>0.9</v>
      </c>
      <c r="AP20" s="71">
        <v>2246</v>
      </c>
      <c r="AQ20" s="21">
        <f t="shared" si="22"/>
        <v>12.1</v>
      </c>
      <c r="AR20" s="95">
        <v>440</v>
      </c>
      <c r="AS20" s="23">
        <f t="shared" si="23"/>
        <v>2.4</v>
      </c>
      <c r="AT20" s="101">
        <v>17</v>
      </c>
      <c r="AU20" s="137" t="s">
        <v>36</v>
      </c>
      <c r="AV20" s="134"/>
    </row>
    <row r="21" spans="1:48" ht="57" customHeight="1">
      <c r="A21" s="126"/>
      <c r="B21" s="129" t="s">
        <v>37</v>
      </c>
      <c r="C21" s="53">
        <v>17422</v>
      </c>
      <c r="D21" s="58">
        <f t="shared" si="24"/>
        <v>472</v>
      </c>
      <c r="E21" s="21">
        <f t="shared" si="7"/>
        <v>2.7</v>
      </c>
      <c r="F21" s="65">
        <v>455</v>
      </c>
      <c r="G21" s="21">
        <f t="shared" si="3"/>
        <v>2.6</v>
      </c>
      <c r="H21" s="71">
        <v>8</v>
      </c>
      <c r="I21" s="34">
        <f t="shared" si="4"/>
        <v>0</v>
      </c>
      <c r="J21" s="65">
        <v>9</v>
      </c>
      <c r="K21" s="22">
        <f t="shared" si="8"/>
        <v>0.1</v>
      </c>
      <c r="L21" s="54">
        <f t="shared" si="25"/>
        <v>5063</v>
      </c>
      <c r="M21" s="34">
        <f t="shared" si="9"/>
        <v>29.1</v>
      </c>
      <c r="N21" s="71">
        <v>7</v>
      </c>
      <c r="O21" s="21">
        <f t="shared" si="10"/>
        <v>0</v>
      </c>
      <c r="P21" s="65">
        <v>1676</v>
      </c>
      <c r="Q21" s="21">
        <f t="shared" si="11"/>
        <v>9.6</v>
      </c>
      <c r="R21" s="71">
        <v>3380</v>
      </c>
      <c r="S21" s="35">
        <f t="shared" si="12"/>
        <v>19.4</v>
      </c>
      <c r="T21" s="89">
        <f t="shared" si="2"/>
        <v>11815</v>
      </c>
      <c r="U21" s="21">
        <f t="shared" si="5"/>
        <v>67.8</v>
      </c>
      <c r="V21" s="65">
        <v>143</v>
      </c>
      <c r="W21" s="21">
        <f t="shared" si="13"/>
        <v>0.8</v>
      </c>
      <c r="X21" s="71">
        <v>254</v>
      </c>
      <c r="Y21" s="34">
        <f t="shared" si="14"/>
        <v>1.5</v>
      </c>
      <c r="Z21" s="65">
        <v>1040</v>
      </c>
      <c r="AA21" s="21">
        <f t="shared" si="15"/>
        <v>6</v>
      </c>
      <c r="AB21" s="71">
        <v>3264</v>
      </c>
      <c r="AC21" s="34">
        <f t="shared" si="6"/>
        <v>18.7</v>
      </c>
      <c r="AD21" s="65">
        <v>376</v>
      </c>
      <c r="AE21" s="21">
        <f t="shared" si="16"/>
        <v>2.2</v>
      </c>
      <c r="AF21" s="71">
        <v>86</v>
      </c>
      <c r="AG21" s="34">
        <f t="shared" si="17"/>
        <v>0.5</v>
      </c>
      <c r="AH21" s="65">
        <v>662</v>
      </c>
      <c r="AI21" s="23">
        <f t="shared" si="18"/>
        <v>3.8</v>
      </c>
      <c r="AJ21" s="71">
        <v>1763</v>
      </c>
      <c r="AK21" s="23">
        <f t="shared" si="19"/>
        <v>10.1</v>
      </c>
      <c r="AL21" s="71">
        <v>1091</v>
      </c>
      <c r="AM21" s="23">
        <f t="shared" si="20"/>
        <v>6.3</v>
      </c>
      <c r="AN21" s="71">
        <v>202</v>
      </c>
      <c r="AO21" s="23">
        <f t="shared" si="21"/>
        <v>1.2</v>
      </c>
      <c r="AP21" s="71">
        <v>2400</v>
      </c>
      <c r="AQ21" s="21">
        <f t="shared" si="22"/>
        <v>13.8</v>
      </c>
      <c r="AR21" s="95">
        <v>534</v>
      </c>
      <c r="AS21" s="22">
        <f t="shared" si="23"/>
        <v>3.1</v>
      </c>
      <c r="AT21" s="101">
        <v>72</v>
      </c>
      <c r="AU21" s="137" t="s">
        <v>37</v>
      </c>
      <c r="AV21" s="134"/>
    </row>
    <row r="22" spans="1:48" ht="57" customHeight="1">
      <c r="A22" s="126"/>
      <c r="B22" s="129" t="s">
        <v>38</v>
      </c>
      <c r="C22" s="53">
        <v>6680</v>
      </c>
      <c r="D22" s="58">
        <f t="shared" si="24"/>
        <v>228</v>
      </c>
      <c r="E22" s="21">
        <f t="shared" si="7"/>
        <v>3.4</v>
      </c>
      <c r="F22" s="65">
        <v>225</v>
      </c>
      <c r="G22" s="21">
        <f t="shared" si="3"/>
        <v>3.4</v>
      </c>
      <c r="H22" s="71">
        <v>1</v>
      </c>
      <c r="I22" s="21">
        <f t="shared" si="4"/>
        <v>0</v>
      </c>
      <c r="J22" s="65">
        <v>2</v>
      </c>
      <c r="K22" s="21">
        <f t="shared" si="8"/>
        <v>0</v>
      </c>
      <c r="L22" s="54">
        <f t="shared" si="25"/>
        <v>2416</v>
      </c>
      <c r="M22" s="21">
        <f t="shared" si="9"/>
        <v>36.2</v>
      </c>
      <c r="N22" s="71">
        <v>10</v>
      </c>
      <c r="O22" s="21">
        <f t="shared" si="10"/>
        <v>0.1</v>
      </c>
      <c r="P22" s="65">
        <v>778</v>
      </c>
      <c r="Q22" s="21">
        <f t="shared" si="11"/>
        <v>11.6</v>
      </c>
      <c r="R22" s="71">
        <v>1628</v>
      </c>
      <c r="S22" s="22">
        <f t="shared" si="12"/>
        <v>24.4</v>
      </c>
      <c r="T22" s="89">
        <f t="shared" si="2"/>
        <v>3990</v>
      </c>
      <c r="U22" s="23">
        <f t="shared" si="5"/>
        <v>59.7</v>
      </c>
      <c r="V22" s="65">
        <v>34</v>
      </c>
      <c r="W22" s="21">
        <f t="shared" si="13"/>
        <v>0.5</v>
      </c>
      <c r="X22" s="71">
        <v>93</v>
      </c>
      <c r="Y22" s="23">
        <f t="shared" si="14"/>
        <v>1.4</v>
      </c>
      <c r="Z22" s="65">
        <v>304</v>
      </c>
      <c r="AA22" s="23">
        <f t="shared" si="15"/>
        <v>4.6</v>
      </c>
      <c r="AB22" s="71">
        <v>1133</v>
      </c>
      <c r="AC22" s="23">
        <f t="shared" si="6"/>
        <v>17</v>
      </c>
      <c r="AD22" s="65">
        <v>145</v>
      </c>
      <c r="AE22" s="23">
        <f t="shared" si="16"/>
        <v>2.2</v>
      </c>
      <c r="AF22" s="71">
        <v>33</v>
      </c>
      <c r="AG22" s="23">
        <f t="shared" si="17"/>
        <v>0.5</v>
      </c>
      <c r="AH22" s="65">
        <v>212</v>
      </c>
      <c r="AI22" s="23">
        <f t="shared" si="18"/>
        <v>3.2</v>
      </c>
      <c r="AJ22" s="71">
        <v>603</v>
      </c>
      <c r="AK22" s="23">
        <f t="shared" si="19"/>
        <v>9</v>
      </c>
      <c r="AL22" s="71">
        <v>309</v>
      </c>
      <c r="AM22" s="23">
        <f t="shared" si="20"/>
        <v>4.6</v>
      </c>
      <c r="AN22" s="71">
        <v>120</v>
      </c>
      <c r="AO22" s="23">
        <f t="shared" si="21"/>
        <v>1.8</v>
      </c>
      <c r="AP22" s="71">
        <v>797</v>
      </c>
      <c r="AQ22" s="21">
        <f t="shared" si="22"/>
        <v>11.9</v>
      </c>
      <c r="AR22" s="95">
        <v>207</v>
      </c>
      <c r="AS22" s="23">
        <f t="shared" si="23"/>
        <v>3.1</v>
      </c>
      <c r="AT22" s="101">
        <v>46</v>
      </c>
      <c r="AU22" s="137" t="s">
        <v>38</v>
      </c>
      <c r="AV22" s="134"/>
    </row>
    <row r="23" spans="1:48" ht="57" customHeight="1">
      <c r="A23" s="126"/>
      <c r="B23" s="129" t="s">
        <v>39</v>
      </c>
      <c r="C23" s="53">
        <v>1112</v>
      </c>
      <c r="D23" s="58">
        <f t="shared" si="24"/>
        <v>86</v>
      </c>
      <c r="E23" s="21">
        <f t="shared" si="7"/>
        <v>7.7</v>
      </c>
      <c r="F23" s="65">
        <v>86</v>
      </c>
      <c r="G23" s="21">
        <f t="shared" si="3"/>
        <v>7.7</v>
      </c>
      <c r="H23" s="74">
        <v>0</v>
      </c>
      <c r="I23" s="75">
        <f t="shared" si="4"/>
        <v>0</v>
      </c>
      <c r="J23" s="76">
        <v>0</v>
      </c>
      <c r="K23" s="77">
        <f t="shared" si="8"/>
        <v>0</v>
      </c>
      <c r="L23" s="54">
        <f t="shared" si="25"/>
        <v>353</v>
      </c>
      <c r="M23" s="34">
        <f t="shared" si="9"/>
        <v>31.7</v>
      </c>
      <c r="N23" s="74">
        <v>0</v>
      </c>
      <c r="O23" s="36">
        <f t="shared" si="10"/>
        <v>0</v>
      </c>
      <c r="P23" s="65">
        <v>114</v>
      </c>
      <c r="Q23" s="21">
        <f t="shared" si="11"/>
        <v>10.3</v>
      </c>
      <c r="R23" s="71">
        <v>239</v>
      </c>
      <c r="S23" s="35">
        <f t="shared" si="12"/>
        <v>21.5</v>
      </c>
      <c r="T23" s="89">
        <f t="shared" si="2"/>
        <v>673</v>
      </c>
      <c r="U23" s="21">
        <f t="shared" si="5"/>
        <v>60.5</v>
      </c>
      <c r="V23" s="65">
        <v>9</v>
      </c>
      <c r="W23" s="21">
        <f t="shared" si="13"/>
        <v>0.8</v>
      </c>
      <c r="X23" s="71">
        <v>14</v>
      </c>
      <c r="Y23" s="34">
        <f t="shared" si="14"/>
        <v>1.3</v>
      </c>
      <c r="Z23" s="65">
        <v>48</v>
      </c>
      <c r="AA23" s="21">
        <f t="shared" si="15"/>
        <v>4.3</v>
      </c>
      <c r="AB23" s="71">
        <v>221</v>
      </c>
      <c r="AC23" s="34">
        <f t="shared" si="6"/>
        <v>19.9</v>
      </c>
      <c r="AD23" s="65">
        <v>28</v>
      </c>
      <c r="AE23" s="21">
        <f t="shared" si="16"/>
        <v>2.5</v>
      </c>
      <c r="AF23" s="71">
        <v>2</v>
      </c>
      <c r="AG23" s="34">
        <f t="shared" si="17"/>
        <v>0.2</v>
      </c>
      <c r="AH23" s="65">
        <v>27</v>
      </c>
      <c r="AI23" s="23">
        <f t="shared" si="18"/>
        <v>2.4</v>
      </c>
      <c r="AJ23" s="71">
        <v>100</v>
      </c>
      <c r="AK23" s="23">
        <f t="shared" si="19"/>
        <v>9</v>
      </c>
      <c r="AL23" s="71">
        <v>55</v>
      </c>
      <c r="AM23" s="23">
        <f t="shared" si="20"/>
        <v>4.9</v>
      </c>
      <c r="AN23" s="71">
        <v>21</v>
      </c>
      <c r="AO23" s="23">
        <f t="shared" si="21"/>
        <v>1.9</v>
      </c>
      <c r="AP23" s="71">
        <v>103</v>
      </c>
      <c r="AQ23" s="21">
        <f t="shared" si="22"/>
        <v>9.3</v>
      </c>
      <c r="AR23" s="95">
        <v>45</v>
      </c>
      <c r="AS23" s="22">
        <f t="shared" si="23"/>
        <v>4</v>
      </c>
      <c r="AT23" s="101">
        <v>0</v>
      </c>
      <c r="AU23" s="137" t="s">
        <v>39</v>
      </c>
      <c r="AV23" s="134"/>
    </row>
    <row r="24" spans="1:48" ht="57" customHeight="1">
      <c r="A24" s="126"/>
      <c r="B24" s="130" t="s">
        <v>40</v>
      </c>
      <c r="C24" s="55">
        <v>5423</v>
      </c>
      <c r="D24" s="59">
        <f t="shared" si="24"/>
        <v>110</v>
      </c>
      <c r="E24" s="24">
        <f t="shared" si="7"/>
        <v>2</v>
      </c>
      <c r="F24" s="66">
        <v>108</v>
      </c>
      <c r="G24" s="24">
        <f t="shared" si="3"/>
        <v>2</v>
      </c>
      <c r="H24" s="78">
        <v>0</v>
      </c>
      <c r="I24" s="79">
        <f t="shared" si="4"/>
        <v>0</v>
      </c>
      <c r="J24" s="66">
        <v>2</v>
      </c>
      <c r="K24" s="24">
        <f t="shared" si="8"/>
        <v>0</v>
      </c>
      <c r="L24" s="56">
        <f t="shared" si="25"/>
        <v>1885</v>
      </c>
      <c r="M24" s="24">
        <f t="shared" si="9"/>
        <v>34.8</v>
      </c>
      <c r="N24" s="72">
        <v>3</v>
      </c>
      <c r="O24" s="24">
        <f t="shared" si="10"/>
        <v>0.1</v>
      </c>
      <c r="P24" s="66">
        <v>495</v>
      </c>
      <c r="Q24" s="24">
        <f t="shared" si="11"/>
        <v>9.1</v>
      </c>
      <c r="R24" s="72">
        <v>1387</v>
      </c>
      <c r="S24" s="26">
        <f t="shared" si="12"/>
        <v>25.6</v>
      </c>
      <c r="T24" s="90">
        <f t="shared" si="2"/>
        <v>3399</v>
      </c>
      <c r="U24" s="28">
        <f t="shared" si="5"/>
        <v>62.7</v>
      </c>
      <c r="V24" s="66">
        <v>28</v>
      </c>
      <c r="W24" s="24">
        <f t="shared" si="13"/>
        <v>0.5</v>
      </c>
      <c r="X24" s="72">
        <v>75</v>
      </c>
      <c r="Y24" s="28">
        <f t="shared" si="14"/>
        <v>1.4</v>
      </c>
      <c r="Z24" s="66">
        <v>303</v>
      </c>
      <c r="AA24" s="28">
        <f t="shared" si="15"/>
        <v>5.6</v>
      </c>
      <c r="AB24" s="72">
        <v>1028</v>
      </c>
      <c r="AC24" s="28">
        <f t="shared" si="6"/>
        <v>19</v>
      </c>
      <c r="AD24" s="66">
        <v>146</v>
      </c>
      <c r="AE24" s="28">
        <f t="shared" si="16"/>
        <v>2.7</v>
      </c>
      <c r="AF24" s="72">
        <v>25</v>
      </c>
      <c r="AG24" s="28">
        <f t="shared" si="17"/>
        <v>0.5</v>
      </c>
      <c r="AH24" s="66">
        <v>195</v>
      </c>
      <c r="AI24" s="28">
        <f t="shared" si="18"/>
        <v>3.6</v>
      </c>
      <c r="AJ24" s="72">
        <v>502</v>
      </c>
      <c r="AK24" s="28">
        <f t="shared" si="19"/>
        <v>9.3</v>
      </c>
      <c r="AL24" s="72">
        <v>240</v>
      </c>
      <c r="AM24" s="28">
        <f t="shared" si="20"/>
        <v>4.4</v>
      </c>
      <c r="AN24" s="72">
        <v>76</v>
      </c>
      <c r="AO24" s="28">
        <f t="shared" si="21"/>
        <v>1.4</v>
      </c>
      <c r="AP24" s="72">
        <v>618</v>
      </c>
      <c r="AQ24" s="24">
        <f t="shared" si="22"/>
        <v>11.4</v>
      </c>
      <c r="AR24" s="96">
        <v>163</v>
      </c>
      <c r="AS24" s="28">
        <f t="shared" si="23"/>
        <v>3</v>
      </c>
      <c r="AT24" s="102">
        <v>29</v>
      </c>
      <c r="AU24" s="138" t="s">
        <v>40</v>
      </c>
      <c r="AV24" s="134"/>
    </row>
    <row r="25" spans="1:48" ht="57" customHeight="1">
      <c r="A25" s="141" t="s">
        <v>70</v>
      </c>
      <c r="B25" s="142"/>
      <c r="C25" s="49">
        <v>1398</v>
      </c>
      <c r="D25" s="50">
        <f t="shared" si="24"/>
        <v>113</v>
      </c>
      <c r="E25" s="13">
        <f t="shared" si="7"/>
        <v>8.1</v>
      </c>
      <c r="F25" s="63">
        <v>112</v>
      </c>
      <c r="G25" s="13">
        <f t="shared" si="3"/>
        <v>8</v>
      </c>
      <c r="H25" s="80">
        <v>0</v>
      </c>
      <c r="I25" s="81">
        <f t="shared" si="4"/>
        <v>0</v>
      </c>
      <c r="J25" s="63">
        <v>1</v>
      </c>
      <c r="K25" s="14">
        <f t="shared" si="8"/>
        <v>0.1</v>
      </c>
      <c r="L25" s="57">
        <f t="shared" si="25"/>
        <v>440</v>
      </c>
      <c r="M25" s="29">
        <f t="shared" si="9"/>
        <v>31.5</v>
      </c>
      <c r="N25" s="80">
        <v>0</v>
      </c>
      <c r="O25" s="31">
        <f t="shared" si="10"/>
        <v>0</v>
      </c>
      <c r="P25" s="63">
        <v>117</v>
      </c>
      <c r="Q25" s="13">
        <f t="shared" si="11"/>
        <v>8.4</v>
      </c>
      <c r="R25" s="69">
        <v>323</v>
      </c>
      <c r="S25" s="30">
        <f t="shared" si="12"/>
        <v>23.1</v>
      </c>
      <c r="T25" s="87">
        <f t="shared" si="2"/>
        <v>842</v>
      </c>
      <c r="U25" s="13">
        <f t="shared" si="5"/>
        <v>60.2</v>
      </c>
      <c r="V25" s="63">
        <v>17</v>
      </c>
      <c r="W25" s="13">
        <f t="shared" si="13"/>
        <v>1.2</v>
      </c>
      <c r="X25" s="69">
        <v>21</v>
      </c>
      <c r="Y25" s="29">
        <f t="shared" si="14"/>
        <v>1.5</v>
      </c>
      <c r="Z25" s="63">
        <v>63</v>
      </c>
      <c r="AA25" s="13">
        <f t="shared" si="15"/>
        <v>4.5</v>
      </c>
      <c r="AB25" s="69">
        <v>220</v>
      </c>
      <c r="AC25" s="29">
        <f t="shared" si="6"/>
        <v>15.7</v>
      </c>
      <c r="AD25" s="63">
        <v>36</v>
      </c>
      <c r="AE25" s="13">
        <f t="shared" si="16"/>
        <v>2.6</v>
      </c>
      <c r="AF25" s="69">
        <v>7</v>
      </c>
      <c r="AG25" s="29">
        <f t="shared" si="17"/>
        <v>0.5</v>
      </c>
      <c r="AH25" s="63">
        <v>39</v>
      </c>
      <c r="AI25" s="15">
        <f t="shared" si="18"/>
        <v>2.8</v>
      </c>
      <c r="AJ25" s="69">
        <v>128</v>
      </c>
      <c r="AK25" s="15">
        <f t="shared" si="19"/>
        <v>9.2</v>
      </c>
      <c r="AL25" s="69">
        <v>54</v>
      </c>
      <c r="AM25" s="15">
        <f t="shared" si="20"/>
        <v>3.9</v>
      </c>
      <c r="AN25" s="69">
        <v>22</v>
      </c>
      <c r="AO25" s="15">
        <f t="shared" si="21"/>
        <v>1.6</v>
      </c>
      <c r="AP25" s="69">
        <v>152</v>
      </c>
      <c r="AQ25" s="13">
        <f t="shared" si="22"/>
        <v>10.9</v>
      </c>
      <c r="AR25" s="93">
        <v>83</v>
      </c>
      <c r="AS25" s="14">
        <f t="shared" si="23"/>
        <v>5.9</v>
      </c>
      <c r="AT25" s="99">
        <v>3</v>
      </c>
      <c r="AU25" s="143" t="s">
        <v>70</v>
      </c>
      <c r="AV25" s="144"/>
    </row>
    <row r="26" spans="1:48" ht="57" customHeight="1">
      <c r="A26" s="141" t="s">
        <v>71</v>
      </c>
      <c r="B26" s="142"/>
      <c r="C26" s="49">
        <v>11930</v>
      </c>
      <c r="D26" s="50">
        <f t="shared" si="24"/>
        <v>723</v>
      </c>
      <c r="E26" s="13">
        <f t="shared" si="7"/>
        <v>6.1</v>
      </c>
      <c r="F26" s="63">
        <v>703</v>
      </c>
      <c r="G26" s="13">
        <f t="shared" si="3"/>
        <v>5.9</v>
      </c>
      <c r="H26" s="69">
        <v>20</v>
      </c>
      <c r="I26" s="13">
        <f t="shared" si="4"/>
        <v>0.2</v>
      </c>
      <c r="J26" s="82">
        <v>0</v>
      </c>
      <c r="K26" s="31">
        <f t="shared" si="8"/>
        <v>0</v>
      </c>
      <c r="L26" s="57">
        <f t="shared" si="25"/>
        <v>4541</v>
      </c>
      <c r="M26" s="13">
        <f t="shared" si="9"/>
        <v>38.1</v>
      </c>
      <c r="N26" s="69">
        <v>23</v>
      </c>
      <c r="O26" s="13">
        <f t="shared" si="10"/>
        <v>0.2</v>
      </c>
      <c r="P26" s="63">
        <v>1119</v>
      </c>
      <c r="Q26" s="13">
        <f t="shared" si="11"/>
        <v>9.4</v>
      </c>
      <c r="R26" s="69">
        <v>3399</v>
      </c>
      <c r="S26" s="14">
        <f t="shared" si="12"/>
        <v>28.5</v>
      </c>
      <c r="T26" s="87">
        <f t="shared" si="2"/>
        <v>6656</v>
      </c>
      <c r="U26" s="15">
        <f t="shared" si="5"/>
        <v>55.8</v>
      </c>
      <c r="V26" s="63">
        <v>53</v>
      </c>
      <c r="W26" s="13">
        <f t="shared" si="13"/>
        <v>0.4</v>
      </c>
      <c r="X26" s="69">
        <v>147</v>
      </c>
      <c r="Y26" s="15">
        <f t="shared" si="14"/>
        <v>1.2</v>
      </c>
      <c r="Z26" s="63">
        <v>477</v>
      </c>
      <c r="AA26" s="15">
        <f t="shared" si="15"/>
        <v>4</v>
      </c>
      <c r="AB26" s="69">
        <v>1911</v>
      </c>
      <c r="AC26" s="15">
        <f t="shared" si="6"/>
        <v>16</v>
      </c>
      <c r="AD26" s="63">
        <v>254</v>
      </c>
      <c r="AE26" s="15">
        <f t="shared" si="16"/>
        <v>2.1</v>
      </c>
      <c r="AF26" s="69">
        <v>37</v>
      </c>
      <c r="AG26" s="15">
        <f t="shared" si="17"/>
        <v>0.3</v>
      </c>
      <c r="AH26" s="63">
        <v>337</v>
      </c>
      <c r="AI26" s="15">
        <f t="shared" si="18"/>
        <v>2.8</v>
      </c>
      <c r="AJ26" s="69">
        <v>1091</v>
      </c>
      <c r="AK26" s="15">
        <f t="shared" si="19"/>
        <v>9.1</v>
      </c>
      <c r="AL26" s="69">
        <v>482</v>
      </c>
      <c r="AM26" s="15">
        <f t="shared" si="20"/>
        <v>4</v>
      </c>
      <c r="AN26" s="69">
        <v>163</v>
      </c>
      <c r="AO26" s="15">
        <f t="shared" si="21"/>
        <v>1.4</v>
      </c>
      <c r="AP26" s="69">
        <v>1319</v>
      </c>
      <c r="AQ26" s="13">
        <f t="shared" si="22"/>
        <v>11.1</v>
      </c>
      <c r="AR26" s="93">
        <v>385</v>
      </c>
      <c r="AS26" s="15">
        <f t="shared" si="23"/>
        <v>3.2</v>
      </c>
      <c r="AT26" s="99">
        <v>10</v>
      </c>
      <c r="AU26" s="143" t="s">
        <v>71</v>
      </c>
      <c r="AV26" s="144"/>
    </row>
    <row r="27" spans="1:48" ht="57" customHeight="1">
      <c r="A27" s="141" t="s">
        <v>72</v>
      </c>
      <c r="B27" s="142"/>
      <c r="C27" s="49">
        <v>15267</v>
      </c>
      <c r="D27" s="50">
        <f t="shared" si="24"/>
        <v>1200</v>
      </c>
      <c r="E27" s="13">
        <f t="shared" si="7"/>
        <v>7.9</v>
      </c>
      <c r="F27" s="63">
        <v>1194</v>
      </c>
      <c r="G27" s="13">
        <f t="shared" si="3"/>
        <v>7.8</v>
      </c>
      <c r="H27" s="69">
        <v>4</v>
      </c>
      <c r="I27" s="29">
        <f t="shared" si="4"/>
        <v>0</v>
      </c>
      <c r="J27" s="63">
        <v>2</v>
      </c>
      <c r="K27" s="14">
        <f t="shared" si="8"/>
        <v>0</v>
      </c>
      <c r="L27" s="57">
        <f t="shared" si="25"/>
        <v>5100</v>
      </c>
      <c r="M27" s="29">
        <f t="shared" si="9"/>
        <v>33.4</v>
      </c>
      <c r="N27" s="69">
        <v>23</v>
      </c>
      <c r="O27" s="13">
        <f t="shared" si="10"/>
        <v>0.2</v>
      </c>
      <c r="P27" s="63">
        <v>1686</v>
      </c>
      <c r="Q27" s="13">
        <f t="shared" si="11"/>
        <v>11</v>
      </c>
      <c r="R27" s="69">
        <v>3391</v>
      </c>
      <c r="S27" s="30">
        <f t="shared" si="12"/>
        <v>22.2</v>
      </c>
      <c r="T27" s="87">
        <f t="shared" si="2"/>
        <v>8924</v>
      </c>
      <c r="U27" s="13">
        <f t="shared" si="5"/>
        <v>58.5</v>
      </c>
      <c r="V27" s="63">
        <v>81</v>
      </c>
      <c r="W27" s="13">
        <f t="shared" si="13"/>
        <v>0.5</v>
      </c>
      <c r="X27" s="69">
        <v>196</v>
      </c>
      <c r="Y27" s="29">
        <f t="shared" si="14"/>
        <v>1.3</v>
      </c>
      <c r="Z27" s="63">
        <v>790</v>
      </c>
      <c r="AA27" s="13">
        <f t="shared" si="15"/>
        <v>5.2</v>
      </c>
      <c r="AB27" s="69">
        <v>2337</v>
      </c>
      <c r="AC27" s="29">
        <f t="shared" si="6"/>
        <v>15.3</v>
      </c>
      <c r="AD27" s="63">
        <v>310</v>
      </c>
      <c r="AE27" s="13">
        <f t="shared" si="16"/>
        <v>2</v>
      </c>
      <c r="AF27" s="69">
        <v>55</v>
      </c>
      <c r="AG27" s="29">
        <f t="shared" si="17"/>
        <v>0.4</v>
      </c>
      <c r="AH27" s="63">
        <v>842</v>
      </c>
      <c r="AI27" s="15">
        <f t="shared" si="18"/>
        <v>5.5</v>
      </c>
      <c r="AJ27" s="69">
        <v>1304</v>
      </c>
      <c r="AK27" s="15">
        <f t="shared" si="19"/>
        <v>8.5</v>
      </c>
      <c r="AL27" s="69">
        <v>591</v>
      </c>
      <c r="AM27" s="15">
        <f t="shared" si="20"/>
        <v>3.9</v>
      </c>
      <c r="AN27" s="69">
        <v>278</v>
      </c>
      <c r="AO27" s="15">
        <f t="shared" si="21"/>
        <v>1.8</v>
      </c>
      <c r="AP27" s="69">
        <v>1726</v>
      </c>
      <c r="AQ27" s="13">
        <f t="shared" si="22"/>
        <v>11.3</v>
      </c>
      <c r="AR27" s="93">
        <v>414</v>
      </c>
      <c r="AS27" s="14">
        <f t="shared" si="23"/>
        <v>2.7</v>
      </c>
      <c r="AT27" s="99">
        <v>43</v>
      </c>
      <c r="AU27" s="143" t="s">
        <v>72</v>
      </c>
      <c r="AV27" s="144"/>
    </row>
    <row r="28" spans="1:48" ht="57" customHeight="1">
      <c r="A28" s="141" t="s">
        <v>73</v>
      </c>
      <c r="B28" s="142"/>
      <c r="C28" s="49">
        <v>15281</v>
      </c>
      <c r="D28" s="50">
        <f t="shared" si="24"/>
        <v>1451</v>
      </c>
      <c r="E28" s="13">
        <f t="shared" si="7"/>
        <v>9.5</v>
      </c>
      <c r="F28" s="63">
        <v>1363</v>
      </c>
      <c r="G28" s="13">
        <f t="shared" si="3"/>
        <v>8.9</v>
      </c>
      <c r="H28" s="69">
        <v>6</v>
      </c>
      <c r="I28" s="13">
        <f t="shared" si="4"/>
        <v>0</v>
      </c>
      <c r="J28" s="63">
        <v>82</v>
      </c>
      <c r="K28" s="13">
        <f t="shared" si="8"/>
        <v>0.5</v>
      </c>
      <c r="L28" s="57">
        <f t="shared" si="25"/>
        <v>6530</v>
      </c>
      <c r="M28" s="13">
        <f t="shared" si="9"/>
        <v>42.7</v>
      </c>
      <c r="N28" s="69">
        <v>23</v>
      </c>
      <c r="O28" s="13">
        <f t="shared" si="10"/>
        <v>0.2</v>
      </c>
      <c r="P28" s="63">
        <v>1633</v>
      </c>
      <c r="Q28" s="13">
        <f t="shared" si="11"/>
        <v>10.7</v>
      </c>
      <c r="R28" s="69">
        <v>4874</v>
      </c>
      <c r="S28" s="14">
        <f t="shared" si="12"/>
        <v>31.9</v>
      </c>
      <c r="T28" s="87">
        <f t="shared" si="2"/>
        <v>7294</v>
      </c>
      <c r="U28" s="15">
        <f t="shared" si="5"/>
        <v>47.7</v>
      </c>
      <c r="V28" s="63">
        <v>56</v>
      </c>
      <c r="W28" s="13">
        <f t="shared" si="13"/>
        <v>0.4</v>
      </c>
      <c r="X28" s="69">
        <v>82</v>
      </c>
      <c r="Y28" s="15">
        <f t="shared" si="14"/>
        <v>0.5</v>
      </c>
      <c r="Z28" s="63">
        <v>584</v>
      </c>
      <c r="AA28" s="15">
        <f t="shared" si="15"/>
        <v>3.8</v>
      </c>
      <c r="AB28" s="69">
        <v>1733</v>
      </c>
      <c r="AC28" s="15">
        <f t="shared" si="6"/>
        <v>11.3</v>
      </c>
      <c r="AD28" s="63">
        <v>236</v>
      </c>
      <c r="AE28" s="15">
        <f t="shared" si="16"/>
        <v>1.5</v>
      </c>
      <c r="AF28" s="69">
        <v>16</v>
      </c>
      <c r="AG28" s="15">
        <f t="shared" si="17"/>
        <v>0.1</v>
      </c>
      <c r="AH28" s="63">
        <v>462</v>
      </c>
      <c r="AI28" s="15">
        <f t="shared" si="18"/>
        <v>3</v>
      </c>
      <c r="AJ28" s="69">
        <v>1333</v>
      </c>
      <c r="AK28" s="15">
        <f t="shared" si="19"/>
        <v>8.7</v>
      </c>
      <c r="AL28" s="69">
        <v>479</v>
      </c>
      <c r="AM28" s="15">
        <f t="shared" si="20"/>
        <v>3.1</v>
      </c>
      <c r="AN28" s="69">
        <v>313</v>
      </c>
      <c r="AO28" s="15">
        <f t="shared" si="21"/>
        <v>2</v>
      </c>
      <c r="AP28" s="69">
        <v>1642</v>
      </c>
      <c r="AQ28" s="13">
        <f t="shared" si="22"/>
        <v>10.7</v>
      </c>
      <c r="AR28" s="93">
        <v>358</v>
      </c>
      <c r="AS28" s="15">
        <f t="shared" si="23"/>
        <v>2.3</v>
      </c>
      <c r="AT28" s="99">
        <v>6</v>
      </c>
      <c r="AU28" s="143" t="s">
        <v>73</v>
      </c>
      <c r="AV28" s="144"/>
    </row>
    <row r="29" spans="1:48" ht="57" customHeight="1" thickBot="1">
      <c r="A29" s="139" t="s">
        <v>74</v>
      </c>
      <c r="B29" s="140"/>
      <c r="C29" s="60">
        <v>7439</v>
      </c>
      <c r="D29" s="61">
        <f t="shared" si="24"/>
        <v>560</v>
      </c>
      <c r="E29" s="37">
        <f t="shared" si="7"/>
        <v>7.5</v>
      </c>
      <c r="F29" s="67">
        <v>515</v>
      </c>
      <c r="G29" s="37">
        <f t="shared" si="3"/>
        <v>6.9</v>
      </c>
      <c r="H29" s="73">
        <v>2</v>
      </c>
      <c r="I29" s="38">
        <f t="shared" si="4"/>
        <v>0</v>
      </c>
      <c r="J29" s="67">
        <v>43</v>
      </c>
      <c r="K29" s="39">
        <f t="shared" si="8"/>
        <v>0.6</v>
      </c>
      <c r="L29" s="85">
        <f t="shared" si="25"/>
        <v>2776</v>
      </c>
      <c r="M29" s="38">
        <f t="shared" si="9"/>
        <v>37.3</v>
      </c>
      <c r="N29" s="73">
        <v>6</v>
      </c>
      <c r="O29" s="37">
        <f t="shared" si="10"/>
        <v>0.1</v>
      </c>
      <c r="P29" s="67">
        <v>858</v>
      </c>
      <c r="Q29" s="37">
        <f t="shared" si="11"/>
        <v>11.5</v>
      </c>
      <c r="R29" s="73">
        <v>1912</v>
      </c>
      <c r="S29" s="40">
        <f t="shared" si="12"/>
        <v>25.7</v>
      </c>
      <c r="T29" s="91">
        <f t="shared" si="2"/>
        <v>4092</v>
      </c>
      <c r="U29" s="37">
        <f t="shared" si="5"/>
        <v>55</v>
      </c>
      <c r="V29" s="67">
        <v>35</v>
      </c>
      <c r="W29" s="37">
        <f t="shared" si="13"/>
        <v>0.5</v>
      </c>
      <c r="X29" s="73">
        <v>30</v>
      </c>
      <c r="Y29" s="38">
        <f t="shared" si="14"/>
        <v>0.4</v>
      </c>
      <c r="Z29" s="67">
        <v>303</v>
      </c>
      <c r="AA29" s="37">
        <f t="shared" si="15"/>
        <v>4.1</v>
      </c>
      <c r="AB29" s="73">
        <v>964</v>
      </c>
      <c r="AC29" s="38">
        <f t="shared" si="6"/>
        <v>13</v>
      </c>
      <c r="AD29" s="67">
        <v>95</v>
      </c>
      <c r="AE29" s="37">
        <f t="shared" si="16"/>
        <v>1.3</v>
      </c>
      <c r="AF29" s="73">
        <v>7</v>
      </c>
      <c r="AG29" s="38">
        <f t="shared" si="17"/>
        <v>0.1</v>
      </c>
      <c r="AH29" s="67">
        <v>432</v>
      </c>
      <c r="AI29" s="41">
        <f t="shared" si="18"/>
        <v>5.8</v>
      </c>
      <c r="AJ29" s="73">
        <v>774</v>
      </c>
      <c r="AK29" s="41">
        <f t="shared" si="19"/>
        <v>10.4</v>
      </c>
      <c r="AL29" s="73">
        <v>280</v>
      </c>
      <c r="AM29" s="41">
        <f t="shared" si="20"/>
        <v>3.8</v>
      </c>
      <c r="AN29" s="73">
        <v>178</v>
      </c>
      <c r="AO29" s="41">
        <f t="shared" si="21"/>
        <v>2.4</v>
      </c>
      <c r="AP29" s="73">
        <v>805</v>
      </c>
      <c r="AQ29" s="37">
        <f t="shared" si="22"/>
        <v>10.8</v>
      </c>
      <c r="AR29" s="97">
        <v>189</v>
      </c>
      <c r="AS29" s="39">
        <f t="shared" si="23"/>
        <v>2.5</v>
      </c>
      <c r="AT29" s="103">
        <v>11</v>
      </c>
      <c r="AU29" s="145" t="s">
        <v>74</v>
      </c>
      <c r="AV29" s="146"/>
    </row>
  </sheetData>
  <mergeCells count="58">
    <mergeCell ref="S3:S4"/>
    <mergeCell ref="W3:W4"/>
    <mergeCell ref="Y3:Y4"/>
    <mergeCell ref="G3:G4"/>
    <mergeCell ref="I3:I4"/>
    <mergeCell ref="AU2:AV4"/>
    <mergeCell ref="AA3:AA4"/>
    <mergeCell ref="AC3:AC4"/>
    <mergeCell ref="L2:S2"/>
    <mergeCell ref="T2:AS2"/>
    <mergeCell ref="AQ3:AQ4"/>
    <mergeCell ref="AS3:AS4"/>
    <mergeCell ref="AK3:AK4"/>
    <mergeCell ref="AI3:AI4"/>
    <mergeCell ref="M3:M4"/>
    <mergeCell ref="A7:B7"/>
    <mergeCell ref="A13:B13"/>
    <mergeCell ref="A19:B19"/>
    <mergeCell ref="K3:K4"/>
    <mergeCell ref="C2:C4"/>
    <mergeCell ref="A2:B4"/>
    <mergeCell ref="AT2:AT4"/>
    <mergeCell ref="E3:E4"/>
    <mergeCell ref="U3:U4"/>
    <mergeCell ref="D2:K2"/>
    <mergeCell ref="AE3:AE4"/>
    <mergeCell ref="AG3:AG4"/>
    <mergeCell ref="AO3:AO4"/>
    <mergeCell ref="AM3:AM4"/>
    <mergeCell ref="O3:O4"/>
    <mergeCell ref="Q3:Q4"/>
    <mergeCell ref="AU6:AV6"/>
    <mergeCell ref="AU7:AV7"/>
    <mergeCell ref="AU10:AV10"/>
    <mergeCell ref="AU11:AV11"/>
    <mergeCell ref="AU12:AV12"/>
    <mergeCell ref="AU13:AV13"/>
    <mergeCell ref="AU16:AV16"/>
    <mergeCell ref="AU17:AV17"/>
    <mergeCell ref="AU18:AV18"/>
    <mergeCell ref="AU19:AV19"/>
    <mergeCell ref="AU25:AV25"/>
    <mergeCell ref="AU26:AV26"/>
    <mergeCell ref="AU27:AV27"/>
    <mergeCell ref="AU28:AV28"/>
    <mergeCell ref="AU29:AV29"/>
    <mergeCell ref="A6:B6"/>
    <mergeCell ref="A10:B10"/>
    <mergeCell ref="A11:B11"/>
    <mergeCell ref="A12:B12"/>
    <mergeCell ref="A16:B16"/>
    <mergeCell ref="A17:B17"/>
    <mergeCell ref="A18:B18"/>
    <mergeCell ref="A29:B29"/>
    <mergeCell ref="A25:B25"/>
    <mergeCell ref="A26:B26"/>
    <mergeCell ref="A27:B27"/>
    <mergeCell ref="A28:B28"/>
  </mergeCells>
  <printOptions horizontalCentered="1"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人口労働係</cp:lastModifiedBy>
  <cp:lastPrinted>2009-03-09T07:02:47Z</cp:lastPrinted>
  <dcterms:created xsi:type="dcterms:W3CDTF">2002-10-28T05:56:34Z</dcterms:created>
  <dcterms:modified xsi:type="dcterms:W3CDTF">2009-03-09T23:47:09Z</dcterms:modified>
  <cp:category/>
  <cp:version/>
  <cp:contentType/>
  <cp:contentStatus/>
</cp:coreProperties>
</file>