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55" tabRatio="830" activeTab="0"/>
  </bookViews>
  <sheets>
    <sheet name="Ⅰ" sheetId="1" r:id="rId1"/>
  </sheets>
  <definedNames>
    <definedName name="_xlnm.Print_Area" localSheetId="0">'Ⅰ'!$A$1:$N$51</definedName>
  </definedNames>
  <calcPr fullCalcOnLoad="1"/>
</workbook>
</file>

<file path=xl/sharedStrings.xml><?xml version="1.0" encoding="utf-8"?>
<sst xmlns="http://schemas.openxmlformats.org/spreadsheetml/2006/main" count="69" uniqueCount="63">
  <si>
    <t>（単位：人､世帯、％）</t>
  </si>
  <si>
    <t>平成12年</t>
  </si>
  <si>
    <t>増減数</t>
  </si>
  <si>
    <t>増減率</t>
  </si>
  <si>
    <t>人                 口</t>
  </si>
  <si>
    <t>平成17年</t>
  </si>
  <si>
    <t>区  分</t>
  </si>
  <si>
    <t>増減率</t>
  </si>
  <si>
    <t>平成12年</t>
  </si>
  <si>
    <t>男</t>
  </si>
  <si>
    <t>女</t>
  </si>
  <si>
    <t>市　計</t>
  </si>
  <si>
    <t>町村計</t>
  </si>
  <si>
    <t>県 計</t>
  </si>
  <si>
    <t>増減数</t>
  </si>
  <si>
    <t>増減数</t>
  </si>
  <si>
    <t>平 成 17 年</t>
  </si>
  <si>
    <t>平 成 12 年</t>
  </si>
  <si>
    <t>総数</t>
  </si>
  <si>
    <t>※　現在の15市町村をベースに、合併前の市町村の人口及び世帯数を記載している。</t>
  </si>
  <si>
    <t>世　　帯　　数</t>
  </si>
  <si>
    <t>旧 富山市</t>
  </si>
  <si>
    <t>舟　橋　村</t>
  </si>
  <si>
    <t>上　市　町</t>
  </si>
  <si>
    <t>立　山　町</t>
  </si>
  <si>
    <t>入　善　町</t>
  </si>
  <si>
    <t>朝　日　町</t>
  </si>
  <si>
    <r>
      <t>射 水 市</t>
    </r>
    <r>
      <rPr>
        <sz val="10"/>
        <rFont val="ＭＳ ゴシック"/>
        <family val="3"/>
      </rPr>
      <t>(17.11.1合併)</t>
    </r>
  </si>
  <si>
    <r>
      <t>南 砺 市</t>
    </r>
    <r>
      <rPr>
        <sz val="10"/>
        <rFont val="ＭＳ ゴシック"/>
        <family val="3"/>
      </rPr>
      <t>(16.11.1合併)</t>
    </r>
  </si>
  <si>
    <t>小 矢 部 市</t>
  </si>
  <si>
    <r>
      <t>富 山 市</t>
    </r>
    <r>
      <rPr>
        <sz val="10"/>
        <rFont val="ＭＳ ゴシック"/>
        <family val="3"/>
      </rPr>
      <t>(17.4.1合併)</t>
    </r>
  </si>
  <si>
    <r>
      <t>高 岡 市</t>
    </r>
    <r>
      <rPr>
        <sz val="10"/>
        <rFont val="ＭＳ ゴシック"/>
        <family val="3"/>
      </rPr>
      <t>(17.11.1合併)</t>
    </r>
  </si>
  <si>
    <t>魚　津　市</t>
  </si>
  <si>
    <t>氷　見　市</t>
  </si>
  <si>
    <t>滑　川　市</t>
  </si>
  <si>
    <r>
      <t>黒 部 市</t>
    </r>
    <r>
      <rPr>
        <sz val="10"/>
        <rFont val="ＭＳ ゴシック"/>
        <family val="3"/>
      </rPr>
      <t>(18.3.31合併)</t>
    </r>
  </si>
  <si>
    <r>
      <t>砺 波 市</t>
    </r>
    <r>
      <rPr>
        <sz val="10"/>
        <rFont val="ＭＳ ゴシック"/>
        <family val="3"/>
      </rPr>
      <t>(16.11.1合併)</t>
    </r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</si>
  <si>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</si>
  <si>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</si>
  <si>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</si>
  <si>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</si>
  <si>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</si>
  <si>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</si>
  <si>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</si>
  <si>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</si>
  <si>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</si>
  <si>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</si>
  <si>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</si>
  <si>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</si>
  <si>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</si>
  <si>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</si>
  <si>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</si>
  <si>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</si>
  <si>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</si>
  <si>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</si>
  <si>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</si>
  <si>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</si>
  <si>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</si>
  <si>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</si>
  <si>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</si>
  <si>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</si>
  <si>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</si>
  <si>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t>Ⅰ．市町村別、男女別人口及び世帯数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</si>
</sst>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;&quot;△ &quot;#,##0"/>
    <numFmt numFmtId="180" formatCode="#,##0;&quot;▲ &quot;#,##0"/>
    <numFmt numFmtId="181" formatCode="0.0%"/>
    <numFmt numFmtId="182" formatCode="#,##0.0_ "/>
    <numFmt numFmtId="183" formatCode="#,##0.0;&quot;▲ &quot;#,##0.0"/>
    <numFmt numFmtId="184" formatCode="#,##0.0;&quot;△ &quot;#,##0.0"/>
    <numFmt numFmtId="185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3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3"/>
      <name val="ＭＳ 明朝"/>
      <family val="1"/>
    </font>
    <font>
      <sz val="12"/>
      <name val="ＭＳ 明朝"/>
      <family val="1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0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vertical="center"/>
    </xf>
    <xf numFmtId="179" fontId="3" fillId="0" borderId="2" xfId="16" applyNumberFormat="1" applyFont="1" applyBorder="1" applyAlignment="1">
      <alignment horizontal="right" vertical="center"/>
    </xf>
    <xf numFmtId="184" fontId="3" fillId="0" borderId="3" xfId="16" applyNumberFormat="1" applyFont="1" applyBorder="1" applyAlignment="1">
      <alignment horizontal="right" vertical="center"/>
    </xf>
    <xf numFmtId="179" fontId="3" fillId="0" borderId="4" xfId="16" applyNumberFormat="1" applyFont="1" applyBorder="1" applyAlignment="1">
      <alignment horizontal="right" vertical="center"/>
    </xf>
    <xf numFmtId="184" fontId="3" fillId="0" borderId="5" xfId="16" applyNumberFormat="1" applyFont="1" applyBorder="1" applyAlignment="1">
      <alignment horizontal="right" vertical="center"/>
    </xf>
    <xf numFmtId="179" fontId="3" fillId="0" borderId="6" xfId="16" applyNumberFormat="1" applyFont="1" applyBorder="1" applyAlignment="1">
      <alignment horizontal="right" vertical="center"/>
    </xf>
    <xf numFmtId="184" fontId="3" fillId="0" borderId="7" xfId="16" applyNumberFormat="1" applyFont="1" applyBorder="1" applyAlignment="1">
      <alignment horizontal="right" vertical="center"/>
    </xf>
    <xf numFmtId="179" fontId="3" fillId="0" borderId="8" xfId="16" applyNumberFormat="1" applyFont="1" applyBorder="1" applyAlignment="1">
      <alignment horizontal="right" vertical="center"/>
    </xf>
    <xf numFmtId="184" fontId="3" fillId="0" borderId="9" xfId="16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5" fillId="0" borderId="11" xfId="16" applyFont="1" applyBorder="1" applyAlignment="1">
      <alignment vertical="center"/>
    </xf>
    <xf numFmtId="38" fontId="5" fillId="0" borderId="12" xfId="16" applyFont="1" applyBorder="1" applyAlignment="1">
      <alignment vertical="center"/>
    </xf>
    <xf numFmtId="38" fontId="5" fillId="0" borderId="13" xfId="16" applyFont="1" applyBorder="1" applyAlignment="1">
      <alignment vertical="center"/>
    </xf>
    <xf numFmtId="38" fontId="5" fillId="0" borderId="14" xfId="16" applyFont="1" applyBorder="1" applyAlignment="1">
      <alignment vertical="center"/>
    </xf>
    <xf numFmtId="38" fontId="5" fillId="0" borderId="15" xfId="16" applyFont="1" applyBorder="1" applyAlignment="1">
      <alignment vertical="center"/>
    </xf>
    <xf numFmtId="38" fontId="5" fillId="0" borderId="16" xfId="16" applyFont="1" applyBorder="1" applyAlignment="1">
      <alignment vertical="center"/>
    </xf>
    <xf numFmtId="38" fontId="5" fillId="0" borderId="17" xfId="16" applyFont="1" applyBorder="1" applyAlignment="1">
      <alignment vertical="center"/>
    </xf>
    <xf numFmtId="38" fontId="5" fillId="0" borderId="18" xfId="16" applyFont="1" applyBorder="1" applyAlignment="1">
      <alignment vertical="center"/>
    </xf>
    <xf numFmtId="38" fontId="5" fillId="0" borderId="19" xfId="16" applyFont="1" applyBorder="1" applyAlignment="1">
      <alignment vertical="center"/>
    </xf>
    <xf numFmtId="38" fontId="5" fillId="0" borderId="20" xfId="16" applyFont="1" applyBorder="1" applyAlignment="1">
      <alignment vertical="center"/>
    </xf>
    <xf numFmtId="38" fontId="5" fillId="0" borderId="21" xfId="16" applyFont="1" applyBorder="1" applyAlignment="1">
      <alignment vertical="center"/>
    </xf>
    <xf numFmtId="38" fontId="5" fillId="0" borderId="22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5" fillId="0" borderId="0" xfId="16" applyFont="1" applyBorder="1" applyAlignment="1">
      <alignment vertical="center"/>
    </xf>
    <xf numFmtId="38" fontId="5" fillId="0" borderId="23" xfId="16" applyFont="1" applyBorder="1" applyAlignment="1">
      <alignment vertical="center"/>
    </xf>
    <xf numFmtId="179" fontId="5" fillId="0" borderId="24" xfId="16" applyNumberFormat="1" applyFont="1" applyBorder="1" applyAlignment="1">
      <alignment horizontal="right" vertical="center"/>
    </xf>
    <xf numFmtId="179" fontId="5" fillId="0" borderId="25" xfId="16" applyNumberFormat="1" applyFont="1" applyBorder="1" applyAlignment="1">
      <alignment horizontal="right" vertical="center"/>
    </xf>
    <xf numFmtId="179" fontId="5" fillId="0" borderId="26" xfId="16" applyNumberFormat="1" applyFont="1" applyBorder="1" applyAlignment="1">
      <alignment horizontal="right" vertical="center"/>
    </xf>
    <xf numFmtId="179" fontId="5" fillId="0" borderId="27" xfId="16" applyNumberFormat="1" applyFont="1" applyBorder="1" applyAlignment="1">
      <alignment horizontal="right" vertical="center"/>
    </xf>
    <xf numFmtId="38" fontId="5" fillId="0" borderId="28" xfId="16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38" fontId="5" fillId="0" borderId="36" xfId="16" applyFont="1" applyBorder="1" applyAlignment="1">
      <alignment vertical="center"/>
    </xf>
    <xf numFmtId="38" fontId="5" fillId="0" borderId="37" xfId="16" applyFont="1" applyBorder="1" applyAlignment="1">
      <alignment vertical="center"/>
    </xf>
    <xf numFmtId="38" fontId="5" fillId="0" borderId="38" xfId="16" applyFont="1" applyBorder="1" applyAlignment="1">
      <alignment vertical="center"/>
    </xf>
    <xf numFmtId="38" fontId="5" fillId="0" borderId="1" xfId="16" applyFont="1" applyBorder="1" applyAlignment="1">
      <alignment vertical="center"/>
    </xf>
    <xf numFmtId="38" fontId="5" fillId="0" borderId="39" xfId="16" applyFont="1" applyBorder="1" applyAlignment="1">
      <alignment vertical="center"/>
    </xf>
    <xf numFmtId="179" fontId="5" fillId="0" borderId="1" xfId="16" applyNumberFormat="1" applyFont="1" applyBorder="1" applyAlignment="1">
      <alignment horizontal="right" vertical="center"/>
    </xf>
    <xf numFmtId="179" fontId="5" fillId="0" borderId="40" xfId="16" applyNumberFormat="1" applyFont="1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8" fontId="5" fillId="0" borderId="46" xfId="16" applyFont="1" applyBorder="1" applyAlignment="1">
      <alignment horizontal="right" vertical="center"/>
    </xf>
    <xf numFmtId="38" fontId="5" fillId="0" borderId="47" xfId="16" applyFont="1" applyBorder="1" applyAlignment="1">
      <alignment horizontal="right" vertical="center"/>
    </xf>
    <xf numFmtId="38" fontId="5" fillId="0" borderId="48" xfId="16" applyFont="1" applyBorder="1" applyAlignment="1">
      <alignment horizontal="right" vertical="center"/>
    </xf>
    <xf numFmtId="38" fontId="5" fillId="0" borderId="49" xfId="16" applyFont="1" applyBorder="1" applyAlignment="1">
      <alignment vertical="center"/>
    </xf>
    <xf numFmtId="38" fontId="5" fillId="0" borderId="47" xfId="16" applyFont="1" applyBorder="1" applyAlignment="1">
      <alignment vertical="center"/>
    </xf>
    <xf numFmtId="179" fontId="3" fillId="0" borderId="50" xfId="16" applyNumberFormat="1" applyFont="1" applyBorder="1" applyAlignment="1">
      <alignment vertical="center"/>
    </xf>
    <xf numFmtId="184" fontId="3" fillId="0" borderId="51" xfId="16" applyNumberFormat="1" applyFont="1" applyBorder="1" applyAlignment="1">
      <alignment horizontal="right" vertical="center"/>
    </xf>
    <xf numFmtId="179" fontId="5" fillId="0" borderId="52" xfId="16" applyNumberFormat="1" applyFont="1" applyBorder="1" applyAlignment="1">
      <alignment horizontal="right" vertical="center"/>
    </xf>
    <xf numFmtId="38" fontId="9" fillId="0" borderId="38" xfId="16" applyFont="1" applyBorder="1" applyAlignment="1">
      <alignment vertical="center"/>
    </xf>
    <xf numFmtId="38" fontId="9" fillId="0" borderId="15" xfId="16" applyFont="1" applyBorder="1" applyAlignment="1">
      <alignment vertical="center"/>
    </xf>
    <xf numFmtId="38" fontId="9" fillId="0" borderId="16" xfId="16" applyFont="1" applyBorder="1" applyAlignment="1">
      <alignment vertical="center"/>
    </xf>
    <xf numFmtId="38" fontId="9" fillId="0" borderId="21" xfId="16" applyFont="1" applyBorder="1" applyAlignment="1">
      <alignment vertical="center"/>
    </xf>
    <xf numFmtId="38" fontId="9" fillId="0" borderId="22" xfId="16" applyFont="1" applyBorder="1" applyAlignment="1">
      <alignment vertical="center"/>
    </xf>
    <xf numFmtId="179" fontId="10" fillId="0" borderId="6" xfId="16" applyNumberFormat="1" applyFont="1" applyBorder="1" applyAlignment="1">
      <alignment horizontal="right" vertical="center"/>
    </xf>
    <xf numFmtId="184" fontId="10" fillId="0" borderId="7" xfId="16" applyNumberFormat="1" applyFont="1" applyBorder="1" applyAlignment="1">
      <alignment horizontal="right" vertical="center"/>
    </xf>
    <xf numFmtId="179" fontId="9" fillId="0" borderId="26" xfId="16" applyNumberFormat="1" applyFont="1" applyBorder="1" applyAlignment="1">
      <alignment horizontal="right" vertical="center"/>
    </xf>
    <xf numFmtId="38" fontId="9" fillId="0" borderId="53" xfId="16" applyFont="1" applyBorder="1" applyAlignment="1">
      <alignment vertical="center"/>
    </xf>
    <xf numFmtId="38" fontId="9" fillId="0" borderId="54" xfId="16" applyFont="1" applyBorder="1" applyAlignment="1">
      <alignment vertical="center"/>
    </xf>
    <xf numFmtId="38" fontId="9" fillId="0" borderId="55" xfId="16" applyFont="1" applyBorder="1" applyAlignment="1">
      <alignment vertical="center"/>
    </xf>
    <xf numFmtId="38" fontId="9" fillId="0" borderId="56" xfId="16" applyFont="1" applyBorder="1" applyAlignment="1">
      <alignment vertical="center"/>
    </xf>
    <xf numFmtId="38" fontId="9" fillId="0" borderId="57" xfId="16" applyFont="1" applyBorder="1" applyAlignment="1">
      <alignment vertical="center"/>
    </xf>
    <xf numFmtId="179" fontId="10" fillId="0" borderId="58" xfId="16" applyNumberFormat="1" applyFont="1" applyBorder="1" applyAlignment="1">
      <alignment horizontal="right" vertical="center"/>
    </xf>
    <xf numFmtId="184" fontId="10" fillId="0" borderId="59" xfId="16" applyNumberFormat="1" applyFont="1" applyBorder="1" applyAlignment="1">
      <alignment horizontal="right" vertical="center"/>
    </xf>
    <xf numFmtId="179" fontId="9" fillId="0" borderId="53" xfId="16" applyNumberFormat="1" applyFont="1" applyBorder="1" applyAlignment="1">
      <alignment horizontal="right" vertical="center"/>
    </xf>
    <xf numFmtId="38" fontId="9" fillId="0" borderId="60" xfId="16" applyFont="1" applyBorder="1" applyAlignment="1">
      <alignment vertical="center"/>
    </xf>
    <xf numFmtId="38" fontId="9" fillId="0" borderId="61" xfId="16" applyFont="1" applyBorder="1" applyAlignment="1">
      <alignment vertical="center"/>
    </xf>
    <xf numFmtId="38" fontId="9" fillId="0" borderId="62" xfId="16" applyFont="1" applyBorder="1" applyAlignment="1">
      <alignment vertical="center"/>
    </xf>
    <xf numFmtId="38" fontId="9" fillId="0" borderId="63" xfId="16" applyFont="1" applyBorder="1" applyAlignment="1">
      <alignment vertical="center"/>
    </xf>
    <xf numFmtId="38" fontId="9" fillId="0" borderId="64" xfId="16" applyFont="1" applyBorder="1" applyAlignment="1">
      <alignment vertical="center"/>
    </xf>
    <xf numFmtId="179" fontId="10" fillId="0" borderId="65" xfId="16" applyNumberFormat="1" applyFont="1" applyBorder="1" applyAlignment="1">
      <alignment horizontal="right" vertical="center"/>
    </xf>
    <xf numFmtId="184" fontId="10" fillId="0" borderId="66" xfId="16" applyNumberFormat="1" applyFont="1" applyBorder="1" applyAlignment="1">
      <alignment horizontal="right" vertical="center"/>
    </xf>
    <xf numFmtId="179" fontId="9" fillId="0" borderId="60" xfId="16" applyNumberFormat="1" applyFont="1" applyBorder="1" applyAlignment="1">
      <alignment horizontal="right" vertical="center"/>
    </xf>
    <xf numFmtId="38" fontId="9" fillId="0" borderId="67" xfId="16" applyFont="1" applyBorder="1" applyAlignment="1">
      <alignment vertical="center"/>
    </xf>
    <xf numFmtId="38" fontId="9" fillId="0" borderId="68" xfId="16" applyFont="1" applyBorder="1" applyAlignment="1">
      <alignment vertical="center"/>
    </xf>
    <xf numFmtId="38" fontId="9" fillId="0" borderId="69" xfId="16" applyFont="1" applyBorder="1" applyAlignment="1">
      <alignment vertical="center"/>
    </xf>
    <xf numFmtId="38" fontId="9" fillId="0" borderId="70" xfId="16" applyFont="1" applyBorder="1" applyAlignment="1">
      <alignment vertical="center"/>
    </xf>
    <xf numFmtId="38" fontId="9" fillId="0" borderId="71" xfId="16" applyFont="1" applyBorder="1" applyAlignment="1">
      <alignment vertical="center"/>
    </xf>
    <xf numFmtId="38" fontId="9" fillId="0" borderId="72" xfId="16" applyFont="1" applyBorder="1" applyAlignment="1">
      <alignment vertical="center"/>
    </xf>
    <xf numFmtId="179" fontId="10" fillId="0" borderId="73" xfId="16" applyNumberFormat="1" applyFont="1" applyBorder="1" applyAlignment="1">
      <alignment horizontal="right" vertical="center"/>
    </xf>
    <xf numFmtId="184" fontId="10" fillId="0" borderId="74" xfId="16" applyNumberFormat="1" applyFont="1" applyBorder="1" applyAlignment="1">
      <alignment horizontal="right" vertical="center"/>
    </xf>
    <xf numFmtId="179" fontId="9" fillId="0" borderId="75" xfId="16" applyNumberFormat="1" applyFont="1" applyBorder="1" applyAlignment="1">
      <alignment horizontal="right" vertical="center"/>
    </xf>
    <xf numFmtId="38" fontId="9" fillId="0" borderId="76" xfId="16" applyFont="1" applyBorder="1" applyAlignment="1">
      <alignment vertical="center"/>
    </xf>
    <xf numFmtId="38" fontId="9" fillId="0" borderId="77" xfId="16" applyFont="1" applyBorder="1" applyAlignment="1">
      <alignment vertical="center"/>
    </xf>
    <xf numFmtId="38" fontId="9" fillId="0" borderId="78" xfId="16" applyFont="1" applyBorder="1" applyAlignment="1">
      <alignment vertical="center"/>
    </xf>
    <xf numFmtId="38" fontId="9" fillId="0" borderId="79" xfId="16" applyFont="1" applyBorder="1" applyAlignment="1">
      <alignment vertical="center"/>
    </xf>
    <xf numFmtId="38" fontId="9" fillId="0" borderId="80" xfId="16" applyFont="1" applyBorder="1" applyAlignment="1">
      <alignment vertical="center"/>
    </xf>
    <xf numFmtId="179" fontId="10" fillId="0" borderId="81" xfId="16" applyNumberFormat="1" applyFont="1" applyBorder="1" applyAlignment="1">
      <alignment horizontal="right" vertical="center"/>
    </xf>
    <xf numFmtId="184" fontId="10" fillId="0" borderId="82" xfId="16" applyNumberFormat="1" applyFont="1" applyBorder="1" applyAlignment="1">
      <alignment horizontal="right" vertical="center"/>
    </xf>
    <xf numFmtId="179" fontId="9" fillId="0" borderId="83" xfId="16" applyNumberFormat="1" applyFont="1" applyBorder="1" applyAlignment="1">
      <alignment horizontal="right" vertical="center"/>
    </xf>
    <xf numFmtId="38" fontId="9" fillId="0" borderId="84" xfId="16" applyFont="1" applyBorder="1" applyAlignment="1">
      <alignment vertical="center"/>
    </xf>
    <xf numFmtId="38" fontId="9" fillId="0" borderId="85" xfId="16" applyFont="1" applyBorder="1" applyAlignment="1">
      <alignment vertical="center"/>
    </xf>
    <xf numFmtId="38" fontId="9" fillId="0" borderId="86" xfId="16" applyFont="1" applyBorder="1" applyAlignment="1">
      <alignment vertical="center"/>
    </xf>
    <xf numFmtId="38" fontId="9" fillId="0" borderId="87" xfId="16" applyFont="1" applyBorder="1" applyAlignment="1">
      <alignment vertical="center"/>
    </xf>
    <xf numFmtId="38" fontId="9" fillId="0" borderId="88" xfId="16" applyFont="1" applyBorder="1" applyAlignment="1">
      <alignment vertical="center"/>
    </xf>
    <xf numFmtId="179" fontId="10" fillId="0" borderId="40" xfId="16" applyNumberFormat="1" applyFont="1" applyBorder="1" applyAlignment="1">
      <alignment horizontal="right" vertical="center"/>
    </xf>
    <xf numFmtId="184" fontId="10" fillId="0" borderId="89" xfId="16" applyNumberFormat="1" applyFont="1" applyBorder="1" applyAlignment="1">
      <alignment horizontal="right" vertical="center"/>
    </xf>
    <xf numFmtId="179" fontId="9" fillId="0" borderId="10" xfId="16" applyNumberFormat="1" applyFont="1" applyBorder="1" applyAlignment="1">
      <alignment horizontal="right" vertical="center"/>
    </xf>
    <xf numFmtId="38" fontId="9" fillId="0" borderId="90" xfId="16" applyFont="1" applyBorder="1" applyAlignment="1">
      <alignment vertical="center"/>
    </xf>
    <xf numFmtId="38" fontId="9" fillId="0" borderId="6" xfId="16" applyFont="1" applyBorder="1" applyAlignment="1">
      <alignment vertical="center"/>
    </xf>
    <xf numFmtId="38" fontId="9" fillId="0" borderId="37" xfId="16" applyFont="1" applyBorder="1" applyAlignment="1">
      <alignment vertical="center"/>
    </xf>
    <xf numFmtId="38" fontId="9" fillId="0" borderId="13" xfId="16" applyFont="1" applyBorder="1" applyAlignment="1">
      <alignment vertical="center"/>
    </xf>
    <xf numFmtId="38" fontId="9" fillId="0" borderId="14" xfId="16" applyFont="1" applyBorder="1" applyAlignment="1">
      <alignment vertical="center"/>
    </xf>
    <xf numFmtId="38" fontId="9" fillId="0" borderId="19" xfId="16" applyFont="1" applyBorder="1" applyAlignment="1">
      <alignment vertical="center"/>
    </xf>
    <xf numFmtId="38" fontId="9" fillId="0" borderId="20" xfId="16" applyFont="1" applyBorder="1" applyAlignment="1">
      <alignment vertical="center"/>
    </xf>
    <xf numFmtId="179" fontId="10" fillId="0" borderId="4" xfId="16" applyNumberFormat="1" applyFont="1" applyBorder="1" applyAlignment="1">
      <alignment horizontal="right" vertical="center"/>
    </xf>
    <xf numFmtId="184" fontId="10" fillId="0" borderId="5" xfId="16" applyNumberFormat="1" applyFont="1" applyBorder="1" applyAlignment="1">
      <alignment horizontal="right" vertical="center"/>
    </xf>
    <xf numFmtId="179" fontId="9" fillId="0" borderId="25" xfId="16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0" borderId="91" xfId="0" applyFont="1" applyBorder="1" applyAlignment="1">
      <alignment horizontal="right"/>
    </xf>
    <xf numFmtId="0" fontId="0" fillId="0" borderId="91" xfId="0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0" fontId="0" fillId="0" borderId="10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="75" zoomScaleNormal="75" zoomScaleSheetLayoutView="70" workbookViewId="0" topLeftCell="A1">
      <selection activeCell="P4" sqref="P4"/>
    </sheetView>
  </sheetViews>
  <sheetFormatPr defaultColWidth="9.00390625" defaultRowHeight="13.5"/>
  <cols>
    <col min="1" max="1" width="3.50390625" style="0" customWidth="1"/>
    <col min="2" max="2" width="19.25390625" style="0" customWidth="1"/>
    <col min="3" max="3" width="12.625" style="0" customWidth="1"/>
    <col min="4" max="5" width="10.625" style="0" customWidth="1"/>
    <col min="6" max="6" width="11.625" style="0" customWidth="1"/>
    <col min="7" max="8" width="10.125" style="0" customWidth="1"/>
    <col min="9" max="9" width="10.625" style="0" customWidth="1"/>
    <col min="10" max="10" width="8.625" style="0" customWidth="1"/>
    <col min="11" max="11" width="12.625" style="0" customWidth="1"/>
    <col min="12" max="12" width="11.625" style="0" customWidth="1"/>
    <col min="13" max="14" width="8.625" style="0" customWidth="1"/>
    <col min="15" max="15" width="1.4921875" style="0" customWidth="1"/>
  </cols>
  <sheetData>
    <row r="1" spans="1:14" ht="24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2:14" s="1" customFormat="1" ht="15" customHeight="1" thickBot="1">
      <c r="B2" s="2"/>
      <c r="C2" s="2"/>
      <c r="D2" s="2"/>
      <c r="E2" s="2"/>
      <c r="F2" s="3"/>
      <c r="G2" s="3"/>
      <c r="H2" s="3"/>
      <c r="I2" s="3"/>
      <c r="J2" s="3"/>
      <c r="K2" s="3"/>
      <c r="L2" s="159" t="s">
        <v>0</v>
      </c>
      <c r="M2" s="160"/>
      <c r="N2" s="160"/>
    </row>
    <row r="3" spans="1:14" s="1" customFormat="1" ht="24.75" customHeight="1">
      <c r="A3" s="146" t="s">
        <v>6</v>
      </c>
      <c r="B3" s="147"/>
      <c r="C3" s="143" t="s">
        <v>4</v>
      </c>
      <c r="D3" s="144"/>
      <c r="E3" s="144"/>
      <c r="F3" s="144"/>
      <c r="G3" s="144"/>
      <c r="H3" s="144"/>
      <c r="I3" s="144"/>
      <c r="J3" s="145"/>
      <c r="K3" s="143" t="s">
        <v>20</v>
      </c>
      <c r="L3" s="144"/>
      <c r="M3" s="144"/>
      <c r="N3" s="145"/>
    </row>
    <row r="4" spans="1:14" s="1" customFormat="1" ht="21.75" customHeight="1">
      <c r="A4" s="148"/>
      <c r="B4" s="149"/>
      <c r="C4" s="152" t="s">
        <v>16</v>
      </c>
      <c r="D4" s="153"/>
      <c r="E4" s="154"/>
      <c r="F4" s="141" t="s">
        <v>17</v>
      </c>
      <c r="G4" s="141"/>
      <c r="H4" s="142"/>
      <c r="I4" s="137" t="s">
        <v>14</v>
      </c>
      <c r="J4" s="139" t="s">
        <v>7</v>
      </c>
      <c r="K4" s="128" t="s">
        <v>5</v>
      </c>
      <c r="L4" s="126" t="s">
        <v>8</v>
      </c>
      <c r="M4" s="137" t="s">
        <v>15</v>
      </c>
      <c r="N4" s="139" t="s">
        <v>7</v>
      </c>
    </row>
    <row r="5" spans="1:14" s="1" customFormat="1" ht="21.75" customHeight="1" thickBot="1">
      <c r="A5" s="150"/>
      <c r="B5" s="151"/>
      <c r="C5" s="53" t="s">
        <v>18</v>
      </c>
      <c r="D5" s="54" t="s">
        <v>9</v>
      </c>
      <c r="E5" s="55" t="s">
        <v>10</v>
      </c>
      <c r="F5" s="56" t="s">
        <v>18</v>
      </c>
      <c r="G5" s="57" t="s">
        <v>9</v>
      </c>
      <c r="H5" s="55" t="s">
        <v>10</v>
      </c>
      <c r="I5" s="138"/>
      <c r="J5" s="140" t="s">
        <v>3</v>
      </c>
      <c r="K5" s="129" t="s">
        <v>1</v>
      </c>
      <c r="L5" s="127" t="s">
        <v>1</v>
      </c>
      <c r="M5" s="138" t="s">
        <v>2</v>
      </c>
      <c r="N5" s="140" t="s">
        <v>3</v>
      </c>
    </row>
    <row r="6" spans="1:14" s="1" customFormat="1" ht="30" customHeight="1">
      <c r="A6" s="135" t="s">
        <v>30</v>
      </c>
      <c r="B6" s="136"/>
      <c r="C6" s="49">
        <f aca="true" t="shared" si="0" ref="C6:C41">D6+E6</f>
        <v>421239</v>
      </c>
      <c r="D6" s="50">
        <f>SUM(D7:D13)</f>
        <v>204407</v>
      </c>
      <c r="E6" s="31">
        <f>SUM(E7:E13)</f>
        <v>216832</v>
      </c>
      <c r="F6" s="36">
        <f aca="true" t="shared" si="1" ref="F6:F41">G6+H6</f>
        <v>420804</v>
      </c>
      <c r="G6" s="30">
        <f>SUM(G7:G13)</f>
        <v>204061</v>
      </c>
      <c r="H6" s="31">
        <f>SUM(H7:H13)</f>
        <v>216743</v>
      </c>
      <c r="I6" s="13">
        <f aca="true" t="shared" si="2" ref="I6:I41">C6-F6</f>
        <v>435</v>
      </c>
      <c r="J6" s="14">
        <f aca="true" t="shared" si="3" ref="J6:J49">+I6/F6*100</f>
        <v>0.10337354207659623</v>
      </c>
      <c r="K6" s="51">
        <f>SUM(K7:K13)</f>
        <v>151727</v>
      </c>
      <c r="L6" s="52">
        <f>SUM(L7:L13)</f>
        <v>145821</v>
      </c>
      <c r="M6" s="13">
        <f aca="true" t="shared" si="4" ref="M6:M41">K6-L6</f>
        <v>5906</v>
      </c>
      <c r="N6" s="14">
        <f aca="true" t="shared" si="5" ref="N6:N49">+M6/L6*100</f>
        <v>4.050171100184473</v>
      </c>
    </row>
    <row r="7" spans="1:14" s="1" customFormat="1" ht="24.75" customHeight="1">
      <c r="A7" s="6"/>
      <c r="B7" s="42" t="s">
        <v>21</v>
      </c>
      <c r="C7" s="66">
        <f t="shared" si="0"/>
        <v>325347</v>
      </c>
      <c r="D7" s="67">
        <v>157832</v>
      </c>
      <c r="E7" s="68">
        <v>167515</v>
      </c>
      <c r="F7" s="69">
        <f t="shared" si="1"/>
        <v>325700</v>
      </c>
      <c r="G7" s="70">
        <v>157842</v>
      </c>
      <c r="H7" s="68">
        <v>167858</v>
      </c>
      <c r="I7" s="71">
        <f t="shared" si="2"/>
        <v>-353</v>
      </c>
      <c r="J7" s="72">
        <f t="shared" si="3"/>
        <v>-0.10838194657660424</v>
      </c>
      <c r="K7" s="73">
        <v>122632</v>
      </c>
      <c r="L7" s="69">
        <v>118070</v>
      </c>
      <c r="M7" s="71">
        <f t="shared" si="4"/>
        <v>4562</v>
      </c>
      <c r="N7" s="72">
        <f t="shared" si="5"/>
        <v>3.863809604471923</v>
      </c>
    </row>
    <row r="8" spans="1:14" s="1" customFormat="1" ht="24.75" customHeight="1">
      <c r="A8" s="6"/>
      <c r="B8" s="40" t="s">
        <v>37</v>
      </c>
      <c r="C8" s="74">
        <f t="shared" si="0"/>
        <v>22631</v>
      </c>
      <c r="D8" s="75">
        <v>11040</v>
      </c>
      <c r="E8" s="76">
        <v>11591</v>
      </c>
      <c r="F8" s="77">
        <f t="shared" si="1"/>
        <v>22642</v>
      </c>
      <c r="G8" s="78">
        <v>11077</v>
      </c>
      <c r="H8" s="76">
        <v>11565</v>
      </c>
      <c r="I8" s="79">
        <f t="shared" si="2"/>
        <v>-11</v>
      </c>
      <c r="J8" s="80">
        <f t="shared" si="3"/>
        <v>-0.048582280717251125</v>
      </c>
      <c r="K8" s="81">
        <v>7038</v>
      </c>
      <c r="L8" s="77">
        <v>6817</v>
      </c>
      <c r="M8" s="79">
        <f t="shared" si="4"/>
        <v>221</v>
      </c>
      <c r="N8" s="80">
        <f t="shared" si="5"/>
        <v>3.2418952618453867</v>
      </c>
    </row>
    <row r="9" spans="1:14" s="1" customFormat="1" ht="24.75" customHeight="1">
      <c r="A9" s="6"/>
      <c r="B9" s="40" t="s">
        <v>38</v>
      </c>
      <c r="C9" s="74">
        <f t="shared" si="0"/>
        <v>11355</v>
      </c>
      <c r="D9" s="75">
        <v>5557</v>
      </c>
      <c r="E9" s="76">
        <v>5798</v>
      </c>
      <c r="F9" s="77">
        <f t="shared" si="1"/>
        <v>11652</v>
      </c>
      <c r="G9" s="78">
        <v>5727</v>
      </c>
      <c r="H9" s="76">
        <v>5925</v>
      </c>
      <c r="I9" s="79">
        <f t="shared" si="2"/>
        <v>-297</v>
      </c>
      <c r="J9" s="80">
        <f t="shared" si="3"/>
        <v>-2.548918640576725</v>
      </c>
      <c r="K9" s="81">
        <v>3635</v>
      </c>
      <c r="L9" s="77">
        <v>3633</v>
      </c>
      <c r="M9" s="79">
        <f t="shared" si="4"/>
        <v>2</v>
      </c>
      <c r="N9" s="80">
        <f t="shared" si="5"/>
        <v>0.055050922102945224</v>
      </c>
    </row>
    <row r="10" spans="1:14" s="1" customFormat="1" ht="24.75" customHeight="1">
      <c r="A10" s="6"/>
      <c r="B10" s="37" t="s">
        <v>39</v>
      </c>
      <c r="C10" s="82">
        <f t="shared" si="0"/>
        <v>21811</v>
      </c>
      <c r="D10" s="83">
        <v>10562</v>
      </c>
      <c r="E10" s="84">
        <v>11249</v>
      </c>
      <c r="F10" s="85">
        <f t="shared" si="1"/>
        <v>22322</v>
      </c>
      <c r="G10" s="86">
        <v>10806</v>
      </c>
      <c r="H10" s="84">
        <v>11516</v>
      </c>
      <c r="I10" s="87">
        <f t="shared" si="2"/>
        <v>-511</v>
      </c>
      <c r="J10" s="88">
        <f t="shared" si="3"/>
        <v>-2.289221395932264</v>
      </c>
      <c r="K10" s="89">
        <v>6506</v>
      </c>
      <c r="L10" s="85">
        <v>6457</v>
      </c>
      <c r="M10" s="87">
        <f t="shared" si="4"/>
        <v>49</v>
      </c>
      <c r="N10" s="88">
        <f t="shared" si="5"/>
        <v>0.7588663466005885</v>
      </c>
    </row>
    <row r="11" spans="1:14" s="1" customFormat="1" ht="24.75" customHeight="1">
      <c r="A11" s="6"/>
      <c r="B11" s="40" t="s">
        <v>40</v>
      </c>
      <c r="C11" s="82">
        <f t="shared" si="0"/>
        <v>36448</v>
      </c>
      <c r="D11" s="83">
        <v>17647</v>
      </c>
      <c r="E11" s="84">
        <v>18801</v>
      </c>
      <c r="F11" s="85">
        <f t="shared" si="1"/>
        <v>34528</v>
      </c>
      <c r="G11" s="78">
        <v>16687</v>
      </c>
      <c r="H11" s="76">
        <v>17841</v>
      </c>
      <c r="I11" s="79">
        <f t="shared" si="2"/>
        <v>1920</v>
      </c>
      <c r="J11" s="80">
        <f t="shared" si="3"/>
        <v>5.560704355885079</v>
      </c>
      <c r="K11" s="81">
        <v>10888</v>
      </c>
      <c r="L11" s="77">
        <v>9760</v>
      </c>
      <c r="M11" s="79">
        <f t="shared" si="4"/>
        <v>1128</v>
      </c>
      <c r="N11" s="80">
        <f t="shared" si="5"/>
        <v>11.557377049180328</v>
      </c>
    </row>
    <row r="12" spans="1:14" s="1" customFormat="1" ht="24.75" customHeight="1">
      <c r="A12" s="6"/>
      <c r="B12" s="40" t="s">
        <v>41</v>
      </c>
      <c r="C12" s="90">
        <f t="shared" si="0"/>
        <v>1962</v>
      </c>
      <c r="D12" s="83">
        <v>960</v>
      </c>
      <c r="E12" s="84">
        <v>1002</v>
      </c>
      <c r="F12" s="85">
        <f t="shared" si="1"/>
        <v>2037</v>
      </c>
      <c r="G12" s="78">
        <v>995</v>
      </c>
      <c r="H12" s="76">
        <v>1042</v>
      </c>
      <c r="I12" s="79">
        <f t="shared" si="2"/>
        <v>-75</v>
      </c>
      <c r="J12" s="80">
        <f t="shared" si="3"/>
        <v>-3.6818851251840945</v>
      </c>
      <c r="K12" s="81">
        <v>459</v>
      </c>
      <c r="L12" s="77">
        <v>461</v>
      </c>
      <c r="M12" s="79">
        <f t="shared" si="4"/>
        <v>-2</v>
      </c>
      <c r="N12" s="80">
        <f t="shared" si="5"/>
        <v>-0.43383947939262474</v>
      </c>
    </row>
    <row r="13" spans="1:14" s="1" customFormat="1" ht="24.75" customHeight="1">
      <c r="A13" s="6"/>
      <c r="B13" s="38" t="s">
        <v>42</v>
      </c>
      <c r="C13" s="91">
        <f t="shared" si="0"/>
        <v>1685</v>
      </c>
      <c r="D13" s="92">
        <v>809</v>
      </c>
      <c r="E13" s="93">
        <v>876</v>
      </c>
      <c r="F13" s="94">
        <f t="shared" si="1"/>
        <v>1923</v>
      </c>
      <c r="G13" s="95">
        <v>927</v>
      </c>
      <c r="H13" s="93">
        <v>996</v>
      </c>
      <c r="I13" s="96">
        <f t="shared" si="2"/>
        <v>-238</v>
      </c>
      <c r="J13" s="97">
        <f t="shared" si="3"/>
        <v>-12.376495059802393</v>
      </c>
      <c r="K13" s="98">
        <v>569</v>
      </c>
      <c r="L13" s="94">
        <v>623</v>
      </c>
      <c r="M13" s="96">
        <f t="shared" si="4"/>
        <v>-54</v>
      </c>
      <c r="N13" s="97">
        <f t="shared" si="5"/>
        <v>-8.667736757624397</v>
      </c>
    </row>
    <row r="14" spans="1:14" s="1" customFormat="1" ht="30" customHeight="1">
      <c r="A14" s="133" t="s">
        <v>31</v>
      </c>
      <c r="B14" s="134"/>
      <c r="C14" s="47">
        <f t="shared" si="0"/>
        <v>181229</v>
      </c>
      <c r="D14" s="19">
        <f>SUM(D15:D16)</f>
        <v>86718</v>
      </c>
      <c r="E14" s="20">
        <f>SUM(E15:E16)</f>
        <v>94511</v>
      </c>
      <c r="F14" s="25">
        <f t="shared" si="1"/>
        <v>185682</v>
      </c>
      <c r="G14" s="26">
        <f>SUM(G15:G16)</f>
        <v>89015</v>
      </c>
      <c r="H14" s="20">
        <f>SUM(H15:H16)</f>
        <v>96667</v>
      </c>
      <c r="I14" s="9">
        <f t="shared" si="2"/>
        <v>-4453</v>
      </c>
      <c r="J14" s="10">
        <f t="shared" si="3"/>
        <v>-2.398186146206956</v>
      </c>
      <c r="K14" s="33">
        <f>SUM(K15:K16)</f>
        <v>60426</v>
      </c>
      <c r="L14" s="25">
        <f>SUM(L15:L16)</f>
        <v>59083</v>
      </c>
      <c r="M14" s="9">
        <f t="shared" si="4"/>
        <v>1343</v>
      </c>
      <c r="N14" s="10">
        <f t="shared" si="5"/>
        <v>2.2730734729109896</v>
      </c>
    </row>
    <row r="15" spans="1:14" s="1" customFormat="1" ht="24.75" customHeight="1">
      <c r="A15" s="6"/>
      <c r="B15" s="39" t="s">
        <v>43</v>
      </c>
      <c r="C15" s="99">
        <f t="shared" si="0"/>
        <v>167685</v>
      </c>
      <c r="D15" s="100">
        <v>80216</v>
      </c>
      <c r="E15" s="101">
        <v>87469</v>
      </c>
      <c r="F15" s="102">
        <f t="shared" si="1"/>
        <v>172184</v>
      </c>
      <c r="G15" s="103">
        <v>82529</v>
      </c>
      <c r="H15" s="101">
        <v>89655</v>
      </c>
      <c r="I15" s="104">
        <f t="shared" si="2"/>
        <v>-4499</v>
      </c>
      <c r="J15" s="105">
        <f t="shared" si="3"/>
        <v>-2.6129024764205733</v>
      </c>
      <c r="K15" s="106">
        <v>56470</v>
      </c>
      <c r="L15" s="102">
        <v>55302</v>
      </c>
      <c r="M15" s="104">
        <f t="shared" si="4"/>
        <v>1168</v>
      </c>
      <c r="N15" s="105">
        <f t="shared" si="5"/>
        <v>2.112039347582366</v>
      </c>
    </row>
    <row r="16" spans="1:14" s="1" customFormat="1" ht="24.75" customHeight="1">
      <c r="A16" s="6"/>
      <c r="B16" s="41" t="s">
        <v>44</v>
      </c>
      <c r="C16" s="107">
        <f t="shared" si="0"/>
        <v>13544</v>
      </c>
      <c r="D16" s="108">
        <v>6502</v>
      </c>
      <c r="E16" s="109">
        <v>7042</v>
      </c>
      <c r="F16" s="110">
        <f t="shared" si="1"/>
        <v>13498</v>
      </c>
      <c r="G16" s="111">
        <v>6486</v>
      </c>
      <c r="H16" s="109">
        <v>7012</v>
      </c>
      <c r="I16" s="112">
        <f t="shared" si="2"/>
        <v>46</v>
      </c>
      <c r="J16" s="113">
        <f t="shared" si="3"/>
        <v>0.340791228330123</v>
      </c>
      <c r="K16" s="114">
        <v>3956</v>
      </c>
      <c r="L16" s="110">
        <v>3781</v>
      </c>
      <c r="M16" s="112">
        <f t="shared" si="4"/>
        <v>175</v>
      </c>
      <c r="N16" s="113">
        <f t="shared" si="5"/>
        <v>4.628405183813806</v>
      </c>
    </row>
    <row r="17" spans="1:14" s="1" customFormat="1" ht="30" customHeight="1">
      <c r="A17" s="131" t="s">
        <v>32</v>
      </c>
      <c r="B17" s="132"/>
      <c r="C17" s="47">
        <f t="shared" si="0"/>
        <v>46331</v>
      </c>
      <c r="D17" s="19">
        <v>22486</v>
      </c>
      <c r="E17" s="20">
        <v>23845</v>
      </c>
      <c r="F17" s="25">
        <f t="shared" si="1"/>
        <v>47136</v>
      </c>
      <c r="G17" s="26">
        <v>22668</v>
      </c>
      <c r="H17" s="20">
        <v>24468</v>
      </c>
      <c r="I17" s="9">
        <f t="shared" si="2"/>
        <v>-805</v>
      </c>
      <c r="J17" s="10">
        <f t="shared" si="3"/>
        <v>-1.7078241683638833</v>
      </c>
      <c r="K17" s="33">
        <v>15641</v>
      </c>
      <c r="L17" s="25">
        <v>14891</v>
      </c>
      <c r="M17" s="9">
        <f t="shared" si="4"/>
        <v>750</v>
      </c>
      <c r="N17" s="10">
        <f t="shared" si="5"/>
        <v>5.036599288160634</v>
      </c>
    </row>
    <row r="18" spans="1:14" s="1" customFormat="1" ht="30" customHeight="1">
      <c r="A18" s="131" t="s">
        <v>33</v>
      </c>
      <c r="B18" s="132"/>
      <c r="C18" s="46">
        <f t="shared" si="0"/>
        <v>54495</v>
      </c>
      <c r="D18" s="17">
        <v>25869</v>
      </c>
      <c r="E18" s="18">
        <v>28626</v>
      </c>
      <c r="F18" s="23">
        <f t="shared" si="1"/>
        <v>56680</v>
      </c>
      <c r="G18" s="24">
        <v>26939</v>
      </c>
      <c r="H18" s="18">
        <v>29741</v>
      </c>
      <c r="I18" s="7">
        <f t="shared" si="2"/>
        <v>-2185</v>
      </c>
      <c r="J18" s="8">
        <f t="shared" si="3"/>
        <v>-3.8549752999294284</v>
      </c>
      <c r="K18" s="32">
        <v>16392</v>
      </c>
      <c r="L18" s="23">
        <v>16181</v>
      </c>
      <c r="M18" s="7">
        <f t="shared" si="4"/>
        <v>211</v>
      </c>
      <c r="N18" s="8">
        <f t="shared" si="5"/>
        <v>1.303998516778938</v>
      </c>
    </row>
    <row r="19" spans="1:14" s="1" customFormat="1" ht="30" customHeight="1">
      <c r="A19" s="131" t="s">
        <v>34</v>
      </c>
      <c r="B19" s="132"/>
      <c r="C19" s="46">
        <f t="shared" si="0"/>
        <v>34002</v>
      </c>
      <c r="D19" s="17">
        <v>16327</v>
      </c>
      <c r="E19" s="18">
        <v>17675</v>
      </c>
      <c r="F19" s="23">
        <f t="shared" si="1"/>
        <v>33363</v>
      </c>
      <c r="G19" s="24">
        <v>16074</v>
      </c>
      <c r="H19" s="18">
        <v>17289</v>
      </c>
      <c r="I19" s="7">
        <f t="shared" si="2"/>
        <v>639</v>
      </c>
      <c r="J19" s="8">
        <f t="shared" si="3"/>
        <v>1.915295387105476</v>
      </c>
      <c r="K19" s="32">
        <v>11052</v>
      </c>
      <c r="L19" s="23">
        <v>10429</v>
      </c>
      <c r="M19" s="7">
        <f t="shared" si="4"/>
        <v>623</v>
      </c>
      <c r="N19" s="8">
        <f t="shared" si="5"/>
        <v>5.973727107105187</v>
      </c>
    </row>
    <row r="20" spans="1:14" s="1" customFormat="1" ht="30" customHeight="1">
      <c r="A20" s="133" t="s">
        <v>35</v>
      </c>
      <c r="B20" s="134"/>
      <c r="C20" s="46">
        <f t="shared" si="0"/>
        <v>42694</v>
      </c>
      <c r="D20" s="17">
        <f>SUM(D21:D22)</f>
        <v>20556</v>
      </c>
      <c r="E20" s="18">
        <f>SUM(E21:E22)</f>
        <v>22138</v>
      </c>
      <c r="F20" s="23">
        <f t="shared" si="1"/>
        <v>43084</v>
      </c>
      <c r="G20" s="24">
        <f>SUM(G21:G22)</f>
        <v>20759</v>
      </c>
      <c r="H20" s="18">
        <f>SUM(H21:H22)</f>
        <v>22325</v>
      </c>
      <c r="I20" s="7">
        <f t="shared" si="2"/>
        <v>-390</v>
      </c>
      <c r="J20" s="8">
        <f t="shared" si="3"/>
        <v>-0.9052084300436356</v>
      </c>
      <c r="K20" s="32">
        <f>SUM(K21:K22)</f>
        <v>14320</v>
      </c>
      <c r="L20" s="23">
        <f>SUM(L21:L22)</f>
        <v>13782</v>
      </c>
      <c r="M20" s="7">
        <f t="shared" si="4"/>
        <v>538</v>
      </c>
      <c r="N20" s="8">
        <f t="shared" si="5"/>
        <v>3.903642432157887</v>
      </c>
    </row>
    <row r="21" spans="1:14" s="1" customFormat="1" ht="24.75" customHeight="1">
      <c r="A21" s="6"/>
      <c r="B21" s="39" t="s">
        <v>45</v>
      </c>
      <c r="C21" s="99">
        <f t="shared" si="0"/>
        <v>36543</v>
      </c>
      <c r="D21" s="100">
        <v>17657</v>
      </c>
      <c r="E21" s="101">
        <v>18886</v>
      </c>
      <c r="F21" s="102">
        <f t="shared" si="1"/>
        <v>36531</v>
      </c>
      <c r="G21" s="103">
        <v>17694</v>
      </c>
      <c r="H21" s="101">
        <v>18837</v>
      </c>
      <c r="I21" s="104">
        <f t="shared" si="2"/>
        <v>12</v>
      </c>
      <c r="J21" s="105">
        <f t="shared" si="3"/>
        <v>0.03284881333661821</v>
      </c>
      <c r="K21" s="106">
        <v>12092</v>
      </c>
      <c r="L21" s="102">
        <v>11490</v>
      </c>
      <c r="M21" s="104">
        <f t="shared" si="4"/>
        <v>602</v>
      </c>
      <c r="N21" s="105">
        <f t="shared" si="5"/>
        <v>5.239338555265449</v>
      </c>
    </row>
    <row r="22" spans="1:14" s="1" customFormat="1" ht="24.75" customHeight="1">
      <c r="A22" s="6"/>
      <c r="B22" s="41" t="s">
        <v>46</v>
      </c>
      <c r="C22" s="107">
        <f t="shared" si="0"/>
        <v>6151</v>
      </c>
      <c r="D22" s="108">
        <v>2899</v>
      </c>
      <c r="E22" s="109">
        <v>3252</v>
      </c>
      <c r="F22" s="110">
        <f t="shared" si="1"/>
        <v>6553</v>
      </c>
      <c r="G22" s="111">
        <v>3065</v>
      </c>
      <c r="H22" s="109">
        <v>3488</v>
      </c>
      <c r="I22" s="112">
        <f t="shared" si="2"/>
        <v>-402</v>
      </c>
      <c r="J22" s="113">
        <f t="shared" si="3"/>
        <v>-6.134594842057073</v>
      </c>
      <c r="K22" s="114">
        <v>2228</v>
      </c>
      <c r="L22" s="110">
        <v>2292</v>
      </c>
      <c r="M22" s="112">
        <f t="shared" si="4"/>
        <v>-64</v>
      </c>
      <c r="N22" s="113">
        <f t="shared" si="5"/>
        <v>-2.7923211169284468</v>
      </c>
    </row>
    <row r="23" spans="1:14" s="1" customFormat="1" ht="30" customHeight="1">
      <c r="A23" s="133" t="s">
        <v>36</v>
      </c>
      <c r="B23" s="134"/>
      <c r="C23" s="48">
        <f t="shared" si="0"/>
        <v>49429</v>
      </c>
      <c r="D23" s="21">
        <f>SUM(D24:D25)</f>
        <v>23999</v>
      </c>
      <c r="E23" s="22">
        <f>SUM(E24:E25)</f>
        <v>25430</v>
      </c>
      <c r="F23" s="27">
        <f t="shared" si="1"/>
        <v>48092</v>
      </c>
      <c r="G23" s="28">
        <f>SUM(G24:G25)</f>
        <v>23107</v>
      </c>
      <c r="H23" s="22">
        <f>SUM(H24:H25)</f>
        <v>24985</v>
      </c>
      <c r="I23" s="11">
        <f t="shared" si="2"/>
        <v>1337</v>
      </c>
      <c r="J23" s="12">
        <f t="shared" si="3"/>
        <v>2.7800881643516595</v>
      </c>
      <c r="K23" s="34">
        <f>SUM(K24:K25)</f>
        <v>15007</v>
      </c>
      <c r="L23" s="27">
        <f>SUM(L24:L25)</f>
        <v>13541</v>
      </c>
      <c r="M23" s="11">
        <f t="shared" si="4"/>
        <v>1466</v>
      </c>
      <c r="N23" s="12">
        <f t="shared" si="5"/>
        <v>10.826379144819438</v>
      </c>
    </row>
    <row r="24" spans="1:14" s="1" customFormat="1" ht="24.75" customHeight="1">
      <c r="A24" s="6"/>
      <c r="B24" s="42" t="s">
        <v>47</v>
      </c>
      <c r="C24" s="66">
        <f t="shared" si="0"/>
        <v>42528</v>
      </c>
      <c r="D24" s="67">
        <v>20699</v>
      </c>
      <c r="E24" s="68">
        <v>21829</v>
      </c>
      <c r="F24" s="69">
        <f t="shared" si="1"/>
        <v>40744</v>
      </c>
      <c r="G24" s="70">
        <v>19546</v>
      </c>
      <c r="H24" s="68">
        <v>21198</v>
      </c>
      <c r="I24" s="71">
        <f t="shared" si="2"/>
        <v>1784</v>
      </c>
      <c r="J24" s="72">
        <f t="shared" si="3"/>
        <v>4.378558806204595</v>
      </c>
      <c r="K24" s="73">
        <v>12948</v>
      </c>
      <c r="L24" s="69">
        <v>11421</v>
      </c>
      <c r="M24" s="71">
        <f t="shared" si="4"/>
        <v>1527</v>
      </c>
      <c r="N24" s="72">
        <f t="shared" si="5"/>
        <v>13.370107696348832</v>
      </c>
    </row>
    <row r="25" spans="1:14" s="1" customFormat="1" ht="24.75" customHeight="1">
      <c r="A25" s="6"/>
      <c r="B25" s="38" t="s">
        <v>48</v>
      </c>
      <c r="C25" s="91">
        <f t="shared" si="0"/>
        <v>6901</v>
      </c>
      <c r="D25" s="92">
        <v>3300</v>
      </c>
      <c r="E25" s="93">
        <v>3601</v>
      </c>
      <c r="F25" s="94">
        <f t="shared" si="1"/>
        <v>7348</v>
      </c>
      <c r="G25" s="95">
        <v>3561</v>
      </c>
      <c r="H25" s="93">
        <v>3787</v>
      </c>
      <c r="I25" s="96">
        <f t="shared" si="2"/>
        <v>-447</v>
      </c>
      <c r="J25" s="97">
        <f t="shared" si="3"/>
        <v>-6.083287969515514</v>
      </c>
      <c r="K25" s="98">
        <v>2059</v>
      </c>
      <c r="L25" s="94">
        <v>2120</v>
      </c>
      <c r="M25" s="96">
        <f t="shared" si="4"/>
        <v>-61</v>
      </c>
      <c r="N25" s="97">
        <f t="shared" si="5"/>
        <v>-2.8773584905660377</v>
      </c>
    </row>
    <row r="26" spans="1:14" s="1" customFormat="1" ht="30" customHeight="1">
      <c r="A26" s="131" t="s">
        <v>29</v>
      </c>
      <c r="B26" s="132"/>
      <c r="C26" s="46">
        <f t="shared" si="0"/>
        <v>33533</v>
      </c>
      <c r="D26" s="17">
        <v>16164</v>
      </c>
      <c r="E26" s="18">
        <v>17369</v>
      </c>
      <c r="F26" s="23">
        <f t="shared" si="1"/>
        <v>34625</v>
      </c>
      <c r="G26" s="24">
        <v>16752</v>
      </c>
      <c r="H26" s="18">
        <v>17873</v>
      </c>
      <c r="I26" s="7">
        <f t="shared" si="2"/>
        <v>-1092</v>
      </c>
      <c r="J26" s="8">
        <f t="shared" si="3"/>
        <v>-3.1537906137184115</v>
      </c>
      <c r="K26" s="32">
        <v>9535</v>
      </c>
      <c r="L26" s="23">
        <v>9329</v>
      </c>
      <c r="M26" s="7">
        <f t="shared" si="4"/>
        <v>206</v>
      </c>
      <c r="N26" s="8">
        <f t="shared" si="5"/>
        <v>2.2081680780362314</v>
      </c>
    </row>
    <row r="27" spans="1:14" s="1" customFormat="1" ht="30" customHeight="1">
      <c r="A27" s="133" t="s">
        <v>28</v>
      </c>
      <c r="B27" s="134"/>
      <c r="C27" s="46">
        <f t="shared" si="0"/>
        <v>58140</v>
      </c>
      <c r="D27" s="17">
        <f>SUM(D28:D35)</f>
        <v>27607</v>
      </c>
      <c r="E27" s="18">
        <f>SUM(E28:E35)</f>
        <v>30533</v>
      </c>
      <c r="F27" s="29">
        <f t="shared" si="1"/>
        <v>60182</v>
      </c>
      <c r="G27" s="30">
        <f>SUM(G28:G35)</f>
        <v>28906</v>
      </c>
      <c r="H27" s="31">
        <f>SUM(H28:H35)</f>
        <v>31276</v>
      </c>
      <c r="I27" s="13">
        <f t="shared" si="2"/>
        <v>-2042</v>
      </c>
      <c r="J27" s="14">
        <f t="shared" si="3"/>
        <v>-3.393041108637134</v>
      </c>
      <c r="K27" s="35">
        <f>SUM(K28:K35)</f>
        <v>16980</v>
      </c>
      <c r="L27" s="36">
        <f>SUM(L28:L35)</f>
        <v>16892</v>
      </c>
      <c r="M27" s="13">
        <f t="shared" si="4"/>
        <v>88</v>
      </c>
      <c r="N27" s="14">
        <f t="shared" si="5"/>
        <v>0.5209566658773384</v>
      </c>
    </row>
    <row r="28" spans="1:14" s="1" customFormat="1" ht="24.75" customHeight="1">
      <c r="A28" s="6"/>
      <c r="B28" s="39" t="s">
        <v>49</v>
      </c>
      <c r="C28" s="90">
        <f t="shared" si="0"/>
        <v>9472</v>
      </c>
      <c r="D28" s="83">
        <v>4492</v>
      </c>
      <c r="E28" s="84">
        <v>4980</v>
      </c>
      <c r="F28" s="85">
        <f t="shared" si="1"/>
        <v>9948</v>
      </c>
      <c r="G28" s="103">
        <v>4793</v>
      </c>
      <c r="H28" s="101">
        <v>5155</v>
      </c>
      <c r="I28" s="104">
        <f t="shared" si="2"/>
        <v>-476</v>
      </c>
      <c r="J28" s="105">
        <f t="shared" si="3"/>
        <v>-4.784881383192602</v>
      </c>
      <c r="K28" s="106">
        <v>2776</v>
      </c>
      <c r="L28" s="102">
        <v>2830</v>
      </c>
      <c r="M28" s="104">
        <f t="shared" si="4"/>
        <v>-54</v>
      </c>
      <c r="N28" s="105">
        <f t="shared" si="5"/>
        <v>-1.9081272084805656</v>
      </c>
    </row>
    <row r="29" spans="1:14" s="1" customFormat="1" ht="24.75" customHeight="1">
      <c r="A29" s="6"/>
      <c r="B29" s="40" t="s">
        <v>50</v>
      </c>
      <c r="C29" s="90">
        <f t="shared" si="0"/>
        <v>1278</v>
      </c>
      <c r="D29" s="83">
        <v>597</v>
      </c>
      <c r="E29" s="84">
        <v>681</v>
      </c>
      <c r="F29" s="85">
        <f t="shared" si="1"/>
        <v>1416</v>
      </c>
      <c r="G29" s="78">
        <v>681</v>
      </c>
      <c r="H29" s="76">
        <v>735</v>
      </c>
      <c r="I29" s="79">
        <f t="shared" si="2"/>
        <v>-138</v>
      </c>
      <c r="J29" s="80">
        <f t="shared" si="3"/>
        <v>-9.745762711864407</v>
      </c>
      <c r="K29" s="81">
        <v>420</v>
      </c>
      <c r="L29" s="77">
        <v>464</v>
      </c>
      <c r="M29" s="79">
        <f t="shared" si="4"/>
        <v>-44</v>
      </c>
      <c r="N29" s="80">
        <f t="shared" si="5"/>
        <v>-9.482758620689655</v>
      </c>
    </row>
    <row r="30" spans="1:14" s="1" customFormat="1" ht="24.75" customHeight="1">
      <c r="A30" s="6"/>
      <c r="B30" s="40" t="s">
        <v>51</v>
      </c>
      <c r="C30" s="90">
        <f t="shared" si="0"/>
        <v>790</v>
      </c>
      <c r="D30" s="83">
        <v>365</v>
      </c>
      <c r="E30" s="84">
        <v>425</v>
      </c>
      <c r="F30" s="85">
        <f t="shared" si="1"/>
        <v>997</v>
      </c>
      <c r="G30" s="78">
        <v>529</v>
      </c>
      <c r="H30" s="76">
        <v>468</v>
      </c>
      <c r="I30" s="79">
        <f t="shared" si="2"/>
        <v>-207</v>
      </c>
      <c r="J30" s="80">
        <f t="shared" si="3"/>
        <v>-20.762286860581742</v>
      </c>
      <c r="K30" s="81">
        <v>218</v>
      </c>
      <c r="L30" s="77">
        <v>366</v>
      </c>
      <c r="M30" s="79">
        <f t="shared" si="4"/>
        <v>-148</v>
      </c>
      <c r="N30" s="80">
        <f t="shared" si="5"/>
        <v>-40.43715846994536</v>
      </c>
    </row>
    <row r="31" spans="1:14" s="1" customFormat="1" ht="24.75" customHeight="1">
      <c r="A31" s="6"/>
      <c r="B31" s="40" t="s">
        <v>52</v>
      </c>
      <c r="C31" s="90">
        <f t="shared" si="0"/>
        <v>855</v>
      </c>
      <c r="D31" s="83">
        <v>407</v>
      </c>
      <c r="E31" s="84">
        <v>448</v>
      </c>
      <c r="F31" s="85">
        <f t="shared" si="1"/>
        <v>1083</v>
      </c>
      <c r="G31" s="78">
        <v>558</v>
      </c>
      <c r="H31" s="76">
        <v>525</v>
      </c>
      <c r="I31" s="79">
        <f t="shared" si="2"/>
        <v>-228</v>
      </c>
      <c r="J31" s="80">
        <f t="shared" si="3"/>
        <v>-21.052631578947366</v>
      </c>
      <c r="K31" s="81">
        <v>330</v>
      </c>
      <c r="L31" s="77">
        <v>429</v>
      </c>
      <c r="M31" s="79">
        <f t="shared" si="4"/>
        <v>-99</v>
      </c>
      <c r="N31" s="80">
        <f t="shared" si="5"/>
        <v>-23.076923076923077</v>
      </c>
    </row>
    <row r="32" spans="1:14" s="1" customFormat="1" ht="24.75" customHeight="1">
      <c r="A32" s="6"/>
      <c r="B32" s="40" t="s">
        <v>53</v>
      </c>
      <c r="C32" s="90">
        <f t="shared" si="0"/>
        <v>9895</v>
      </c>
      <c r="D32" s="83">
        <v>4684</v>
      </c>
      <c r="E32" s="84">
        <v>5211</v>
      </c>
      <c r="F32" s="85">
        <f t="shared" si="1"/>
        <v>10373</v>
      </c>
      <c r="G32" s="78">
        <v>4932</v>
      </c>
      <c r="H32" s="76">
        <v>5441</v>
      </c>
      <c r="I32" s="79">
        <f t="shared" si="2"/>
        <v>-478</v>
      </c>
      <c r="J32" s="80">
        <f t="shared" si="3"/>
        <v>-4.608117227417333</v>
      </c>
      <c r="K32" s="81">
        <v>2874</v>
      </c>
      <c r="L32" s="77">
        <v>2890</v>
      </c>
      <c r="M32" s="79">
        <f t="shared" si="4"/>
        <v>-16</v>
      </c>
      <c r="N32" s="80">
        <f t="shared" si="5"/>
        <v>-0.5536332179930795</v>
      </c>
    </row>
    <row r="33" spans="1:14" s="1" customFormat="1" ht="24.75" customHeight="1">
      <c r="A33" s="6"/>
      <c r="B33" s="40" t="s">
        <v>54</v>
      </c>
      <c r="C33" s="90">
        <f t="shared" si="0"/>
        <v>1333</v>
      </c>
      <c r="D33" s="83">
        <v>643</v>
      </c>
      <c r="E33" s="84">
        <v>690</v>
      </c>
      <c r="F33" s="85">
        <f t="shared" si="1"/>
        <v>1296</v>
      </c>
      <c r="G33" s="78">
        <v>631</v>
      </c>
      <c r="H33" s="76">
        <v>665</v>
      </c>
      <c r="I33" s="79">
        <f t="shared" si="2"/>
        <v>37</v>
      </c>
      <c r="J33" s="80">
        <f t="shared" si="3"/>
        <v>2.8549382716049383</v>
      </c>
      <c r="K33" s="81">
        <v>324</v>
      </c>
      <c r="L33" s="77">
        <v>312</v>
      </c>
      <c r="M33" s="79">
        <f t="shared" si="4"/>
        <v>12</v>
      </c>
      <c r="N33" s="80">
        <f t="shared" si="5"/>
        <v>3.8461538461538463</v>
      </c>
    </row>
    <row r="34" spans="1:14" s="1" customFormat="1" ht="24.75" customHeight="1">
      <c r="A34" s="6"/>
      <c r="B34" s="40" t="s">
        <v>55</v>
      </c>
      <c r="C34" s="115">
        <f t="shared" si="0"/>
        <v>14594</v>
      </c>
      <c r="D34" s="75">
        <v>7001</v>
      </c>
      <c r="E34" s="76">
        <v>7593</v>
      </c>
      <c r="F34" s="77">
        <f t="shared" si="1"/>
        <v>14682</v>
      </c>
      <c r="G34" s="78">
        <v>7037</v>
      </c>
      <c r="H34" s="76">
        <v>7645</v>
      </c>
      <c r="I34" s="79">
        <f t="shared" si="2"/>
        <v>-88</v>
      </c>
      <c r="J34" s="80">
        <f t="shared" si="3"/>
        <v>-0.5993733823729738</v>
      </c>
      <c r="K34" s="81">
        <v>4219</v>
      </c>
      <c r="L34" s="77">
        <v>3979</v>
      </c>
      <c r="M34" s="79">
        <f t="shared" si="4"/>
        <v>240</v>
      </c>
      <c r="N34" s="80">
        <f t="shared" si="5"/>
        <v>6.031666247800955</v>
      </c>
    </row>
    <row r="35" spans="1:14" s="1" customFormat="1" ht="24.75" customHeight="1">
      <c r="A35" s="15"/>
      <c r="B35" s="41" t="s">
        <v>56</v>
      </c>
      <c r="C35" s="90">
        <f t="shared" si="0"/>
        <v>19923</v>
      </c>
      <c r="D35" s="83">
        <v>9418</v>
      </c>
      <c r="E35" s="84">
        <v>10505</v>
      </c>
      <c r="F35" s="85">
        <f t="shared" si="1"/>
        <v>20387</v>
      </c>
      <c r="G35" s="86">
        <v>9745</v>
      </c>
      <c r="H35" s="84">
        <v>10642</v>
      </c>
      <c r="I35" s="87">
        <f t="shared" si="2"/>
        <v>-464</v>
      </c>
      <c r="J35" s="88">
        <f t="shared" si="3"/>
        <v>-2.275960170697013</v>
      </c>
      <c r="K35" s="89">
        <v>5819</v>
      </c>
      <c r="L35" s="85">
        <v>5622</v>
      </c>
      <c r="M35" s="87">
        <f t="shared" si="4"/>
        <v>197</v>
      </c>
      <c r="N35" s="88">
        <f t="shared" si="5"/>
        <v>3.5040910707933124</v>
      </c>
    </row>
    <row r="36" spans="1:14" s="1" customFormat="1" ht="30" customHeight="1">
      <c r="A36" s="133" t="s">
        <v>27</v>
      </c>
      <c r="B36" s="134"/>
      <c r="C36" s="46">
        <f t="shared" si="0"/>
        <v>94209</v>
      </c>
      <c r="D36" s="17">
        <f>SUM(D37:D41)</f>
        <v>45578</v>
      </c>
      <c r="E36" s="18">
        <f>SUM(E37:E41)</f>
        <v>48631</v>
      </c>
      <c r="F36" s="29">
        <f t="shared" si="1"/>
        <v>93503</v>
      </c>
      <c r="G36" s="24">
        <f>SUM(G37:G41)</f>
        <v>45299</v>
      </c>
      <c r="H36" s="18">
        <f>SUM(H37:H41)</f>
        <v>48204</v>
      </c>
      <c r="I36" s="7">
        <f t="shared" si="2"/>
        <v>706</v>
      </c>
      <c r="J36" s="8">
        <f t="shared" si="3"/>
        <v>0.7550559875084222</v>
      </c>
      <c r="K36" s="32">
        <f>SUM(K37:K41)</f>
        <v>30135</v>
      </c>
      <c r="L36" s="23">
        <f>SUM(L37:L41)</f>
        <v>28260</v>
      </c>
      <c r="M36" s="7">
        <f t="shared" si="4"/>
        <v>1875</v>
      </c>
      <c r="N36" s="8">
        <f t="shared" si="5"/>
        <v>6.634819532908705</v>
      </c>
    </row>
    <row r="37" spans="1:14" s="1" customFormat="1" ht="24.75" customHeight="1">
      <c r="A37" s="6"/>
      <c r="B37" s="43" t="s">
        <v>57</v>
      </c>
      <c r="C37" s="66">
        <f t="shared" si="0"/>
        <v>36547</v>
      </c>
      <c r="D37" s="67">
        <v>17668</v>
      </c>
      <c r="E37" s="68">
        <v>18879</v>
      </c>
      <c r="F37" s="116">
        <f t="shared" si="1"/>
        <v>37287</v>
      </c>
      <c r="G37" s="70">
        <v>17920</v>
      </c>
      <c r="H37" s="68">
        <v>19367</v>
      </c>
      <c r="I37" s="71">
        <f t="shared" si="2"/>
        <v>-740</v>
      </c>
      <c r="J37" s="72">
        <f t="shared" si="3"/>
        <v>-1.9846058948158873</v>
      </c>
      <c r="K37" s="73">
        <v>11681</v>
      </c>
      <c r="L37" s="69">
        <v>11187</v>
      </c>
      <c r="M37" s="71">
        <f t="shared" si="4"/>
        <v>494</v>
      </c>
      <c r="N37" s="72">
        <f t="shared" si="5"/>
        <v>4.415839814069902</v>
      </c>
    </row>
    <row r="38" spans="1:14" s="1" customFormat="1" ht="24.75" customHeight="1">
      <c r="A38" s="6"/>
      <c r="B38" s="44" t="s">
        <v>58</v>
      </c>
      <c r="C38" s="115">
        <f t="shared" si="0"/>
        <v>32948</v>
      </c>
      <c r="D38" s="75">
        <v>16216</v>
      </c>
      <c r="E38" s="76">
        <v>16732</v>
      </c>
      <c r="F38" s="77">
        <f t="shared" si="1"/>
        <v>32356</v>
      </c>
      <c r="G38" s="78">
        <v>15924</v>
      </c>
      <c r="H38" s="76">
        <v>16432</v>
      </c>
      <c r="I38" s="79">
        <f t="shared" si="2"/>
        <v>592</v>
      </c>
      <c r="J38" s="80">
        <f t="shared" si="3"/>
        <v>1.8296451971813572</v>
      </c>
      <c r="K38" s="81">
        <v>11203</v>
      </c>
      <c r="L38" s="77">
        <v>10539</v>
      </c>
      <c r="M38" s="79">
        <f t="shared" si="4"/>
        <v>664</v>
      </c>
      <c r="N38" s="80">
        <f t="shared" si="5"/>
        <v>6.300408008349938</v>
      </c>
    </row>
    <row r="39" spans="1:14" s="1" customFormat="1" ht="24.75" customHeight="1">
      <c r="A39" s="6"/>
      <c r="B39" s="44" t="s">
        <v>59</v>
      </c>
      <c r="C39" s="90">
        <f t="shared" si="0"/>
        <v>12390</v>
      </c>
      <c r="D39" s="83">
        <v>5868</v>
      </c>
      <c r="E39" s="84">
        <v>6522</v>
      </c>
      <c r="F39" s="85">
        <f t="shared" si="1"/>
        <v>12583</v>
      </c>
      <c r="G39" s="78">
        <v>6065</v>
      </c>
      <c r="H39" s="76">
        <v>6518</v>
      </c>
      <c r="I39" s="79">
        <f t="shared" si="2"/>
        <v>-193</v>
      </c>
      <c r="J39" s="80">
        <f t="shared" si="3"/>
        <v>-1.5338154653103393</v>
      </c>
      <c r="K39" s="81">
        <v>3563</v>
      </c>
      <c r="L39" s="77">
        <v>3347</v>
      </c>
      <c r="M39" s="79">
        <f t="shared" si="4"/>
        <v>216</v>
      </c>
      <c r="N39" s="80">
        <f t="shared" si="5"/>
        <v>6.453540484015536</v>
      </c>
    </row>
    <row r="40" spans="1:14" s="1" customFormat="1" ht="24.75" customHeight="1">
      <c r="A40" s="6"/>
      <c r="B40" s="44" t="s">
        <v>60</v>
      </c>
      <c r="C40" s="90">
        <f t="shared" si="0"/>
        <v>2019</v>
      </c>
      <c r="D40" s="83">
        <v>957</v>
      </c>
      <c r="E40" s="84">
        <v>1062</v>
      </c>
      <c r="F40" s="85">
        <f t="shared" si="1"/>
        <v>2018</v>
      </c>
      <c r="G40" s="78">
        <v>967</v>
      </c>
      <c r="H40" s="76">
        <v>1051</v>
      </c>
      <c r="I40" s="79">
        <f t="shared" si="2"/>
        <v>1</v>
      </c>
      <c r="J40" s="80">
        <f t="shared" si="3"/>
        <v>0.049554013875123884</v>
      </c>
      <c r="K40" s="81">
        <v>564</v>
      </c>
      <c r="L40" s="77">
        <v>532</v>
      </c>
      <c r="M40" s="79">
        <f t="shared" si="4"/>
        <v>32</v>
      </c>
      <c r="N40" s="80">
        <f t="shared" si="5"/>
        <v>6.015037593984962</v>
      </c>
    </row>
    <row r="41" spans="1:14" s="1" customFormat="1" ht="24.75" customHeight="1">
      <c r="A41" s="6"/>
      <c r="B41" s="45" t="s">
        <v>61</v>
      </c>
      <c r="C41" s="117">
        <f t="shared" si="0"/>
        <v>10305</v>
      </c>
      <c r="D41" s="118">
        <v>4869</v>
      </c>
      <c r="E41" s="119">
        <v>5436</v>
      </c>
      <c r="F41" s="120">
        <f t="shared" si="1"/>
        <v>9259</v>
      </c>
      <c r="G41" s="121">
        <v>4423</v>
      </c>
      <c r="H41" s="119">
        <v>4836</v>
      </c>
      <c r="I41" s="122">
        <f t="shared" si="2"/>
        <v>1046</v>
      </c>
      <c r="J41" s="123">
        <f t="shared" si="3"/>
        <v>11.29711631925694</v>
      </c>
      <c r="K41" s="124">
        <v>3124</v>
      </c>
      <c r="L41" s="120">
        <v>2655</v>
      </c>
      <c r="M41" s="122">
        <f t="shared" si="4"/>
        <v>469</v>
      </c>
      <c r="N41" s="123">
        <f t="shared" si="5"/>
        <v>17.664783427495294</v>
      </c>
    </row>
    <row r="42" spans="1:14" s="1" customFormat="1" ht="30" customHeight="1">
      <c r="A42" s="161" t="s">
        <v>11</v>
      </c>
      <c r="B42" s="162"/>
      <c r="C42" s="46">
        <f aca="true" t="shared" si="6" ref="C42:I42">C36+C27+C26+C23+C20+C19+C18+C17+C14+C6</f>
        <v>1015301</v>
      </c>
      <c r="D42" s="17">
        <f t="shared" si="6"/>
        <v>489711</v>
      </c>
      <c r="E42" s="18">
        <f t="shared" si="6"/>
        <v>525590</v>
      </c>
      <c r="F42" s="23">
        <f t="shared" si="6"/>
        <v>1023151</v>
      </c>
      <c r="G42" s="24">
        <f t="shared" si="6"/>
        <v>493580</v>
      </c>
      <c r="H42" s="18">
        <f t="shared" si="6"/>
        <v>529571</v>
      </c>
      <c r="I42" s="7">
        <f t="shared" si="6"/>
        <v>-7850</v>
      </c>
      <c r="J42" s="8">
        <f t="shared" si="3"/>
        <v>-0.767237680459678</v>
      </c>
      <c r="K42" s="32">
        <f>K36+K27+K26+K23+K20+K19+K18+K17+K14+K6</f>
        <v>341215</v>
      </c>
      <c r="L42" s="23">
        <f>L36+L27+L26+L23+L20+L19+L18+L17+L14+L6</f>
        <v>328209</v>
      </c>
      <c r="M42" s="7">
        <f>M36+M27+M26+M23+M20+M19+M18+M17+M14+M6</f>
        <v>13006</v>
      </c>
      <c r="N42" s="8">
        <f t="shared" si="5"/>
        <v>3.9627188773007442</v>
      </c>
    </row>
    <row r="43" spans="1:14" s="1" customFormat="1" ht="30" customHeight="1">
      <c r="A43" s="135" t="s">
        <v>22</v>
      </c>
      <c r="B43" s="136"/>
      <c r="C43" s="49">
        <f>D43+E43</f>
        <v>2673</v>
      </c>
      <c r="D43" s="50">
        <v>1308</v>
      </c>
      <c r="E43" s="31">
        <v>1365</v>
      </c>
      <c r="F43" s="36">
        <f>G43+H43</f>
        <v>2153</v>
      </c>
      <c r="G43" s="30">
        <v>1056</v>
      </c>
      <c r="H43" s="31">
        <v>1097</v>
      </c>
      <c r="I43" s="13">
        <f>C43-F43</f>
        <v>520</v>
      </c>
      <c r="J43" s="14">
        <f t="shared" si="3"/>
        <v>24.152345564328844</v>
      </c>
      <c r="K43" s="35">
        <v>804</v>
      </c>
      <c r="L43" s="36">
        <v>627</v>
      </c>
      <c r="M43" s="13">
        <f>K43-L43</f>
        <v>177</v>
      </c>
      <c r="N43" s="14">
        <f t="shared" si="5"/>
        <v>28.22966507177033</v>
      </c>
    </row>
    <row r="44" spans="1:14" s="1" customFormat="1" ht="30" customHeight="1">
      <c r="A44" s="131" t="s">
        <v>23</v>
      </c>
      <c r="B44" s="132"/>
      <c r="C44" s="46">
        <f>D44+E44</f>
        <v>23039</v>
      </c>
      <c r="D44" s="17">
        <v>10904</v>
      </c>
      <c r="E44" s="18">
        <v>12135</v>
      </c>
      <c r="F44" s="23">
        <f>G44+H44</f>
        <v>23362</v>
      </c>
      <c r="G44" s="24">
        <v>11079</v>
      </c>
      <c r="H44" s="18">
        <v>12283</v>
      </c>
      <c r="I44" s="7">
        <f>C44-F44</f>
        <v>-323</v>
      </c>
      <c r="J44" s="8">
        <f t="shared" si="3"/>
        <v>-1.3825871072682132</v>
      </c>
      <c r="K44" s="32">
        <v>7364</v>
      </c>
      <c r="L44" s="23">
        <v>7067</v>
      </c>
      <c r="M44" s="7">
        <f>K44-L44</f>
        <v>297</v>
      </c>
      <c r="N44" s="8">
        <f t="shared" si="5"/>
        <v>4.202631951323051</v>
      </c>
    </row>
    <row r="45" spans="1:14" s="1" customFormat="1" ht="30" customHeight="1">
      <c r="A45" s="131" t="s">
        <v>24</v>
      </c>
      <c r="B45" s="132"/>
      <c r="C45" s="46">
        <f>D45+E45</f>
        <v>28011</v>
      </c>
      <c r="D45" s="17">
        <v>13422</v>
      </c>
      <c r="E45" s="18">
        <v>14589</v>
      </c>
      <c r="F45" s="23">
        <f>G45+H45</f>
        <v>27994</v>
      </c>
      <c r="G45" s="24">
        <v>13446</v>
      </c>
      <c r="H45" s="18">
        <v>14548</v>
      </c>
      <c r="I45" s="7">
        <f>C45-F45</f>
        <v>17</v>
      </c>
      <c r="J45" s="8">
        <f t="shared" si="3"/>
        <v>0.06072729870686576</v>
      </c>
      <c r="K45" s="32">
        <v>8830</v>
      </c>
      <c r="L45" s="23">
        <v>8427</v>
      </c>
      <c r="M45" s="7">
        <f>K45-L45</f>
        <v>403</v>
      </c>
      <c r="N45" s="8">
        <f t="shared" si="5"/>
        <v>4.782247537676516</v>
      </c>
    </row>
    <row r="46" spans="1:14" s="1" customFormat="1" ht="30" customHeight="1">
      <c r="A46" s="131" t="s">
        <v>25</v>
      </c>
      <c r="B46" s="132"/>
      <c r="C46" s="46">
        <f>D46+E46</f>
        <v>28005</v>
      </c>
      <c r="D46" s="17">
        <v>13404</v>
      </c>
      <c r="E46" s="18">
        <v>14601</v>
      </c>
      <c r="F46" s="23">
        <f>G46+H46</f>
        <v>28276</v>
      </c>
      <c r="G46" s="24">
        <v>13574</v>
      </c>
      <c r="H46" s="18">
        <v>14702</v>
      </c>
      <c r="I46" s="7">
        <f>C46-F46</f>
        <v>-271</v>
      </c>
      <c r="J46" s="8">
        <f t="shared" si="3"/>
        <v>-0.9584099589758098</v>
      </c>
      <c r="K46" s="32">
        <v>8716</v>
      </c>
      <c r="L46" s="23">
        <v>8258</v>
      </c>
      <c r="M46" s="7">
        <f>K46-L46</f>
        <v>458</v>
      </c>
      <c r="N46" s="8">
        <f t="shared" si="5"/>
        <v>5.5461370791959315</v>
      </c>
    </row>
    <row r="47" spans="1:14" s="1" customFormat="1" ht="30" customHeight="1">
      <c r="A47" s="135" t="s">
        <v>26</v>
      </c>
      <c r="B47" s="136"/>
      <c r="C47" s="49">
        <f>D47+E47</f>
        <v>14700</v>
      </c>
      <c r="D47" s="50">
        <v>6868</v>
      </c>
      <c r="E47" s="31">
        <v>7832</v>
      </c>
      <c r="F47" s="36">
        <f>G47+H47</f>
        <v>15915</v>
      </c>
      <c r="G47" s="30">
        <v>7477</v>
      </c>
      <c r="H47" s="31">
        <v>8438</v>
      </c>
      <c r="I47" s="13">
        <f>C47-F47</f>
        <v>-1215</v>
      </c>
      <c r="J47" s="14">
        <f t="shared" si="3"/>
        <v>-7.634307257304431</v>
      </c>
      <c r="K47" s="35">
        <v>4886</v>
      </c>
      <c r="L47" s="36">
        <v>4986</v>
      </c>
      <c r="M47" s="13">
        <f>K47-L47</f>
        <v>-100</v>
      </c>
      <c r="N47" s="14">
        <f t="shared" si="5"/>
        <v>-2.0056157240272765</v>
      </c>
    </row>
    <row r="48" spans="1:14" s="1" customFormat="1" ht="30" customHeight="1" thickBot="1">
      <c r="A48" s="157" t="s">
        <v>12</v>
      </c>
      <c r="B48" s="158"/>
      <c r="C48" s="48">
        <f aca="true" t="shared" si="7" ref="C48:I48">SUM(C43:C47)</f>
        <v>96428</v>
      </c>
      <c r="D48" s="21">
        <f t="shared" si="7"/>
        <v>45906</v>
      </c>
      <c r="E48" s="22">
        <f t="shared" si="7"/>
        <v>50522</v>
      </c>
      <c r="F48" s="28">
        <f t="shared" si="7"/>
        <v>97700</v>
      </c>
      <c r="G48" s="21">
        <f t="shared" si="7"/>
        <v>46632</v>
      </c>
      <c r="H48" s="28">
        <f t="shared" si="7"/>
        <v>51068</v>
      </c>
      <c r="I48" s="11">
        <f t="shared" si="7"/>
        <v>-1272</v>
      </c>
      <c r="J48" s="12">
        <f t="shared" si="3"/>
        <v>-1.301944728761515</v>
      </c>
      <c r="K48" s="34">
        <f>SUM(K43:K47)</f>
        <v>30600</v>
      </c>
      <c r="L48" s="28">
        <f>SUM(L43:L47)</f>
        <v>29365</v>
      </c>
      <c r="M48" s="11">
        <f>SUM(M43:M47)</f>
        <v>1235</v>
      </c>
      <c r="N48" s="12">
        <f t="shared" si="5"/>
        <v>4.205687042397412</v>
      </c>
    </row>
    <row r="49" spans="1:14" s="1" customFormat="1" ht="30" customHeight="1" thickBot="1">
      <c r="A49" s="155" t="s">
        <v>13</v>
      </c>
      <c r="B49" s="156"/>
      <c r="C49" s="58">
        <f aca="true" t="shared" si="8" ref="C49:I49">SUM(C6,C14,C17,C18,C19,C20,C23,C26,C27,C36,C43,C44,C45,C46,C47)</f>
        <v>1111729</v>
      </c>
      <c r="D49" s="59">
        <f t="shared" si="8"/>
        <v>535617</v>
      </c>
      <c r="E49" s="60">
        <f t="shared" si="8"/>
        <v>576112</v>
      </c>
      <c r="F49" s="61">
        <f t="shared" si="8"/>
        <v>1120851</v>
      </c>
      <c r="G49" s="62">
        <f t="shared" si="8"/>
        <v>540212</v>
      </c>
      <c r="H49" s="61">
        <f t="shared" si="8"/>
        <v>580639</v>
      </c>
      <c r="I49" s="63">
        <f t="shared" si="8"/>
        <v>-9122</v>
      </c>
      <c r="J49" s="64">
        <f t="shared" si="3"/>
        <v>-0.8138459081537153</v>
      </c>
      <c r="K49" s="65">
        <f>SUM(K6,K14,K17,K18,K19,K20,K23,K26,K27,K36,K43,K44,K45,K46,K47)</f>
        <v>371815</v>
      </c>
      <c r="L49" s="61">
        <f>SUM(L6,L14,L17,L18,L19,L20,L23,L26,L27,L36,L43,L44,L45,L46,L47)</f>
        <v>357574</v>
      </c>
      <c r="M49" s="63">
        <f>SUM(M6,M14,M17,M18,M19,M20,M23,M26,M27,M36,M43,M44,M45,M46,M47)</f>
        <v>14241</v>
      </c>
      <c r="N49" s="64">
        <f t="shared" si="5"/>
        <v>3.9826721182188862</v>
      </c>
    </row>
    <row r="50" spans="2:14" ht="19.5" customHeight="1">
      <c r="B50" s="16" t="s">
        <v>19</v>
      </c>
      <c r="C50" s="4"/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</row>
    <row r="51" spans="1:14" ht="13.5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</row>
  </sheetData>
  <mergeCells count="32">
    <mergeCell ref="L2:N2"/>
    <mergeCell ref="A36:B36"/>
    <mergeCell ref="A42:B42"/>
    <mergeCell ref="K3:N3"/>
    <mergeCell ref="A27:B27"/>
    <mergeCell ref="A23:B23"/>
    <mergeCell ref="A20:B20"/>
    <mergeCell ref="A19:B19"/>
    <mergeCell ref="I4:I5"/>
    <mergeCell ref="A26:B26"/>
    <mergeCell ref="A49:B49"/>
    <mergeCell ref="A46:B46"/>
    <mergeCell ref="A47:B47"/>
    <mergeCell ref="A43:B43"/>
    <mergeCell ref="A44:B44"/>
    <mergeCell ref="A45:B45"/>
    <mergeCell ref="A48:B48"/>
    <mergeCell ref="F4:H4"/>
    <mergeCell ref="C3:J3"/>
    <mergeCell ref="J4:J5"/>
    <mergeCell ref="A3:B5"/>
    <mergeCell ref="C4:E4"/>
    <mergeCell ref="A51:N51"/>
    <mergeCell ref="L4:L5"/>
    <mergeCell ref="K4:K5"/>
    <mergeCell ref="A1:N1"/>
    <mergeCell ref="A18:B18"/>
    <mergeCell ref="A17:B17"/>
    <mergeCell ref="A14:B14"/>
    <mergeCell ref="A6:B6"/>
    <mergeCell ref="M4:M5"/>
    <mergeCell ref="N4:N5"/>
  </mergeCells>
  <printOptions horizontalCentered="1"/>
  <pageMargins left="0.5905511811023623" right="0.1968503937007874" top="0.3937007874015748" bottom="0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統計情報係</cp:lastModifiedBy>
  <cp:lastPrinted>2007-12-05T01:22:45Z</cp:lastPrinted>
  <dcterms:created xsi:type="dcterms:W3CDTF">1999-04-05T06:06:47Z</dcterms:created>
  <dcterms:modified xsi:type="dcterms:W3CDTF">2007-12-05T01:31:18Z</dcterms:modified>
  <cp:category/>
  <cp:version/>
  <cp:contentType/>
  <cp:contentStatus/>
</cp:coreProperties>
</file>