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9510" windowHeight="5130" tabRatio="599" firstSheet="1" activeTab="1"/>
  </bookViews>
  <sheets>
    <sheet name="（1）世帯の状況" sheetId="1" r:id="rId1"/>
    <sheet name="9" sheetId="2" r:id="rId2"/>
  </sheets>
  <definedNames>
    <definedName name="_xlnm.Print_Area" localSheetId="1">'9'!$A$1:$X$43</definedName>
  </definedNames>
  <calcPr fullCalcOnLoad="1"/>
</workbook>
</file>

<file path=xl/sharedStrings.xml><?xml version="1.0" encoding="utf-8"?>
<sst xmlns="http://schemas.openxmlformats.org/spreadsheetml/2006/main" count="239" uniqueCount="103">
  <si>
    <t xml:space="preserve"> </t>
  </si>
  <si>
    <t>順位</t>
  </si>
  <si>
    <t>男</t>
  </si>
  <si>
    <t>女</t>
  </si>
  <si>
    <t>富山県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</si>
  <si>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</si>
  <si>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</si>
  <si>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</si>
  <si>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</si>
  <si>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</si>
  <si>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</si>
  <si>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</si>
  <si>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</si>
  <si>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</si>
  <si>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</si>
  <si>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</si>
  <si>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</si>
  <si>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</si>
  <si>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</si>
  <si>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</si>
  <si>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</si>
  <si>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</si>
  <si>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</si>
  <si>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</si>
  <si>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</si>
  <si>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</si>
  <si>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</si>
  <si>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</si>
  <si>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</si>
  <si>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</si>
  <si>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</si>
  <si>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</si>
  <si>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</si>
  <si>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</si>
  <si>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</si>
  <si>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</si>
  <si>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</si>
  <si>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</si>
  <si>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</si>
  <si>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</si>
  <si>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核家族世帯</t>
  </si>
  <si>
    <t>単独世帯</t>
  </si>
  <si>
    <t>65歳以上人口に占める高齢単身者の割合(%)</t>
  </si>
  <si>
    <t>一般世帯に占める割合（％）</t>
  </si>
  <si>
    <t>一般世帯数</t>
  </si>
  <si>
    <r>
      <t>65歳以上親族の</t>
    </r>
    <r>
      <rPr>
        <b/>
        <u val="single"/>
        <sz val="10"/>
        <color indexed="8"/>
        <rFont val="ＭＳ 明朝"/>
        <family val="1"/>
      </rPr>
      <t>いない</t>
    </r>
    <r>
      <rPr>
        <sz val="10"/>
        <color indexed="8"/>
        <rFont val="ＭＳ 明朝"/>
        <family val="1"/>
      </rPr>
      <t>一般世帯数</t>
    </r>
  </si>
  <si>
    <t>一般世帯に占める左の割合（％）</t>
  </si>
  <si>
    <t>イ　高齢者の状況</t>
  </si>
  <si>
    <t>一般世帯</t>
  </si>
  <si>
    <t>一般世帯の家族類型別世帯数</t>
  </si>
  <si>
    <t xml:space="preserve">(再掲)18歳未満の親族のいる世帯      </t>
  </si>
  <si>
    <t xml:space="preserve">(再掲)65歳以上の  親族のいる世帯      </t>
  </si>
  <si>
    <t>世　帯　総　数</t>
  </si>
  <si>
    <t>その他の
親族世帯</t>
  </si>
  <si>
    <t>非親族
世帯</t>
  </si>
  <si>
    <t>施設等
世帯</t>
  </si>
  <si>
    <t>一般世帯の人員</t>
  </si>
  <si>
    <t>人員</t>
  </si>
  <si>
    <t>平均人員</t>
  </si>
  <si>
    <t>（再掲）      三世代
世帯</t>
  </si>
  <si>
    <t>-</t>
  </si>
  <si>
    <t xml:space="preserve">
世帯人員が
1人</t>
  </si>
  <si>
    <t>世帯人員別一般世帯数</t>
  </si>
  <si>
    <t xml:space="preserve">
2</t>
  </si>
  <si>
    <t xml:space="preserve">
3</t>
  </si>
  <si>
    <t xml:space="preserve">
4</t>
  </si>
  <si>
    <t xml:space="preserve">
5</t>
  </si>
  <si>
    <t xml:space="preserve">
6</t>
  </si>
  <si>
    <t xml:space="preserve">
7</t>
  </si>
  <si>
    <t xml:space="preserve">
8</t>
  </si>
  <si>
    <t xml:space="preserve">
9</t>
  </si>
  <si>
    <t xml:space="preserve">
10人
以上
 </t>
  </si>
  <si>
    <t>核家族世帯：夫婦のみ、夫婦と子供、男（女）親と子供から成る世帯をいう。</t>
  </si>
  <si>
    <t>その他の親族世帯：夫婦と両親、夫婦とひとり親、夫婦と子供と両親、夫婦と子供とひとり親、夫婦と他の親族（親、子供を除く。）</t>
  </si>
  <si>
    <t>兄弟姉妹のみ、他に分類されない親族世帯</t>
  </si>
  <si>
    <t>三世代世帯：世帯主との続き柄が、祖父母、世帯主の父母（又は世帯主の配偶者の父母）、世帯主（又は世帯主の</t>
  </si>
  <si>
    <t>可能な世帯をいい、それ以外の世帯員がいるか否かは問いません。従って、四世代以上が住んでいる場</t>
  </si>
  <si>
    <t>配偶者）、子（又は子の配偶者）及び孫の直系世代のうち、3つ以上の世代が同居していることが判定</t>
  </si>
  <si>
    <t>合も含まれます。また、世帯主の父母、世帯主、孫のように、子（中間の世代）がいない場合も含まれ</t>
  </si>
  <si>
    <t>ます。一方、叔父、世帯主、子のように、傍系の三世代世帯は含まれません。</t>
  </si>
  <si>
    <r>
      <t>夫婦と子供と他の親族（</t>
    </r>
    <r>
      <rPr>
        <sz val="10"/>
        <rFont val="ＭＳ 明朝"/>
        <family val="1"/>
      </rPr>
      <t>親を含まない。</t>
    </r>
    <r>
      <rPr>
        <sz val="11"/>
        <rFont val="ＭＳ 明朝"/>
        <family val="1"/>
      </rPr>
      <t>）、夫婦と親と他の親族（</t>
    </r>
    <r>
      <rPr>
        <sz val="10"/>
        <rFont val="ＭＳ 明朝"/>
        <family val="1"/>
      </rPr>
      <t>子供を含まない。</t>
    </r>
    <r>
      <rPr>
        <sz val="11"/>
        <rFont val="ＭＳ 明朝"/>
        <family val="1"/>
      </rPr>
      <t>）、夫婦と子供と親と他の親族、</t>
    </r>
  </si>
  <si>
    <r>
      <t>65歳以上親族の</t>
    </r>
    <r>
      <rPr>
        <b/>
        <u val="single"/>
        <sz val="12"/>
        <color indexed="8"/>
        <rFont val="ＭＳ 明朝"/>
        <family val="1"/>
      </rPr>
      <t>いる</t>
    </r>
    <r>
      <rPr>
        <sz val="10"/>
        <color indexed="8"/>
        <rFont val="ＭＳ 明朝"/>
        <family val="1"/>
      </rPr>
      <t xml:space="preserve">
一般世帯数（Ａ）</t>
    </r>
  </si>
  <si>
    <t>65歳以上親族のいる一般世帯の内訳（Ａ）</t>
  </si>
  <si>
    <t>第２表　世　帯
（1）世帯の状況（その1）</t>
  </si>
  <si>
    <t>（1）世帯の状況（その2）</t>
  </si>
  <si>
    <t>区　分</t>
  </si>
  <si>
    <t>一般世帯の65歳以上の親族人員
（F）</t>
  </si>
  <si>
    <t>高齢単身者　（G）</t>
  </si>
  <si>
    <t>総数</t>
  </si>
  <si>
    <t>総　数</t>
  </si>
  <si>
    <t xml:space="preserve">（別掲D)高齢夫婦世帯数
</t>
  </si>
  <si>
    <t>65歳以上の者のみの世帯数（B）</t>
  </si>
  <si>
    <t>うち高齢単身
世帯数</t>
  </si>
  <si>
    <t>（別掲）
高齢夫婦のみ世帯人員</t>
  </si>
  <si>
    <t>65歳以上人口
(E)
(F)+(J)</t>
  </si>
  <si>
    <t>施設等の世帯の65歳以上人員(J)
(E)-(F)</t>
  </si>
  <si>
    <t>65歳未満の者も同居する高齢者世帯の高齢者人員（I）
（F）-（G）-(H)</t>
  </si>
  <si>
    <t>高齢夫婦世帯：夫65歳以上、妻60歳以上の夫婦1組の一般世帯（他の世帯員のいないもの）をいう。</t>
  </si>
  <si>
    <t>高齢者のみの世帯の高齢者（高齢単身者を除く。）（H）</t>
  </si>
  <si>
    <t>第９表　高齢者（65歳以上）のいる世帯、高齢者の状況
　ア　世帯の状況</t>
  </si>
  <si>
    <t>(D)×2</t>
  </si>
  <si>
    <t>65歳未満の者と同居する高齢者の世帯数（Ａ）-（Ｂ）  （Ｃ）</t>
  </si>
  <si>
    <r>
      <t xml:space="preserve">※ </t>
    </r>
    <r>
      <rPr>
        <sz val="11"/>
        <rFont val="ＭＳ 明朝"/>
        <family val="1"/>
      </rPr>
      <t>Jには、65歳以上の非親族人員187名を含む。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</si>
</sst>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0.0000"/>
    <numFmt numFmtId="180" formatCode="0.000"/>
    <numFmt numFmtId="181" formatCode="\(#,##0.0%\)"/>
    <numFmt numFmtId="182" formatCode="\(#,##0.0&quot;%&quot;\)"/>
    <numFmt numFmtId="183" formatCode="0.00000"/>
    <numFmt numFmtId="184" formatCode="#,##0.0;#,##0.0"/>
    <numFmt numFmtId="185" formatCode="#,##0;#,##0"/>
    <numFmt numFmtId="186" formatCode="#,##0_ "/>
    <numFmt numFmtId="187" formatCode="0.000000"/>
    <numFmt numFmtId="188" formatCode="0.00_);[Red]\(0.00\)"/>
    <numFmt numFmtId="189" formatCode="0.0_);[Red]\(0.0\)"/>
    <numFmt numFmtId="190" formatCode="#\ ###\ ##0"/>
    <numFmt numFmtId="191" formatCode="#,##0.0_ ;[Red]\-#,##0.0\ "/>
    <numFmt numFmtId="192" formatCode="#,##0_ ;[Red]\-#,##0\ "/>
    <numFmt numFmtId="193" formatCode="0.0_ "/>
    <numFmt numFmtId="194" formatCode="#,##0_);[Red]\(#,##0\)"/>
    <numFmt numFmtId="195" formatCode="###,###,##0;&quot;-&quot;##,###,##0"/>
  </numFmts>
  <fonts count="3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2"/>
      <color indexed="8"/>
      <name val="標準明朝"/>
      <family val="1"/>
    </font>
    <font>
      <sz val="10"/>
      <name val="標準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2"/>
      <name val="標準明朝"/>
      <family val="1"/>
    </font>
    <font>
      <sz val="12"/>
      <color indexed="8"/>
      <name val="ＭＳ 明朝"/>
      <family val="1"/>
    </font>
    <font>
      <sz val="10"/>
      <color indexed="8"/>
      <name val="標準明朝"/>
      <family val="1"/>
    </font>
    <font>
      <b/>
      <u val="single"/>
      <sz val="10"/>
      <color indexed="8"/>
      <name val="ＭＳ 明朝"/>
      <family val="1"/>
    </font>
    <font>
      <b/>
      <u val="single"/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b/>
      <sz val="12"/>
      <color indexed="8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23" fillId="0" borderId="0">
      <alignment/>
      <protection/>
    </xf>
  </cellStyleXfs>
  <cellXfs count="3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1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38" fontId="11" fillId="0" borderId="1" xfId="16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192" fontId="11" fillId="0" borderId="1" xfId="16" applyNumberFormat="1" applyFont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38" fontId="6" fillId="0" borderId="8" xfId="16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" xfId="0" applyFont="1" applyBorder="1" applyAlignment="1">
      <alignment/>
    </xf>
    <xf numFmtId="0" fontId="15" fillId="0" borderId="0" xfId="0" applyFont="1" applyAlignment="1">
      <alignment/>
    </xf>
    <xf numFmtId="0" fontId="16" fillId="0" borderId="6" xfId="0" applyFont="1" applyBorder="1" applyAlignment="1">
      <alignment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/>
    </xf>
    <xf numFmtId="38" fontId="15" fillId="0" borderId="1" xfId="16" applyFont="1" applyBorder="1" applyAlignment="1">
      <alignment/>
    </xf>
    <xf numFmtId="38" fontId="15" fillId="0" borderId="8" xfId="16" applyFont="1" applyBorder="1" applyAlignment="1">
      <alignment/>
    </xf>
    <xf numFmtId="192" fontId="17" fillId="0" borderId="0" xfId="16" applyNumberFormat="1" applyFont="1" applyBorder="1" applyAlignment="1">
      <alignment horizontal="right"/>
    </xf>
    <xf numFmtId="38" fontId="17" fillId="0" borderId="1" xfId="16" applyFont="1" applyBorder="1" applyAlignment="1">
      <alignment/>
    </xf>
    <xf numFmtId="38" fontId="15" fillId="0" borderId="0" xfId="16" applyFont="1" applyAlignment="1">
      <alignment/>
    </xf>
    <xf numFmtId="0" fontId="15" fillId="0" borderId="0" xfId="0" applyFont="1" applyBorder="1" applyAlignment="1">
      <alignment/>
    </xf>
    <xf numFmtId="0" fontId="17" fillId="0" borderId="9" xfId="0" applyFont="1" applyBorder="1" applyAlignment="1">
      <alignment horizontal="center"/>
    </xf>
    <xf numFmtId="38" fontId="15" fillId="0" borderId="9" xfId="16" applyFont="1" applyBorder="1" applyAlignment="1">
      <alignment/>
    </xf>
    <xf numFmtId="192" fontId="17" fillId="0" borderId="9" xfId="16" applyNumberFormat="1" applyFont="1" applyBorder="1" applyAlignment="1">
      <alignment horizontal="right"/>
    </xf>
    <xf numFmtId="38" fontId="17" fillId="0" borderId="9" xfId="16" applyFont="1" applyBorder="1" applyAlignment="1">
      <alignment/>
    </xf>
    <xf numFmtId="0" fontId="17" fillId="0" borderId="10" xfId="0" applyFont="1" applyBorder="1" applyAlignment="1">
      <alignment horizontal="center"/>
    </xf>
    <xf numFmtId="38" fontId="15" fillId="0" borderId="10" xfId="16" applyFont="1" applyBorder="1" applyAlignment="1">
      <alignment/>
    </xf>
    <xf numFmtId="192" fontId="17" fillId="0" borderId="10" xfId="16" applyNumberFormat="1" applyFont="1" applyBorder="1" applyAlignment="1">
      <alignment horizontal="right"/>
    </xf>
    <xf numFmtId="38" fontId="17" fillId="0" borderId="10" xfId="16" applyFont="1" applyBorder="1" applyAlignment="1">
      <alignment/>
    </xf>
    <xf numFmtId="0" fontId="11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38" fontId="15" fillId="0" borderId="11" xfId="16" applyFont="1" applyBorder="1" applyAlignment="1">
      <alignment/>
    </xf>
    <xf numFmtId="192" fontId="17" fillId="0" borderId="11" xfId="16" applyNumberFormat="1" applyFont="1" applyBorder="1" applyAlignment="1">
      <alignment horizontal="right"/>
    </xf>
    <xf numFmtId="38" fontId="17" fillId="0" borderId="11" xfId="16" applyFont="1" applyBorder="1" applyAlignment="1">
      <alignment/>
    </xf>
    <xf numFmtId="0" fontId="11" fillId="0" borderId="12" xfId="0" applyFont="1" applyBorder="1" applyAlignment="1">
      <alignment horizontal="center"/>
    </xf>
    <xf numFmtId="38" fontId="15" fillId="0" borderId="12" xfId="16" applyFont="1" applyBorder="1" applyAlignment="1">
      <alignment/>
    </xf>
    <xf numFmtId="192" fontId="17" fillId="0" borderId="12" xfId="16" applyNumberFormat="1" applyFont="1" applyBorder="1" applyAlignment="1">
      <alignment horizontal="right"/>
    </xf>
    <xf numFmtId="38" fontId="17" fillId="0" borderId="12" xfId="16" applyFont="1" applyBorder="1" applyAlignment="1">
      <alignment/>
    </xf>
    <xf numFmtId="0" fontId="17" fillId="0" borderId="13" xfId="0" applyFont="1" applyBorder="1" applyAlignment="1">
      <alignment horizontal="center"/>
    </xf>
    <xf numFmtId="38" fontId="15" fillId="0" borderId="13" xfId="16" applyFont="1" applyBorder="1" applyAlignment="1">
      <alignment/>
    </xf>
    <xf numFmtId="192" fontId="17" fillId="0" borderId="13" xfId="16" applyNumberFormat="1" applyFont="1" applyBorder="1" applyAlignment="1">
      <alignment horizontal="right"/>
    </xf>
    <xf numFmtId="38" fontId="17" fillId="0" borderId="13" xfId="16" applyFont="1" applyBorder="1" applyAlignment="1">
      <alignment/>
    </xf>
    <xf numFmtId="0" fontId="11" fillId="0" borderId="9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177" fontId="15" fillId="0" borderId="8" xfId="0" applyNumberFormat="1" applyFont="1" applyBorder="1" applyAlignment="1">
      <alignment/>
    </xf>
    <xf numFmtId="177" fontId="15" fillId="0" borderId="14" xfId="0" applyNumberFormat="1" applyFont="1" applyBorder="1" applyAlignment="1">
      <alignment/>
    </xf>
    <xf numFmtId="177" fontId="15" fillId="0" borderId="15" xfId="0" applyNumberFormat="1" applyFont="1" applyBorder="1" applyAlignment="1">
      <alignment/>
    </xf>
    <xf numFmtId="177" fontId="15" fillId="0" borderId="16" xfId="0" applyNumberFormat="1" applyFont="1" applyBorder="1" applyAlignment="1">
      <alignment/>
    </xf>
    <xf numFmtId="177" fontId="15" fillId="0" borderId="17" xfId="0" applyNumberFormat="1" applyFont="1" applyBorder="1" applyAlignment="1">
      <alignment/>
    </xf>
    <xf numFmtId="177" fontId="15" fillId="0" borderId="18" xfId="0" applyNumberFormat="1" applyFont="1" applyBorder="1" applyAlignment="1">
      <alignment/>
    </xf>
    <xf numFmtId="192" fontId="17" fillId="0" borderId="3" xfId="16" applyNumberFormat="1" applyFont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177" fontId="15" fillId="0" borderId="0" xfId="0" applyNumberFormat="1" applyFont="1" applyBorder="1" applyAlignment="1">
      <alignment/>
    </xf>
    <xf numFmtId="38" fontId="17" fillId="0" borderId="0" xfId="16" applyFont="1" applyBorder="1" applyAlignment="1">
      <alignment/>
    </xf>
    <xf numFmtId="176" fontId="17" fillId="0" borderId="0" xfId="16" applyNumberFormat="1" applyFont="1" applyBorder="1" applyAlignment="1">
      <alignment horizontal="right"/>
    </xf>
    <xf numFmtId="38" fontId="17" fillId="0" borderId="8" xfId="16" applyFont="1" applyBorder="1" applyAlignment="1">
      <alignment/>
    </xf>
    <xf numFmtId="38" fontId="15" fillId="0" borderId="14" xfId="16" applyFont="1" applyBorder="1" applyAlignment="1">
      <alignment/>
    </xf>
    <xf numFmtId="38" fontId="15" fillId="0" borderId="15" xfId="16" applyFont="1" applyBorder="1" applyAlignment="1">
      <alignment/>
    </xf>
    <xf numFmtId="38" fontId="15" fillId="0" borderId="16" xfId="16" applyFont="1" applyBorder="1" applyAlignment="1">
      <alignment/>
    </xf>
    <xf numFmtId="38" fontId="15" fillId="0" borderId="17" xfId="16" applyFont="1" applyBorder="1" applyAlignment="1">
      <alignment/>
    </xf>
    <xf numFmtId="38" fontId="15" fillId="0" borderId="18" xfId="16" applyFont="1" applyBorder="1" applyAlignment="1">
      <alignment/>
    </xf>
    <xf numFmtId="189" fontId="1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15" fillId="0" borderId="0" xfId="16" applyFont="1" applyBorder="1" applyAlignment="1">
      <alignment/>
    </xf>
    <xf numFmtId="189" fontId="15" fillId="0" borderId="0" xfId="16" applyNumberFormat="1" applyFont="1" applyBorder="1" applyAlignment="1">
      <alignment/>
    </xf>
    <xf numFmtId="38" fontId="17" fillId="0" borderId="14" xfId="16" applyFont="1" applyBorder="1" applyAlignment="1">
      <alignment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38" fontId="17" fillId="0" borderId="18" xfId="16" applyFont="1" applyBorder="1" applyAlignment="1">
      <alignment/>
    </xf>
    <xf numFmtId="0" fontId="11" fillId="0" borderId="19" xfId="0" applyFont="1" applyBorder="1" applyAlignment="1">
      <alignment horizontal="center" vertical="center"/>
    </xf>
    <xf numFmtId="38" fontId="6" fillId="0" borderId="9" xfId="16" applyFont="1" applyBorder="1" applyAlignment="1">
      <alignment/>
    </xf>
    <xf numFmtId="38" fontId="6" fillId="0" borderId="10" xfId="16" applyFont="1" applyBorder="1" applyAlignment="1">
      <alignment/>
    </xf>
    <xf numFmtId="38" fontId="6" fillId="0" borderId="12" xfId="16" applyFont="1" applyBorder="1" applyAlignment="1">
      <alignment/>
    </xf>
    <xf numFmtId="38" fontId="6" fillId="0" borderId="11" xfId="16" applyFont="1" applyBorder="1" applyAlignment="1">
      <alignment/>
    </xf>
    <xf numFmtId="38" fontId="6" fillId="0" borderId="13" xfId="16" applyFont="1" applyBorder="1" applyAlignment="1">
      <alignment/>
    </xf>
    <xf numFmtId="192" fontId="11" fillId="0" borderId="9" xfId="16" applyNumberFormat="1" applyFont="1" applyBorder="1" applyAlignment="1">
      <alignment horizontal="right"/>
    </xf>
    <xf numFmtId="192" fontId="11" fillId="0" borderId="10" xfId="16" applyNumberFormat="1" applyFont="1" applyBorder="1" applyAlignment="1">
      <alignment horizontal="right"/>
    </xf>
    <xf numFmtId="192" fontId="11" fillId="0" borderId="12" xfId="16" applyNumberFormat="1" applyFont="1" applyBorder="1" applyAlignment="1">
      <alignment horizontal="right"/>
    </xf>
    <xf numFmtId="192" fontId="11" fillId="0" borderId="11" xfId="16" applyNumberFormat="1" applyFont="1" applyBorder="1" applyAlignment="1">
      <alignment horizontal="right"/>
    </xf>
    <xf numFmtId="192" fontId="11" fillId="0" borderId="13" xfId="16" applyNumberFormat="1" applyFont="1" applyBorder="1" applyAlignment="1">
      <alignment horizontal="right"/>
    </xf>
    <xf numFmtId="38" fontId="6" fillId="0" borderId="0" xfId="16" applyFont="1" applyBorder="1" applyAlignment="1">
      <alignment/>
    </xf>
    <xf numFmtId="189" fontId="6" fillId="0" borderId="0" xfId="0" applyNumberFormat="1" applyFont="1" applyBorder="1" applyAlignment="1">
      <alignment/>
    </xf>
    <xf numFmtId="189" fontId="6" fillId="0" borderId="0" xfId="0" applyNumberFormat="1" applyFont="1" applyAlignment="1">
      <alignment/>
    </xf>
    <xf numFmtId="0" fontId="14" fillId="0" borderId="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15" fillId="0" borderId="0" xfId="0" applyFont="1" applyAlignment="1">
      <alignment horizontal="center"/>
    </xf>
    <xf numFmtId="176" fontId="17" fillId="0" borderId="20" xfId="16" applyNumberFormat="1" applyFont="1" applyBorder="1" applyAlignment="1">
      <alignment horizontal="right"/>
    </xf>
    <xf numFmtId="176" fontId="17" fillId="0" borderId="21" xfId="16" applyNumberFormat="1" applyFont="1" applyBorder="1" applyAlignment="1">
      <alignment horizontal="right"/>
    </xf>
    <xf numFmtId="176" fontId="17" fillId="0" borderId="22" xfId="16" applyNumberFormat="1" applyFont="1" applyBorder="1" applyAlignment="1">
      <alignment horizontal="right"/>
    </xf>
    <xf numFmtId="176" fontId="17" fillId="0" borderId="23" xfId="16" applyNumberFormat="1" applyFont="1" applyBorder="1" applyAlignment="1">
      <alignment horizontal="right"/>
    </xf>
    <xf numFmtId="176" fontId="17" fillId="0" borderId="24" xfId="16" applyNumberFormat="1" applyFont="1" applyBorder="1" applyAlignment="1">
      <alignment horizontal="right"/>
    </xf>
    <xf numFmtId="176" fontId="17" fillId="0" borderId="25" xfId="16" applyNumberFormat="1" applyFont="1" applyBorder="1" applyAlignment="1">
      <alignment horizontal="right"/>
    </xf>
    <xf numFmtId="189" fontId="9" fillId="0" borderId="26" xfId="0" applyNumberFormat="1" applyFont="1" applyBorder="1" applyAlignment="1">
      <alignment horizontal="center" vertical="center" wrapText="1"/>
    </xf>
    <xf numFmtId="193" fontId="15" fillId="0" borderId="20" xfId="0" applyNumberFormat="1" applyFont="1" applyBorder="1" applyAlignment="1">
      <alignment/>
    </xf>
    <xf numFmtId="193" fontId="15" fillId="0" borderId="21" xfId="0" applyNumberFormat="1" applyFont="1" applyBorder="1" applyAlignment="1">
      <alignment/>
    </xf>
    <xf numFmtId="193" fontId="15" fillId="0" borderId="22" xfId="0" applyNumberFormat="1" applyFont="1" applyBorder="1" applyAlignment="1">
      <alignment/>
    </xf>
    <xf numFmtId="193" fontId="15" fillId="0" borderId="23" xfId="0" applyNumberFormat="1" applyFont="1" applyBorder="1" applyAlignment="1">
      <alignment/>
    </xf>
    <xf numFmtId="193" fontId="15" fillId="0" borderId="24" xfId="0" applyNumberFormat="1" applyFont="1" applyBorder="1" applyAlignment="1">
      <alignment/>
    </xf>
    <xf numFmtId="193" fontId="15" fillId="0" borderId="25" xfId="0" applyNumberFormat="1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6" xfId="0" applyFont="1" applyBorder="1" applyAlignment="1">
      <alignment/>
    </xf>
    <xf numFmtId="38" fontId="6" fillId="0" borderId="6" xfId="16" applyFont="1" applyBorder="1" applyAlignment="1">
      <alignment/>
    </xf>
    <xf numFmtId="38" fontId="6" fillId="0" borderId="27" xfId="16" applyFont="1" applyBorder="1" applyAlignment="1">
      <alignment/>
    </xf>
    <xf numFmtId="38" fontId="6" fillId="0" borderId="28" xfId="16" applyFont="1" applyBorder="1" applyAlignment="1">
      <alignment/>
    </xf>
    <xf numFmtId="38" fontId="6" fillId="0" borderId="29" xfId="16" applyFont="1" applyBorder="1" applyAlignment="1">
      <alignment/>
    </xf>
    <xf numFmtId="38" fontId="6" fillId="0" borderId="30" xfId="16" applyFont="1" applyBorder="1" applyAlignment="1">
      <alignment/>
    </xf>
    <xf numFmtId="38" fontId="6" fillId="0" borderId="31" xfId="16" applyFont="1" applyBorder="1" applyAlignment="1">
      <alignment/>
    </xf>
    <xf numFmtId="0" fontId="6" fillId="0" borderId="32" xfId="0" applyFont="1" applyBorder="1" applyAlignment="1">
      <alignment horizontal="center" vertical="center"/>
    </xf>
    <xf numFmtId="38" fontId="6" fillId="0" borderId="33" xfId="16" applyFont="1" applyBorder="1" applyAlignment="1">
      <alignment/>
    </xf>
    <xf numFmtId="38" fontId="6" fillId="0" borderId="34" xfId="16" applyFont="1" applyBorder="1" applyAlignment="1">
      <alignment/>
    </xf>
    <xf numFmtId="38" fontId="6" fillId="0" borderId="35" xfId="16" applyFont="1" applyBorder="1" applyAlignment="1">
      <alignment/>
    </xf>
    <xf numFmtId="38" fontId="6" fillId="0" borderId="36" xfId="16" applyFont="1" applyBorder="1" applyAlignment="1">
      <alignment/>
    </xf>
    <xf numFmtId="38" fontId="6" fillId="0" borderId="37" xfId="16" applyFont="1" applyBorder="1" applyAlignment="1">
      <alignment/>
    </xf>
    <xf numFmtId="38" fontId="6" fillId="0" borderId="38" xfId="16" applyFont="1" applyBorder="1" applyAlignment="1">
      <alignment/>
    </xf>
    <xf numFmtId="194" fontId="17" fillId="0" borderId="1" xfId="0" applyNumberFormat="1" applyFont="1" applyBorder="1" applyAlignment="1">
      <alignment/>
    </xf>
    <xf numFmtId="0" fontId="15" fillId="0" borderId="19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7" fillId="0" borderId="39" xfId="0" applyFont="1" applyBorder="1" applyAlignment="1">
      <alignment horizontal="left" vertical="center" indent="1"/>
    </xf>
    <xf numFmtId="0" fontId="15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2" fontId="17" fillId="0" borderId="33" xfId="0" applyNumberFormat="1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33" xfId="0" applyFont="1" applyBorder="1" applyAlignment="1">
      <alignment/>
    </xf>
    <xf numFmtId="0" fontId="11" fillId="0" borderId="20" xfId="0" applyFont="1" applyBorder="1" applyAlignment="1">
      <alignment/>
    </xf>
    <xf numFmtId="0" fontId="17" fillId="0" borderId="5" xfId="0" applyFont="1" applyBorder="1" applyAlignment="1">
      <alignment/>
    </xf>
    <xf numFmtId="0" fontId="6" fillId="0" borderId="4" xfId="0" applyFont="1" applyBorder="1" applyAlignment="1">
      <alignment/>
    </xf>
    <xf numFmtId="189" fontId="9" fillId="0" borderId="8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89" fontId="9" fillId="0" borderId="33" xfId="0" applyNumberFormat="1" applyFont="1" applyBorder="1" applyAlignment="1">
      <alignment horizontal="center" vertical="center" wrapText="1"/>
    </xf>
    <xf numFmtId="49" fontId="6" fillId="0" borderId="1" xfId="21" applyNumberFormat="1" applyFont="1" applyFill="1" applyBorder="1" applyAlignment="1">
      <alignment horizontal="center" vertical="top" wrapText="1"/>
      <protection/>
    </xf>
    <xf numFmtId="194" fontId="17" fillId="0" borderId="9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2" fontId="17" fillId="0" borderId="34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7" fillId="0" borderId="34" xfId="0" applyFont="1" applyBorder="1" applyAlignment="1">
      <alignment/>
    </xf>
    <xf numFmtId="0" fontId="11" fillId="0" borderId="21" xfId="0" applyFont="1" applyBorder="1" applyAlignment="1">
      <alignment/>
    </xf>
    <xf numFmtId="0" fontId="15" fillId="0" borderId="40" xfId="0" applyFont="1" applyBorder="1" applyAlignment="1">
      <alignment/>
    </xf>
    <xf numFmtId="194" fontId="17" fillId="0" borderId="10" xfId="0" applyNumberFormat="1" applyFont="1" applyBorder="1" applyAlignment="1">
      <alignment/>
    </xf>
    <xf numFmtId="0" fontId="11" fillId="0" borderId="22" xfId="0" applyFont="1" applyBorder="1" applyAlignment="1">
      <alignment horizontal="center"/>
    </xf>
    <xf numFmtId="2" fontId="17" fillId="0" borderId="35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0" fontId="17" fillId="0" borderId="35" xfId="0" applyFont="1" applyBorder="1" applyAlignment="1">
      <alignment/>
    </xf>
    <xf numFmtId="0" fontId="11" fillId="0" borderId="22" xfId="0" applyFont="1" applyBorder="1" applyAlignment="1">
      <alignment/>
    </xf>
    <xf numFmtId="38" fontId="15" fillId="0" borderId="10" xfId="16" applyFont="1" applyBorder="1" applyAlignment="1">
      <alignment horizontal="right"/>
    </xf>
    <xf numFmtId="38" fontId="15" fillId="0" borderId="41" xfId="16" applyFont="1" applyBorder="1" applyAlignment="1">
      <alignment horizontal="right"/>
    </xf>
    <xf numFmtId="0" fontId="15" fillId="0" borderId="41" xfId="0" applyFont="1" applyBorder="1" applyAlignment="1">
      <alignment/>
    </xf>
    <xf numFmtId="177" fontId="17" fillId="0" borderId="35" xfId="0" applyNumberFormat="1" applyFont="1" applyBorder="1" applyAlignment="1">
      <alignment/>
    </xf>
    <xf numFmtId="194" fontId="17" fillId="0" borderId="11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2" fontId="17" fillId="0" borderId="37" xfId="0" applyNumberFormat="1" applyFont="1" applyBorder="1" applyAlignment="1">
      <alignment/>
    </xf>
    <xf numFmtId="0" fontId="11" fillId="0" borderId="30" xfId="0" applyFont="1" applyBorder="1" applyAlignment="1">
      <alignment horizontal="center"/>
    </xf>
    <xf numFmtId="0" fontId="17" fillId="0" borderId="37" xfId="0" applyFont="1" applyBorder="1" applyAlignment="1">
      <alignment/>
    </xf>
    <xf numFmtId="0" fontId="11" fillId="0" borderId="23" xfId="0" applyFont="1" applyBorder="1" applyAlignment="1">
      <alignment/>
    </xf>
    <xf numFmtId="38" fontId="15" fillId="0" borderId="11" xfId="16" applyFont="1" applyBorder="1" applyAlignment="1">
      <alignment horizontal="right"/>
    </xf>
    <xf numFmtId="0" fontId="15" fillId="0" borderId="42" xfId="0" applyFont="1" applyBorder="1" applyAlignment="1">
      <alignment/>
    </xf>
    <xf numFmtId="194" fontId="17" fillId="0" borderId="1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2" fontId="17" fillId="0" borderId="38" xfId="0" applyNumberFormat="1" applyFont="1" applyBorder="1" applyAlignment="1">
      <alignment/>
    </xf>
    <xf numFmtId="0" fontId="11" fillId="0" borderId="31" xfId="0" applyFont="1" applyBorder="1" applyAlignment="1">
      <alignment horizontal="center"/>
    </xf>
    <xf numFmtId="0" fontId="17" fillId="0" borderId="38" xfId="0" applyFont="1" applyBorder="1" applyAlignment="1">
      <alignment/>
    </xf>
    <xf numFmtId="0" fontId="11" fillId="0" borderId="24" xfId="0" applyFont="1" applyBorder="1" applyAlignment="1">
      <alignment/>
    </xf>
    <xf numFmtId="38" fontId="15" fillId="0" borderId="13" xfId="16" applyFont="1" applyBorder="1" applyAlignment="1">
      <alignment horizontal="right"/>
    </xf>
    <xf numFmtId="38" fontId="15" fillId="0" borderId="43" xfId="16" applyFont="1" applyBorder="1" applyAlignment="1">
      <alignment horizontal="right"/>
    </xf>
    <xf numFmtId="38" fontId="15" fillId="0" borderId="9" xfId="16" applyFont="1" applyBorder="1" applyAlignment="1">
      <alignment horizontal="right"/>
    </xf>
    <xf numFmtId="38" fontId="15" fillId="0" borderId="40" xfId="16" applyFont="1" applyBorder="1" applyAlignment="1">
      <alignment horizontal="right"/>
    </xf>
    <xf numFmtId="38" fontId="15" fillId="0" borderId="42" xfId="16" applyFont="1" applyBorder="1" applyAlignment="1">
      <alignment horizontal="right"/>
    </xf>
    <xf numFmtId="194" fontId="17" fillId="0" borderId="12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2" fontId="17" fillId="0" borderId="36" xfId="0" applyNumberFormat="1" applyFont="1" applyBorder="1" applyAlignment="1">
      <alignment/>
    </xf>
    <xf numFmtId="0" fontId="11" fillId="0" borderId="29" xfId="0" applyFont="1" applyBorder="1" applyAlignment="1">
      <alignment horizontal="center"/>
    </xf>
    <xf numFmtId="0" fontId="17" fillId="0" borderId="36" xfId="0" applyFont="1" applyBorder="1" applyAlignment="1">
      <alignment/>
    </xf>
    <xf numFmtId="0" fontId="11" fillId="0" borderId="25" xfId="0" applyFont="1" applyBorder="1" applyAlignment="1">
      <alignment/>
    </xf>
    <xf numFmtId="38" fontId="15" fillId="0" borderId="12" xfId="16" applyFont="1" applyBorder="1" applyAlignment="1">
      <alignment horizontal="right"/>
    </xf>
    <xf numFmtId="38" fontId="15" fillId="0" borderId="44" xfId="16" applyFont="1" applyBorder="1" applyAlignment="1">
      <alignment horizontal="right"/>
    </xf>
    <xf numFmtId="177" fontId="17" fillId="0" borderId="34" xfId="0" applyNumberFormat="1" applyFont="1" applyBorder="1" applyAlignment="1">
      <alignment/>
    </xf>
    <xf numFmtId="0" fontId="6" fillId="0" borderId="19" xfId="0" applyFont="1" applyBorder="1" applyAlignment="1">
      <alignment/>
    </xf>
    <xf numFmtId="38" fontId="6" fillId="0" borderId="0" xfId="16" applyFont="1" applyAlignment="1">
      <alignment/>
    </xf>
    <xf numFmtId="38" fontId="15" fillId="0" borderId="17" xfId="16" applyFont="1" applyBorder="1" applyAlignment="1">
      <alignment horizontal="right"/>
    </xf>
    <xf numFmtId="49" fontId="6" fillId="0" borderId="45" xfId="21" applyNumberFormat="1" applyFont="1" applyFill="1" applyBorder="1" applyAlignment="1">
      <alignment horizontal="center" vertical="top" wrapText="1"/>
      <protection/>
    </xf>
    <xf numFmtId="49" fontId="6" fillId="0" borderId="20" xfId="21" applyNumberFormat="1" applyFont="1" applyFill="1" applyBorder="1" applyAlignment="1">
      <alignment horizontal="center" vertical="top" wrapText="1"/>
      <protection/>
    </xf>
    <xf numFmtId="38" fontId="11" fillId="0" borderId="45" xfId="16" applyFont="1" applyBorder="1" applyAlignment="1">
      <alignment/>
    </xf>
    <xf numFmtId="38" fontId="11" fillId="0" borderId="20" xfId="16" applyFont="1" applyBorder="1" applyAlignment="1">
      <alignment/>
    </xf>
    <xf numFmtId="195" fontId="6" fillId="0" borderId="46" xfId="21" applyNumberFormat="1" applyFont="1" applyFill="1" applyBorder="1" applyAlignment="1">
      <alignment horizontal="right"/>
      <protection/>
    </xf>
    <xf numFmtId="195" fontId="6" fillId="0" borderId="21" xfId="21" applyNumberFormat="1" applyFont="1" applyFill="1" applyBorder="1" applyAlignment="1">
      <alignment horizontal="right"/>
      <protection/>
    </xf>
    <xf numFmtId="195" fontId="6" fillId="0" borderId="47" xfId="21" applyNumberFormat="1" applyFont="1" applyFill="1" applyBorder="1" applyAlignment="1">
      <alignment horizontal="right"/>
      <protection/>
    </xf>
    <xf numFmtId="195" fontId="6" fillId="0" borderId="22" xfId="21" applyNumberFormat="1" applyFont="1" applyFill="1" applyBorder="1" applyAlignment="1">
      <alignment horizontal="right"/>
      <protection/>
    </xf>
    <xf numFmtId="195" fontId="6" fillId="0" borderId="48" xfId="21" applyNumberFormat="1" applyFont="1" applyFill="1" applyBorder="1" applyAlignment="1">
      <alignment horizontal="right"/>
      <protection/>
    </xf>
    <xf numFmtId="195" fontId="6" fillId="0" borderId="23" xfId="21" applyNumberFormat="1" applyFont="1" applyFill="1" applyBorder="1" applyAlignment="1">
      <alignment horizontal="right"/>
      <protection/>
    </xf>
    <xf numFmtId="195" fontId="6" fillId="0" borderId="49" xfId="21" applyNumberFormat="1" applyFont="1" applyFill="1" applyBorder="1" applyAlignment="1">
      <alignment horizontal="right"/>
      <protection/>
    </xf>
    <xf numFmtId="195" fontId="6" fillId="0" borderId="24" xfId="21" applyNumberFormat="1" applyFont="1" applyFill="1" applyBorder="1" applyAlignment="1">
      <alignment horizontal="right"/>
      <protection/>
    </xf>
    <xf numFmtId="195" fontId="6" fillId="0" borderId="50" xfId="21" applyNumberFormat="1" applyFont="1" applyFill="1" applyBorder="1" applyAlignment="1">
      <alignment horizontal="right"/>
      <protection/>
    </xf>
    <xf numFmtId="195" fontId="6" fillId="0" borderId="25" xfId="21" applyNumberFormat="1" applyFont="1" applyFill="1" applyBorder="1" applyAlignment="1">
      <alignment horizontal="right"/>
      <protection/>
    </xf>
    <xf numFmtId="195" fontId="11" fillId="0" borderId="48" xfId="20" applyNumberFormat="1" applyFont="1" applyFill="1" applyBorder="1" applyAlignment="1">
      <alignment horizontal="right"/>
      <protection/>
    </xf>
    <xf numFmtId="195" fontId="11" fillId="0" borderId="23" xfId="20" applyNumberFormat="1" applyFont="1" applyFill="1" applyBorder="1" applyAlignment="1">
      <alignment horizontal="right"/>
      <protection/>
    </xf>
    <xf numFmtId="195" fontId="11" fillId="0" borderId="49" xfId="20" applyNumberFormat="1" applyFont="1" applyFill="1" applyBorder="1" applyAlignment="1">
      <alignment horizontal="right"/>
      <protection/>
    </xf>
    <xf numFmtId="195" fontId="11" fillId="0" borderId="24" xfId="20" applyNumberFormat="1" applyFont="1" applyFill="1" applyBorder="1" applyAlignment="1">
      <alignment horizontal="right"/>
      <protection/>
    </xf>
    <xf numFmtId="49" fontId="6" fillId="0" borderId="51" xfId="21" applyNumberFormat="1" applyFont="1" applyFill="1" applyBorder="1" applyAlignment="1">
      <alignment horizontal="center" vertical="top" wrapText="1"/>
      <protection/>
    </xf>
    <xf numFmtId="38" fontId="11" fillId="0" borderId="51" xfId="16" applyFont="1" applyBorder="1" applyAlignment="1">
      <alignment/>
    </xf>
    <xf numFmtId="195" fontId="6" fillId="0" borderId="52" xfId="21" applyNumberFormat="1" applyFont="1" applyFill="1" applyBorder="1" applyAlignment="1">
      <alignment horizontal="right"/>
      <protection/>
    </xf>
    <xf numFmtId="195" fontId="6" fillId="0" borderId="53" xfId="21" applyNumberFormat="1" applyFont="1" applyFill="1" applyBorder="1" applyAlignment="1">
      <alignment horizontal="right"/>
      <protection/>
    </xf>
    <xf numFmtId="195" fontId="6" fillId="0" borderId="54" xfId="21" applyNumberFormat="1" applyFont="1" applyFill="1" applyBorder="1" applyAlignment="1">
      <alignment horizontal="right"/>
      <protection/>
    </xf>
    <xf numFmtId="195" fontId="6" fillId="0" borderId="55" xfId="21" applyNumberFormat="1" applyFont="1" applyFill="1" applyBorder="1" applyAlignment="1">
      <alignment horizontal="right"/>
      <protection/>
    </xf>
    <xf numFmtId="195" fontId="6" fillId="0" borderId="56" xfId="21" applyNumberFormat="1" applyFont="1" applyFill="1" applyBorder="1" applyAlignment="1">
      <alignment horizontal="right"/>
      <protection/>
    </xf>
    <xf numFmtId="195" fontId="11" fillId="0" borderId="54" xfId="20" applyNumberFormat="1" applyFont="1" applyFill="1" applyBorder="1" applyAlignment="1">
      <alignment horizontal="right"/>
      <protection/>
    </xf>
    <xf numFmtId="195" fontId="11" fillId="0" borderId="55" xfId="20" applyNumberFormat="1" applyFont="1" applyFill="1" applyBorder="1" applyAlignment="1">
      <alignment horizontal="right"/>
      <protection/>
    </xf>
    <xf numFmtId="195" fontId="6" fillId="0" borderId="9" xfId="21" applyNumberFormat="1" applyFont="1" applyFill="1" applyBorder="1" applyAlignment="1">
      <alignment horizontal="right"/>
      <protection/>
    </xf>
    <xf numFmtId="195" fontId="6" fillId="0" borderId="10" xfId="21" applyNumberFormat="1" applyFont="1" applyFill="1" applyBorder="1" applyAlignment="1">
      <alignment horizontal="right"/>
      <protection/>
    </xf>
    <xf numFmtId="195" fontId="6" fillId="0" borderId="11" xfId="21" applyNumberFormat="1" applyFont="1" applyFill="1" applyBorder="1" applyAlignment="1">
      <alignment horizontal="right"/>
      <protection/>
    </xf>
    <xf numFmtId="195" fontId="6" fillId="0" borderId="13" xfId="21" applyNumberFormat="1" applyFont="1" applyFill="1" applyBorder="1" applyAlignment="1">
      <alignment horizontal="right"/>
      <protection/>
    </xf>
    <xf numFmtId="195" fontId="6" fillId="0" borderId="12" xfId="21" applyNumberFormat="1" applyFont="1" applyFill="1" applyBorder="1" applyAlignment="1">
      <alignment horizontal="right"/>
      <protection/>
    </xf>
    <xf numFmtId="195" fontId="11" fillId="0" borderId="11" xfId="20" applyNumberFormat="1" applyFont="1" applyFill="1" applyBorder="1" applyAlignment="1">
      <alignment horizontal="right"/>
      <protection/>
    </xf>
    <xf numFmtId="195" fontId="11" fillId="0" borderId="13" xfId="20" applyNumberFormat="1" applyFont="1" applyFill="1" applyBorder="1" applyAlignment="1">
      <alignment horizontal="right"/>
      <protection/>
    </xf>
    <xf numFmtId="38" fontId="15" fillId="0" borderId="0" xfId="0" applyNumberFormat="1" applyFont="1" applyBorder="1" applyAlignment="1">
      <alignment/>
    </xf>
    <xf numFmtId="0" fontId="17" fillId="0" borderId="57" xfId="0" applyFont="1" applyBorder="1" applyAlignment="1">
      <alignment/>
    </xf>
    <xf numFmtId="0" fontId="21" fillId="0" borderId="0" xfId="0" applyFont="1" applyAlignment="1">
      <alignment/>
    </xf>
    <xf numFmtId="0" fontId="15" fillId="0" borderId="5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38" fontId="6" fillId="0" borderId="14" xfId="16" applyFont="1" applyBorder="1" applyAlignment="1">
      <alignment/>
    </xf>
    <xf numFmtId="38" fontId="6" fillId="0" borderId="15" xfId="16" applyFont="1" applyBorder="1" applyAlignment="1">
      <alignment/>
    </xf>
    <xf numFmtId="38" fontId="6" fillId="0" borderId="16" xfId="16" applyFont="1" applyBorder="1" applyAlignment="1">
      <alignment/>
    </xf>
    <xf numFmtId="38" fontId="6" fillId="0" borderId="17" xfId="16" applyFont="1" applyBorder="1" applyAlignment="1">
      <alignment/>
    </xf>
    <xf numFmtId="38" fontId="6" fillId="0" borderId="18" xfId="16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38" fontId="6" fillId="0" borderId="20" xfId="16" applyFont="1" applyBorder="1" applyAlignment="1">
      <alignment/>
    </xf>
    <xf numFmtId="38" fontId="6" fillId="0" borderId="21" xfId="0" applyNumberFormat="1" applyFont="1" applyBorder="1" applyAlignment="1">
      <alignment/>
    </xf>
    <xf numFmtId="38" fontId="6" fillId="0" borderId="22" xfId="0" applyNumberFormat="1" applyFont="1" applyBorder="1" applyAlignment="1">
      <alignment/>
    </xf>
    <xf numFmtId="38" fontId="6" fillId="0" borderId="25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38" fontId="6" fillId="0" borderId="24" xfId="0" applyNumberFormat="1" applyFont="1" applyBorder="1" applyAlignment="1">
      <alignment/>
    </xf>
    <xf numFmtId="176" fontId="17" fillId="0" borderId="40" xfId="16" applyNumberFormat="1" applyFont="1" applyBorder="1" applyAlignment="1">
      <alignment horizontal="right"/>
    </xf>
    <xf numFmtId="176" fontId="17" fillId="0" borderId="41" xfId="16" applyNumberFormat="1" applyFont="1" applyBorder="1" applyAlignment="1">
      <alignment horizontal="right"/>
    </xf>
    <xf numFmtId="176" fontId="17" fillId="0" borderId="42" xfId="16" applyNumberFormat="1" applyFont="1" applyBorder="1" applyAlignment="1">
      <alignment horizontal="right"/>
    </xf>
    <xf numFmtId="176" fontId="17" fillId="0" borderId="43" xfId="16" applyNumberFormat="1" applyFont="1" applyBorder="1" applyAlignment="1">
      <alignment horizontal="right"/>
    </xf>
    <xf numFmtId="176" fontId="17" fillId="0" borderId="44" xfId="16" applyNumberFormat="1" applyFont="1" applyBorder="1" applyAlignment="1">
      <alignment horizontal="right"/>
    </xf>
    <xf numFmtId="0" fontId="7" fillId="0" borderId="59" xfId="0" applyFont="1" applyBorder="1" applyAlignment="1">
      <alignment horizontal="center" vertical="center" wrapText="1"/>
    </xf>
    <xf numFmtId="192" fontId="17" fillId="0" borderId="6" xfId="16" applyNumberFormat="1" applyFont="1" applyBorder="1" applyAlignment="1">
      <alignment horizontal="right"/>
    </xf>
    <xf numFmtId="38" fontId="17" fillId="0" borderId="58" xfId="16" applyFont="1" applyBorder="1" applyAlignment="1">
      <alignment/>
    </xf>
    <xf numFmtId="38" fontId="6" fillId="0" borderId="27" xfId="0" applyNumberFormat="1" applyFont="1" applyBorder="1" applyAlignment="1">
      <alignment/>
    </xf>
    <xf numFmtId="38" fontId="6" fillId="0" borderId="28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0" xfId="0" applyNumberFormat="1" applyFont="1" applyBorder="1" applyAlignment="1">
      <alignment/>
    </xf>
    <xf numFmtId="38" fontId="6" fillId="0" borderId="31" xfId="0" applyNumberFormat="1" applyFont="1" applyBorder="1" applyAlignment="1">
      <alignment/>
    </xf>
    <xf numFmtId="0" fontId="29" fillId="0" borderId="0" xfId="0" applyFont="1" applyAlignment="1">
      <alignment/>
    </xf>
    <xf numFmtId="186" fontId="6" fillId="0" borderId="39" xfId="0" applyNumberFormat="1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/>
    </xf>
    <xf numFmtId="0" fontId="0" fillId="0" borderId="0" xfId="0" applyFont="1" applyAlignment="1">
      <alignment horizontal="left" indent="3"/>
    </xf>
    <xf numFmtId="186" fontId="6" fillId="0" borderId="58" xfId="0" applyNumberFormat="1" applyFont="1" applyBorder="1" applyAlignment="1">
      <alignment horizontal="center" vertical="center" wrapText="1"/>
    </xf>
    <xf numFmtId="186" fontId="6" fillId="0" borderId="5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5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186" fontId="6" fillId="0" borderId="60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textRotation="255"/>
    </xf>
    <xf numFmtId="0" fontId="17" fillId="0" borderId="58" xfId="0" applyFont="1" applyBorder="1" applyAlignment="1">
      <alignment horizontal="center" vertical="center" textRotation="255"/>
    </xf>
    <xf numFmtId="0" fontId="17" fillId="0" borderId="60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1" fillId="0" borderId="5" xfId="0" applyFont="1" applyBorder="1" applyAlignment="1">
      <alignment wrapText="1"/>
    </xf>
    <xf numFmtId="0" fontId="17" fillId="0" borderId="8" xfId="0" applyFont="1" applyBorder="1" applyAlignment="1">
      <alignment horizontal="left" vertical="center" indent="1"/>
    </xf>
    <xf numFmtId="0" fontId="17" fillId="0" borderId="6" xfId="0" applyFont="1" applyBorder="1" applyAlignment="1">
      <alignment horizontal="left" vertical="center" indent="1"/>
    </xf>
    <xf numFmtId="0" fontId="17" fillId="0" borderId="2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27" fillId="0" borderId="1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5" fillId="0" borderId="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189" fontId="9" fillId="0" borderId="25" xfId="0" applyNumberFormat="1" applyFont="1" applyBorder="1" applyAlignment="1">
      <alignment horizontal="center" vertical="center" wrapText="1"/>
    </xf>
    <xf numFmtId="189" fontId="9" fillId="0" borderId="62" xfId="0" applyNumberFormat="1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89" fontId="7" fillId="0" borderId="8" xfId="0" applyNumberFormat="1" applyFont="1" applyBorder="1" applyAlignment="1">
      <alignment horizontal="center" vertical="center" wrapText="1"/>
    </xf>
    <xf numFmtId="189" fontId="7" fillId="0" borderId="57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  <cellStyle name="標準_第7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9"/>
  <sheetViews>
    <sheetView zoomScaleSheetLayoutView="75" workbookViewId="0" topLeftCell="U1">
      <selection activeCell="D10" sqref="D10"/>
    </sheetView>
  </sheetViews>
  <sheetFormatPr defaultColWidth="8.796875" defaultRowHeight="14.25"/>
  <cols>
    <col min="1" max="1" width="10.19921875" style="19" customWidth="1"/>
    <col min="2" max="2" width="9" style="19" bestFit="1" customWidth="1"/>
    <col min="3" max="3" width="10" style="19" bestFit="1" customWidth="1"/>
    <col min="4" max="4" width="7.5" style="19" bestFit="1" customWidth="1"/>
    <col min="5" max="5" width="9" style="19" bestFit="1" customWidth="1"/>
    <col min="6" max="6" width="8.69921875" style="19" customWidth="1"/>
    <col min="7" max="7" width="4.19921875" style="104" bestFit="1" customWidth="1"/>
    <col min="8" max="8" width="11.3984375" style="19" customWidth="1"/>
    <col min="9" max="9" width="7.69921875" style="19" customWidth="1"/>
    <col min="10" max="10" width="10" style="19" bestFit="1" customWidth="1"/>
    <col min="11" max="11" width="7.3984375" style="19" customWidth="1"/>
    <col min="12" max="12" width="4.19921875" style="104" bestFit="1" customWidth="1"/>
    <col min="13" max="13" width="11" style="19" bestFit="1" customWidth="1"/>
    <col min="14" max="14" width="10" style="19" bestFit="1" customWidth="1"/>
    <col min="15" max="15" width="4.19921875" style="104" bestFit="1" customWidth="1"/>
    <col min="16" max="17" width="10.59765625" style="19" customWidth="1"/>
    <col min="18" max="18" width="8.19921875" style="19" customWidth="1"/>
    <col min="19" max="19" width="5.59765625" style="19" customWidth="1"/>
    <col min="20" max="20" width="4.19921875" style="5" bestFit="1" customWidth="1"/>
    <col min="21" max="22" width="8.8984375" style="19" customWidth="1"/>
    <col min="23" max="23" width="7.09765625" style="5" customWidth="1"/>
    <col min="24" max="32" width="6.59765625" style="5" customWidth="1"/>
    <col min="33" max="46" width="9" style="28" customWidth="1"/>
    <col min="47" max="16384" width="9" style="19" customWidth="1"/>
  </cols>
  <sheetData>
    <row r="1" spans="1:22" ht="34.5" customHeight="1">
      <c r="A1" s="293" t="s">
        <v>83</v>
      </c>
      <c r="B1" s="293"/>
      <c r="C1" s="293"/>
      <c r="D1" s="293"/>
      <c r="E1" s="293"/>
      <c r="F1" s="293"/>
      <c r="G1" s="293"/>
      <c r="H1" s="293"/>
      <c r="I1" s="1"/>
      <c r="J1" s="1"/>
      <c r="K1" s="1"/>
      <c r="L1" s="138"/>
      <c r="M1" s="1"/>
      <c r="N1" s="1"/>
      <c r="O1" s="138"/>
      <c r="P1" s="236" t="s">
        <v>84</v>
      </c>
      <c r="Q1" s="1"/>
      <c r="R1" s="1"/>
      <c r="S1" s="1"/>
      <c r="U1" s="1"/>
      <c r="V1" s="1"/>
    </row>
    <row r="2" spans="1:32" ht="24.75" customHeight="1">
      <c r="A2" s="284" t="s">
        <v>85</v>
      </c>
      <c r="B2" s="294" t="s">
        <v>52</v>
      </c>
      <c r="C2" s="295"/>
      <c r="D2" s="296"/>
      <c r="E2" s="275" t="s">
        <v>49</v>
      </c>
      <c r="F2" s="276"/>
      <c r="G2" s="276"/>
      <c r="H2" s="276"/>
      <c r="I2" s="276"/>
      <c r="J2" s="276"/>
      <c r="K2" s="276"/>
      <c r="L2" s="277"/>
      <c r="M2" s="287" t="s">
        <v>56</v>
      </c>
      <c r="N2" s="288"/>
      <c r="O2" s="289"/>
      <c r="P2" s="284" t="s">
        <v>85</v>
      </c>
      <c r="Q2" s="278" t="s">
        <v>48</v>
      </c>
      <c r="R2" s="103"/>
      <c r="S2" s="142"/>
      <c r="T2" s="146"/>
      <c r="U2" s="103"/>
      <c r="V2" s="103"/>
      <c r="W2" s="146"/>
      <c r="X2" s="146"/>
      <c r="Y2" s="146"/>
      <c r="Z2" s="146"/>
      <c r="AA2" s="146"/>
      <c r="AB2" s="146"/>
      <c r="AC2" s="146"/>
      <c r="AD2" s="146"/>
      <c r="AE2" s="146"/>
      <c r="AF2" s="197"/>
    </row>
    <row r="3" spans="1:32" ht="18.75" customHeight="1">
      <c r="A3" s="285"/>
      <c r="B3" s="136"/>
      <c r="C3" s="297" t="s">
        <v>48</v>
      </c>
      <c r="D3" s="298" t="s">
        <v>55</v>
      </c>
      <c r="E3" s="300" t="s">
        <v>40</v>
      </c>
      <c r="F3" s="137"/>
      <c r="G3" s="137"/>
      <c r="H3" s="302" t="s">
        <v>53</v>
      </c>
      <c r="I3" s="304" t="s">
        <v>54</v>
      </c>
      <c r="J3" s="278" t="s">
        <v>41</v>
      </c>
      <c r="K3" s="135"/>
      <c r="L3" s="134"/>
      <c r="M3" s="290"/>
      <c r="N3" s="291"/>
      <c r="O3" s="292"/>
      <c r="P3" s="285"/>
      <c r="Q3" s="279"/>
      <c r="R3" s="269" t="s">
        <v>59</v>
      </c>
      <c r="S3" s="145"/>
      <c r="T3" s="65"/>
      <c r="U3" s="272" t="s">
        <v>50</v>
      </c>
      <c r="V3" s="272" t="s">
        <v>51</v>
      </c>
      <c r="W3" s="281" t="s">
        <v>62</v>
      </c>
      <c r="X3" s="282"/>
      <c r="Y3" s="282"/>
      <c r="Z3" s="282"/>
      <c r="AA3" s="282"/>
      <c r="AB3" s="282"/>
      <c r="AC3" s="282"/>
      <c r="AD3" s="282"/>
      <c r="AE3" s="282"/>
      <c r="AF3" s="283"/>
    </row>
    <row r="4" spans="1:32" ht="72">
      <c r="A4" s="286"/>
      <c r="B4" s="235"/>
      <c r="C4" s="270"/>
      <c r="D4" s="299"/>
      <c r="E4" s="301"/>
      <c r="F4" s="147" t="s">
        <v>43</v>
      </c>
      <c r="G4" s="148" t="s">
        <v>1</v>
      </c>
      <c r="H4" s="303"/>
      <c r="I4" s="305"/>
      <c r="J4" s="270"/>
      <c r="K4" s="147" t="s">
        <v>43</v>
      </c>
      <c r="L4" s="148" t="s">
        <v>1</v>
      </c>
      <c r="M4" s="21" t="s">
        <v>57</v>
      </c>
      <c r="N4" s="139" t="s">
        <v>58</v>
      </c>
      <c r="O4" s="149" t="s">
        <v>1</v>
      </c>
      <c r="P4" s="286"/>
      <c r="Q4" s="270"/>
      <c r="R4" s="280"/>
      <c r="S4" s="150" t="s">
        <v>43</v>
      </c>
      <c r="T4" s="148" t="s">
        <v>1</v>
      </c>
      <c r="U4" s="280"/>
      <c r="V4" s="273"/>
      <c r="W4" s="151" t="s">
        <v>61</v>
      </c>
      <c r="X4" s="218" t="s">
        <v>63</v>
      </c>
      <c r="Y4" s="200" t="s">
        <v>64</v>
      </c>
      <c r="Z4" s="200" t="s">
        <v>65</v>
      </c>
      <c r="AA4" s="201" t="s">
        <v>66</v>
      </c>
      <c r="AB4" s="218" t="s">
        <v>67</v>
      </c>
      <c r="AC4" s="200" t="s">
        <v>68</v>
      </c>
      <c r="AD4" s="200" t="s">
        <v>69</v>
      </c>
      <c r="AE4" s="200" t="s">
        <v>70</v>
      </c>
      <c r="AF4" s="201" t="s">
        <v>71</v>
      </c>
    </row>
    <row r="5" spans="1:46" s="158" customFormat="1" ht="27" customHeight="1">
      <c r="A5" s="22" t="s">
        <v>4</v>
      </c>
      <c r="B5" s="26">
        <f>SUM(B6:B40)</f>
        <v>357574</v>
      </c>
      <c r="C5" s="26">
        <f>SUM(C6:C40)</f>
        <v>356361</v>
      </c>
      <c r="D5" s="133">
        <f>+B5-C5</f>
        <v>1213</v>
      </c>
      <c r="E5" s="26">
        <f aca="true" t="shared" si="0" ref="E5:J5">SUM(E6:E40)</f>
        <v>186372</v>
      </c>
      <c r="F5" s="52">
        <f aca="true" t="shared" si="1" ref="F5:F40">ROUND(E5/C5*100,1)</f>
        <v>52.3</v>
      </c>
      <c r="G5" s="140"/>
      <c r="H5" s="26">
        <f t="shared" si="0"/>
        <v>98296</v>
      </c>
      <c r="I5" s="26">
        <f t="shared" si="0"/>
        <v>680</v>
      </c>
      <c r="J5" s="26">
        <f t="shared" si="0"/>
        <v>71013</v>
      </c>
      <c r="K5" s="52">
        <f aca="true" t="shared" si="2" ref="K5:K40">ROUND(J5/C5*100,1)</f>
        <v>19.9</v>
      </c>
      <c r="L5" s="140"/>
      <c r="M5" s="26">
        <v>1099814</v>
      </c>
      <c r="N5" s="141">
        <f aca="true" t="shared" si="3" ref="N5:N40">ROUND(M5/C5,2)</f>
        <v>3.09</v>
      </c>
      <c r="O5" s="6"/>
      <c r="P5" s="22" t="s">
        <v>4</v>
      </c>
      <c r="Q5" s="26">
        <f>SUM(Q6:Q40)</f>
        <v>356361</v>
      </c>
      <c r="R5" s="23">
        <v>79035</v>
      </c>
      <c r="S5" s="143">
        <f aca="true" t="shared" si="4" ref="S5:S40">ROUND(R5/C5*100,1)</f>
        <v>22.2</v>
      </c>
      <c r="T5" s="144"/>
      <c r="U5" s="26">
        <f aca="true" t="shared" si="5" ref="U5:AF5">SUM(U6:U40)</f>
        <v>111537</v>
      </c>
      <c r="V5" s="71">
        <f t="shared" si="5"/>
        <v>154899</v>
      </c>
      <c r="W5" s="8">
        <f t="shared" si="5"/>
        <v>71013</v>
      </c>
      <c r="X5" s="219">
        <f t="shared" si="5"/>
        <v>83121</v>
      </c>
      <c r="Y5" s="202">
        <f t="shared" si="5"/>
        <v>69644</v>
      </c>
      <c r="Z5" s="202">
        <f t="shared" si="5"/>
        <v>61928</v>
      </c>
      <c r="AA5" s="203">
        <f t="shared" si="5"/>
        <v>34175</v>
      </c>
      <c r="AB5" s="219">
        <f t="shared" si="5"/>
        <v>23738</v>
      </c>
      <c r="AC5" s="202">
        <f t="shared" si="5"/>
        <v>9937</v>
      </c>
      <c r="AD5" s="202">
        <f t="shared" si="5"/>
        <v>2305</v>
      </c>
      <c r="AE5" s="202">
        <f t="shared" si="5"/>
        <v>419</v>
      </c>
      <c r="AF5" s="203">
        <f t="shared" si="5"/>
        <v>81</v>
      </c>
      <c r="AG5" s="234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</row>
    <row r="6" spans="1:46" s="167" customFormat="1" ht="27" customHeight="1">
      <c r="A6" s="29" t="s">
        <v>5</v>
      </c>
      <c r="B6" s="32">
        <v>118070</v>
      </c>
      <c r="C6" s="30">
        <f>+E6+H6+I6+J6</f>
        <v>117654</v>
      </c>
      <c r="D6" s="152">
        <f aca="true" t="shared" si="6" ref="D6:D40">+B6-C6</f>
        <v>416</v>
      </c>
      <c r="E6" s="30">
        <v>64910</v>
      </c>
      <c r="F6" s="53">
        <f t="shared" si="1"/>
        <v>55.2</v>
      </c>
      <c r="G6" s="153">
        <f aca="true" t="shared" si="7" ref="G6:G40">RANK(F6,F$6:F$40)</f>
        <v>6</v>
      </c>
      <c r="H6" s="30">
        <v>20475</v>
      </c>
      <c r="I6" s="30">
        <v>341</v>
      </c>
      <c r="J6" s="30">
        <v>31928</v>
      </c>
      <c r="K6" s="53">
        <f t="shared" si="2"/>
        <v>27.1</v>
      </c>
      <c r="L6" s="153">
        <f aca="true" t="shared" si="8" ref="L6:L40">RANK(K6,K$6:K$40)</f>
        <v>4</v>
      </c>
      <c r="M6" s="32">
        <v>318012</v>
      </c>
      <c r="N6" s="154">
        <f t="shared" si="3"/>
        <v>2.7</v>
      </c>
      <c r="O6" s="155">
        <f>RANK(N6,N$6:N$40)</f>
        <v>34</v>
      </c>
      <c r="P6" s="29" t="s">
        <v>5</v>
      </c>
      <c r="Q6" s="30">
        <v>117654</v>
      </c>
      <c r="R6" s="30">
        <v>15860</v>
      </c>
      <c r="S6" s="156">
        <f t="shared" si="4"/>
        <v>13.5</v>
      </c>
      <c r="T6" s="157">
        <f aca="true" t="shared" si="9" ref="T6:T40">RANK(S6,S$6:S$40)</f>
        <v>35</v>
      </c>
      <c r="U6" s="185">
        <v>32410</v>
      </c>
      <c r="V6" s="186">
        <v>40368</v>
      </c>
      <c r="W6" s="227">
        <v>31928</v>
      </c>
      <c r="X6" s="220">
        <v>29269</v>
      </c>
      <c r="Y6" s="204">
        <v>22502</v>
      </c>
      <c r="Z6" s="204">
        <v>18924</v>
      </c>
      <c r="AA6" s="205">
        <v>8385</v>
      </c>
      <c r="AB6" s="220">
        <v>4607</v>
      </c>
      <c r="AC6" s="204">
        <v>1620</v>
      </c>
      <c r="AD6" s="204">
        <v>351</v>
      </c>
      <c r="AE6" s="204">
        <v>56</v>
      </c>
      <c r="AF6" s="205">
        <v>12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s="167" customFormat="1" ht="27" customHeight="1">
      <c r="A7" s="33" t="s">
        <v>6</v>
      </c>
      <c r="B7" s="36">
        <v>55302</v>
      </c>
      <c r="C7" s="34">
        <f aca="true" t="shared" si="10" ref="C7:C40">+E7+H7+I7+J7</f>
        <v>55158</v>
      </c>
      <c r="D7" s="159">
        <f t="shared" si="6"/>
        <v>144</v>
      </c>
      <c r="E7" s="34">
        <v>28960</v>
      </c>
      <c r="F7" s="54">
        <f t="shared" si="1"/>
        <v>52.5</v>
      </c>
      <c r="G7" s="160">
        <f t="shared" si="7"/>
        <v>12</v>
      </c>
      <c r="H7" s="34">
        <v>15410</v>
      </c>
      <c r="I7" s="34">
        <v>109</v>
      </c>
      <c r="J7" s="34">
        <v>10679</v>
      </c>
      <c r="K7" s="54">
        <f t="shared" si="2"/>
        <v>19.4</v>
      </c>
      <c r="L7" s="160">
        <f t="shared" si="8"/>
        <v>8</v>
      </c>
      <c r="M7" s="36">
        <v>169606</v>
      </c>
      <c r="N7" s="161">
        <f t="shared" si="3"/>
        <v>3.07</v>
      </c>
      <c r="O7" s="162">
        <f aca="true" t="shared" si="11" ref="O7:O40">RANK(N7,N$6:N$40)</f>
        <v>29</v>
      </c>
      <c r="P7" s="33" t="s">
        <v>6</v>
      </c>
      <c r="Q7" s="34">
        <v>55158</v>
      </c>
      <c r="R7" s="34">
        <v>12355</v>
      </c>
      <c r="S7" s="163">
        <f t="shared" si="4"/>
        <v>22.4</v>
      </c>
      <c r="T7" s="164">
        <f t="shared" si="9"/>
        <v>27</v>
      </c>
      <c r="U7" s="165">
        <v>16995</v>
      </c>
      <c r="V7" s="166">
        <v>24050</v>
      </c>
      <c r="W7" s="228">
        <v>10679</v>
      </c>
      <c r="X7" s="221">
        <v>13335</v>
      </c>
      <c r="Y7" s="206">
        <v>10910</v>
      </c>
      <c r="Z7" s="206">
        <v>9498</v>
      </c>
      <c r="AA7" s="207">
        <v>5189</v>
      </c>
      <c r="AB7" s="221">
        <v>3714</v>
      </c>
      <c r="AC7" s="206">
        <v>1446</v>
      </c>
      <c r="AD7" s="206">
        <v>318</v>
      </c>
      <c r="AE7" s="206">
        <v>54</v>
      </c>
      <c r="AF7" s="207">
        <v>15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</row>
    <row r="8" spans="1:46" s="167" customFormat="1" ht="27" customHeight="1">
      <c r="A8" s="33" t="s">
        <v>7</v>
      </c>
      <c r="B8" s="36">
        <v>11187</v>
      </c>
      <c r="C8" s="34">
        <f t="shared" si="10"/>
        <v>11168</v>
      </c>
      <c r="D8" s="159">
        <f t="shared" si="6"/>
        <v>19</v>
      </c>
      <c r="E8" s="34">
        <v>5864</v>
      </c>
      <c r="F8" s="54">
        <f t="shared" si="1"/>
        <v>52.5</v>
      </c>
      <c r="G8" s="160">
        <f t="shared" si="7"/>
        <v>12</v>
      </c>
      <c r="H8" s="34">
        <v>3694</v>
      </c>
      <c r="I8" s="34">
        <v>21</v>
      </c>
      <c r="J8" s="34">
        <v>1589</v>
      </c>
      <c r="K8" s="54">
        <f t="shared" si="2"/>
        <v>14.2</v>
      </c>
      <c r="L8" s="160">
        <f t="shared" si="8"/>
        <v>20</v>
      </c>
      <c r="M8" s="36">
        <v>36703</v>
      </c>
      <c r="N8" s="161">
        <f t="shared" si="3"/>
        <v>3.29</v>
      </c>
      <c r="O8" s="162">
        <f t="shared" si="11"/>
        <v>20</v>
      </c>
      <c r="P8" s="33" t="s">
        <v>7</v>
      </c>
      <c r="Q8" s="34">
        <v>11168</v>
      </c>
      <c r="R8" s="34">
        <v>2896</v>
      </c>
      <c r="S8" s="163">
        <f t="shared" si="4"/>
        <v>25.9</v>
      </c>
      <c r="T8" s="164">
        <f t="shared" si="9"/>
        <v>23</v>
      </c>
      <c r="U8" s="165">
        <v>3647</v>
      </c>
      <c r="V8" s="166">
        <v>5586</v>
      </c>
      <c r="W8" s="228">
        <v>1589</v>
      </c>
      <c r="X8" s="221">
        <v>2597</v>
      </c>
      <c r="Y8" s="206">
        <v>2388</v>
      </c>
      <c r="Z8" s="206">
        <v>2087</v>
      </c>
      <c r="AA8" s="207">
        <v>1197</v>
      </c>
      <c r="AB8" s="221">
        <v>849</v>
      </c>
      <c r="AC8" s="206">
        <v>377</v>
      </c>
      <c r="AD8" s="206">
        <v>70</v>
      </c>
      <c r="AE8" s="206">
        <v>10</v>
      </c>
      <c r="AF8" s="207">
        <v>4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</row>
    <row r="9" spans="1:46" s="167" customFormat="1" ht="27" customHeight="1">
      <c r="A9" s="33" t="s">
        <v>8</v>
      </c>
      <c r="B9" s="36">
        <v>14891</v>
      </c>
      <c r="C9" s="34">
        <f t="shared" si="10"/>
        <v>14862</v>
      </c>
      <c r="D9" s="159">
        <f t="shared" si="6"/>
        <v>29</v>
      </c>
      <c r="E9" s="34">
        <v>7970</v>
      </c>
      <c r="F9" s="54">
        <f t="shared" si="1"/>
        <v>53.6</v>
      </c>
      <c r="G9" s="160">
        <f t="shared" si="7"/>
        <v>9</v>
      </c>
      <c r="H9" s="34">
        <v>4052</v>
      </c>
      <c r="I9" s="34">
        <v>34</v>
      </c>
      <c r="J9" s="34">
        <v>2806</v>
      </c>
      <c r="K9" s="54">
        <f t="shared" si="2"/>
        <v>18.9</v>
      </c>
      <c r="L9" s="160">
        <f t="shared" si="8"/>
        <v>9</v>
      </c>
      <c r="M9" s="36">
        <v>45907</v>
      </c>
      <c r="N9" s="161">
        <f t="shared" si="3"/>
        <v>3.09</v>
      </c>
      <c r="O9" s="162">
        <f t="shared" si="11"/>
        <v>27</v>
      </c>
      <c r="P9" s="33" t="s">
        <v>8</v>
      </c>
      <c r="Q9" s="34">
        <v>14862</v>
      </c>
      <c r="R9" s="34">
        <v>3247</v>
      </c>
      <c r="S9" s="163">
        <f t="shared" si="4"/>
        <v>21.8</v>
      </c>
      <c r="T9" s="164">
        <f t="shared" si="9"/>
        <v>30</v>
      </c>
      <c r="U9" s="165">
        <v>4544</v>
      </c>
      <c r="V9" s="166">
        <v>6642</v>
      </c>
      <c r="W9" s="228">
        <v>2806</v>
      </c>
      <c r="X9" s="221">
        <v>3508</v>
      </c>
      <c r="Y9" s="206">
        <v>3096</v>
      </c>
      <c r="Z9" s="206">
        <v>2575</v>
      </c>
      <c r="AA9" s="207">
        <v>1415</v>
      </c>
      <c r="AB9" s="221">
        <v>939</v>
      </c>
      <c r="AC9" s="206">
        <v>415</v>
      </c>
      <c r="AD9" s="206">
        <v>91</v>
      </c>
      <c r="AE9" s="206">
        <v>16</v>
      </c>
      <c r="AF9" s="207">
        <v>1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</row>
    <row r="10" spans="1:46" s="167" customFormat="1" ht="27" customHeight="1">
      <c r="A10" s="33" t="s">
        <v>9</v>
      </c>
      <c r="B10" s="36">
        <v>16181</v>
      </c>
      <c r="C10" s="34">
        <f t="shared" si="10"/>
        <v>16166</v>
      </c>
      <c r="D10" s="159">
        <f t="shared" si="6"/>
        <v>15</v>
      </c>
      <c r="E10" s="34">
        <v>7434</v>
      </c>
      <c r="F10" s="54">
        <f t="shared" si="1"/>
        <v>46</v>
      </c>
      <c r="G10" s="160">
        <f t="shared" si="7"/>
        <v>22</v>
      </c>
      <c r="H10" s="34">
        <v>6639</v>
      </c>
      <c r="I10" s="34">
        <v>24</v>
      </c>
      <c r="J10" s="34">
        <v>2069</v>
      </c>
      <c r="K10" s="54">
        <f t="shared" si="2"/>
        <v>12.8</v>
      </c>
      <c r="L10" s="160">
        <f t="shared" si="8"/>
        <v>27</v>
      </c>
      <c r="M10" s="36">
        <v>56054</v>
      </c>
      <c r="N10" s="161">
        <f t="shared" si="3"/>
        <v>3.47</v>
      </c>
      <c r="O10" s="162">
        <f t="shared" si="11"/>
        <v>11</v>
      </c>
      <c r="P10" s="33" t="s">
        <v>9</v>
      </c>
      <c r="Q10" s="34">
        <v>16166</v>
      </c>
      <c r="R10" s="34">
        <v>5360</v>
      </c>
      <c r="S10" s="163">
        <f t="shared" si="4"/>
        <v>33.2</v>
      </c>
      <c r="T10" s="164">
        <f t="shared" si="9"/>
        <v>10</v>
      </c>
      <c r="U10" s="165">
        <v>5326</v>
      </c>
      <c r="V10" s="166">
        <v>9422</v>
      </c>
      <c r="W10" s="228">
        <v>2069</v>
      </c>
      <c r="X10" s="221">
        <v>3681</v>
      </c>
      <c r="Y10" s="206">
        <v>3102</v>
      </c>
      <c r="Z10" s="206">
        <v>2901</v>
      </c>
      <c r="AA10" s="207">
        <v>1915</v>
      </c>
      <c r="AB10" s="221">
        <v>1597</v>
      </c>
      <c r="AC10" s="206">
        <v>696</v>
      </c>
      <c r="AD10" s="206">
        <v>168</v>
      </c>
      <c r="AE10" s="206">
        <v>32</v>
      </c>
      <c r="AF10" s="207">
        <v>5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1:46" s="167" customFormat="1" ht="27" customHeight="1">
      <c r="A11" s="33" t="s">
        <v>10</v>
      </c>
      <c r="B11" s="36">
        <v>10429</v>
      </c>
      <c r="C11" s="34">
        <f t="shared" si="10"/>
        <v>10422</v>
      </c>
      <c r="D11" s="159">
        <f t="shared" si="6"/>
        <v>7</v>
      </c>
      <c r="E11" s="34">
        <v>5793</v>
      </c>
      <c r="F11" s="54">
        <f t="shared" si="1"/>
        <v>55.6</v>
      </c>
      <c r="G11" s="160">
        <f t="shared" si="7"/>
        <v>5</v>
      </c>
      <c r="H11" s="34">
        <v>2911</v>
      </c>
      <c r="I11" s="34">
        <v>13</v>
      </c>
      <c r="J11" s="34">
        <v>1705</v>
      </c>
      <c r="K11" s="54">
        <f t="shared" si="2"/>
        <v>16.4</v>
      </c>
      <c r="L11" s="160">
        <f t="shared" si="8"/>
        <v>13</v>
      </c>
      <c r="M11" s="36">
        <v>33010</v>
      </c>
      <c r="N11" s="161">
        <f t="shared" si="3"/>
        <v>3.17</v>
      </c>
      <c r="O11" s="162">
        <f t="shared" si="11"/>
        <v>24</v>
      </c>
      <c r="P11" s="33" t="s">
        <v>10</v>
      </c>
      <c r="Q11" s="34">
        <v>10422</v>
      </c>
      <c r="R11" s="34">
        <v>2305</v>
      </c>
      <c r="S11" s="163">
        <f t="shared" si="4"/>
        <v>22.1</v>
      </c>
      <c r="T11" s="164">
        <f t="shared" si="9"/>
        <v>29</v>
      </c>
      <c r="U11" s="165">
        <v>3501</v>
      </c>
      <c r="V11" s="166">
        <v>4567</v>
      </c>
      <c r="W11" s="228">
        <v>1705</v>
      </c>
      <c r="X11" s="221">
        <v>2476</v>
      </c>
      <c r="Y11" s="206">
        <v>2157</v>
      </c>
      <c r="Z11" s="206">
        <v>1988</v>
      </c>
      <c r="AA11" s="207">
        <v>1074</v>
      </c>
      <c r="AB11" s="221">
        <v>675</v>
      </c>
      <c r="AC11" s="206">
        <v>276</v>
      </c>
      <c r="AD11" s="206">
        <v>63</v>
      </c>
      <c r="AE11" s="206">
        <v>7</v>
      </c>
      <c r="AF11" s="207">
        <v>1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46" s="167" customFormat="1" ht="27" customHeight="1">
      <c r="A12" s="33" t="s">
        <v>11</v>
      </c>
      <c r="B12" s="36">
        <v>11490</v>
      </c>
      <c r="C12" s="34">
        <f t="shared" si="10"/>
        <v>11473</v>
      </c>
      <c r="D12" s="159">
        <f t="shared" si="6"/>
        <v>17</v>
      </c>
      <c r="E12" s="34">
        <v>6154</v>
      </c>
      <c r="F12" s="54">
        <f t="shared" si="1"/>
        <v>53.6</v>
      </c>
      <c r="G12" s="160">
        <f t="shared" si="7"/>
        <v>9</v>
      </c>
      <c r="H12" s="34">
        <v>3130</v>
      </c>
      <c r="I12" s="34">
        <v>22</v>
      </c>
      <c r="J12" s="34">
        <v>2167</v>
      </c>
      <c r="K12" s="54">
        <f t="shared" si="2"/>
        <v>18.9</v>
      </c>
      <c r="L12" s="160">
        <f t="shared" si="8"/>
        <v>9</v>
      </c>
      <c r="M12" s="36">
        <v>35892</v>
      </c>
      <c r="N12" s="161">
        <f t="shared" si="3"/>
        <v>3.13</v>
      </c>
      <c r="O12" s="162">
        <f t="shared" si="11"/>
        <v>26</v>
      </c>
      <c r="P12" s="33" t="s">
        <v>11</v>
      </c>
      <c r="Q12" s="34">
        <v>11473</v>
      </c>
      <c r="R12" s="34">
        <v>2546</v>
      </c>
      <c r="S12" s="163">
        <f t="shared" si="4"/>
        <v>22.2</v>
      </c>
      <c r="T12" s="164">
        <f t="shared" si="9"/>
        <v>28</v>
      </c>
      <c r="U12" s="165">
        <v>3681</v>
      </c>
      <c r="V12" s="166">
        <v>4931</v>
      </c>
      <c r="W12" s="228">
        <v>2167</v>
      </c>
      <c r="X12" s="221">
        <v>2607</v>
      </c>
      <c r="Y12" s="206">
        <v>2316</v>
      </c>
      <c r="Z12" s="206">
        <v>2061</v>
      </c>
      <c r="AA12" s="207">
        <v>1130</v>
      </c>
      <c r="AB12" s="221">
        <v>766</v>
      </c>
      <c r="AC12" s="206">
        <v>344</v>
      </c>
      <c r="AD12" s="206">
        <v>74</v>
      </c>
      <c r="AE12" s="206">
        <v>7</v>
      </c>
      <c r="AF12" s="207">
        <v>1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1:46" s="167" customFormat="1" ht="27" customHeight="1">
      <c r="A13" s="33" t="s">
        <v>12</v>
      </c>
      <c r="B13" s="36">
        <v>11421</v>
      </c>
      <c r="C13" s="34">
        <f t="shared" si="10"/>
        <v>11404</v>
      </c>
      <c r="D13" s="159">
        <f t="shared" si="6"/>
        <v>17</v>
      </c>
      <c r="E13" s="34">
        <v>5433</v>
      </c>
      <c r="F13" s="54">
        <f t="shared" si="1"/>
        <v>47.6</v>
      </c>
      <c r="G13" s="160">
        <f t="shared" si="7"/>
        <v>21</v>
      </c>
      <c r="H13" s="34">
        <v>4354</v>
      </c>
      <c r="I13" s="34">
        <v>21</v>
      </c>
      <c r="J13" s="34">
        <v>1596</v>
      </c>
      <c r="K13" s="54">
        <f t="shared" si="2"/>
        <v>14</v>
      </c>
      <c r="L13" s="160">
        <f t="shared" si="8"/>
        <v>22</v>
      </c>
      <c r="M13" s="36">
        <v>40016</v>
      </c>
      <c r="N13" s="161">
        <f t="shared" si="3"/>
        <v>3.51</v>
      </c>
      <c r="O13" s="162">
        <f t="shared" si="11"/>
        <v>9</v>
      </c>
      <c r="P13" s="33" t="s">
        <v>12</v>
      </c>
      <c r="Q13" s="34">
        <v>11404</v>
      </c>
      <c r="R13" s="34">
        <v>3616</v>
      </c>
      <c r="S13" s="163">
        <f t="shared" si="4"/>
        <v>31.7</v>
      </c>
      <c r="T13" s="164">
        <f t="shared" si="9"/>
        <v>12</v>
      </c>
      <c r="U13" s="165">
        <v>4395</v>
      </c>
      <c r="V13" s="166">
        <v>5532</v>
      </c>
      <c r="W13" s="228">
        <v>1596</v>
      </c>
      <c r="X13" s="221">
        <v>2287</v>
      </c>
      <c r="Y13" s="206">
        <v>2173</v>
      </c>
      <c r="Z13" s="206">
        <v>2182</v>
      </c>
      <c r="AA13" s="207">
        <v>1331</v>
      </c>
      <c r="AB13" s="221">
        <v>1128</v>
      </c>
      <c r="AC13" s="206">
        <v>522</v>
      </c>
      <c r="AD13" s="206">
        <v>148</v>
      </c>
      <c r="AE13" s="206">
        <v>32</v>
      </c>
      <c r="AF13" s="207">
        <v>5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1:46" s="167" customFormat="1" ht="27" customHeight="1">
      <c r="A14" s="101" t="s">
        <v>13</v>
      </c>
      <c r="B14" s="41">
        <v>9329</v>
      </c>
      <c r="C14" s="39">
        <f t="shared" si="10"/>
        <v>9306</v>
      </c>
      <c r="D14" s="169">
        <f t="shared" si="6"/>
        <v>23</v>
      </c>
      <c r="E14" s="39">
        <v>3961</v>
      </c>
      <c r="F14" s="56">
        <f t="shared" si="1"/>
        <v>42.6</v>
      </c>
      <c r="G14" s="170">
        <f t="shared" si="7"/>
        <v>26</v>
      </c>
      <c r="H14" s="39">
        <v>4106</v>
      </c>
      <c r="I14" s="39">
        <v>7</v>
      </c>
      <c r="J14" s="39">
        <v>1232</v>
      </c>
      <c r="K14" s="56">
        <f t="shared" si="2"/>
        <v>13.2</v>
      </c>
      <c r="L14" s="170">
        <f t="shared" si="8"/>
        <v>26</v>
      </c>
      <c r="M14" s="41">
        <v>33930</v>
      </c>
      <c r="N14" s="171">
        <f t="shared" si="3"/>
        <v>3.65</v>
      </c>
      <c r="O14" s="172">
        <f t="shared" si="11"/>
        <v>5</v>
      </c>
      <c r="P14" s="101" t="s">
        <v>13</v>
      </c>
      <c r="Q14" s="39">
        <v>9306</v>
      </c>
      <c r="R14" s="39">
        <v>3408</v>
      </c>
      <c r="S14" s="173">
        <f t="shared" si="4"/>
        <v>36.6</v>
      </c>
      <c r="T14" s="174">
        <f t="shared" si="9"/>
        <v>4</v>
      </c>
      <c r="U14" s="175">
        <v>3303</v>
      </c>
      <c r="V14" s="187">
        <v>5329</v>
      </c>
      <c r="W14" s="229">
        <v>1232</v>
      </c>
      <c r="X14" s="222">
        <v>1799</v>
      </c>
      <c r="Y14" s="208">
        <v>1712</v>
      </c>
      <c r="Z14" s="208">
        <v>1588</v>
      </c>
      <c r="AA14" s="209">
        <v>1180</v>
      </c>
      <c r="AB14" s="222">
        <v>1098</v>
      </c>
      <c r="AC14" s="208">
        <v>504</v>
      </c>
      <c r="AD14" s="208">
        <v>152</v>
      </c>
      <c r="AE14" s="208">
        <v>32</v>
      </c>
      <c r="AF14" s="209">
        <v>9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1:46" s="167" customFormat="1" ht="27" customHeight="1">
      <c r="A15" s="102" t="s">
        <v>14</v>
      </c>
      <c r="B15" s="49">
        <v>6817</v>
      </c>
      <c r="C15" s="47">
        <f t="shared" si="10"/>
        <v>6806</v>
      </c>
      <c r="D15" s="177">
        <f t="shared" si="6"/>
        <v>11</v>
      </c>
      <c r="E15" s="47">
        <v>3758</v>
      </c>
      <c r="F15" s="57">
        <f t="shared" si="1"/>
        <v>55.2</v>
      </c>
      <c r="G15" s="178">
        <f t="shared" si="7"/>
        <v>6</v>
      </c>
      <c r="H15" s="47">
        <v>1946</v>
      </c>
      <c r="I15" s="47">
        <v>3</v>
      </c>
      <c r="J15" s="47">
        <v>1099</v>
      </c>
      <c r="K15" s="57">
        <f t="shared" si="2"/>
        <v>16.1</v>
      </c>
      <c r="L15" s="178">
        <f t="shared" si="8"/>
        <v>15</v>
      </c>
      <c r="M15" s="49">
        <v>22046</v>
      </c>
      <c r="N15" s="179">
        <f t="shared" si="3"/>
        <v>3.24</v>
      </c>
      <c r="O15" s="180">
        <f t="shared" si="11"/>
        <v>22</v>
      </c>
      <c r="P15" s="102" t="s">
        <v>14</v>
      </c>
      <c r="Q15" s="47">
        <v>6806</v>
      </c>
      <c r="R15" s="47">
        <v>1586</v>
      </c>
      <c r="S15" s="181">
        <f t="shared" si="4"/>
        <v>23.3</v>
      </c>
      <c r="T15" s="182">
        <f t="shared" si="9"/>
        <v>25</v>
      </c>
      <c r="U15" s="183">
        <v>2403</v>
      </c>
      <c r="V15" s="184">
        <v>2870</v>
      </c>
      <c r="W15" s="230">
        <v>1099</v>
      </c>
      <c r="X15" s="223">
        <v>1490</v>
      </c>
      <c r="Y15" s="210">
        <v>1417</v>
      </c>
      <c r="Z15" s="210">
        <v>1345</v>
      </c>
      <c r="AA15" s="211">
        <v>696</v>
      </c>
      <c r="AB15" s="223">
        <v>512</v>
      </c>
      <c r="AC15" s="210">
        <v>200</v>
      </c>
      <c r="AD15" s="210">
        <v>39</v>
      </c>
      <c r="AE15" s="210">
        <v>8</v>
      </c>
      <c r="AF15" s="211" t="s">
        <v>60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s="167" customFormat="1" ht="27" customHeight="1">
      <c r="A16" s="51" t="s">
        <v>15</v>
      </c>
      <c r="B16" s="45">
        <v>3633</v>
      </c>
      <c r="C16" s="43">
        <f t="shared" si="10"/>
        <v>3547</v>
      </c>
      <c r="D16" s="188">
        <f t="shared" si="6"/>
        <v>86</v>
      </c>
      <c r="E16" s="43">
        <v>1873</v>
      </c>
      <c r="F16" s="55">
        <f t="shared" si="1"/>
        <v>52.8</v>
      </c>
      <c r="G16" s="189">
        <f t="shared" si="7"/>
        <v>11</v>
      </c>
      <c r="H16" s="43">
        <v>1012</v>
      </c>
      <c r="I16" s="43">
        <v>2</v>
      </c>
      <c r="J16" s="43">
        <v>660</v>
      </c>
      <c r="K16" s="55">
        <f t="shared" si="2"/>
        <v>18.6</v>
      </c>
      <c r="L16" s="189">
        <f t="shared" si="8"/>
        <v>11</v>
      </c>
      <c r="M16" s="45">
        <v>11224</v>
      </c>
      <c r="N16" s="190">
        <f t="shared" si="3"/>
        <v>3.16</v>
      </c>
      <c r="O16" s="191">
        <f t="shared" si="11"/>
        <v>25</v>
      </c>
      <c r="P16" s="51" t="s">
        <v>15</v>
      </c>
      <c r="Q16" s="43">
        <v>3547</v>
      </c>
      <c r="R16" s="43">
        <v>820</v>
      </c>
      <c r="S16" s="192">
        <f t="shared" si="4"/>
        <v>23.1</v>
      </c>
      <c r="T16" s="193">
        <f t="shared" si="9"/>
        <v>26</v>
      </c>
      <c r="U16" s="194">
        <v>1142</v>
      </c>
      <c r="V16" s="195">
        <v>1580</v>
      </c>
      <c r="W16" s="231">
        <v>660</v>
      </c>
      <c r="X16" s="224">
        <v>806</v>
      </c>
      <c r="Y16" s="212">
        <v>658</v>
      </c>
      <c r="Z16" s="212">
        <v>662</v>
      </c>
      <c r="AA16" s="213">
        <v>401</v>
      </c>
      <c r="AB16" s="224">
        <v>228</v>
      </c>
      <c r="AC16" s="212">
        <v>105</v>
      </c>
      <c r="AD16" s="212">
        <v>21</v>
      </c>
      <c r="AE16" s="212">
        <v>6</v>
      </c>
      <c r="AF16" s="213" t="s">
        <v>60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1:46" s="167" customFormat="1" ht="27" customHeight="1">
      <c r="A17" s="29" t="s">
        <v>16</v>
      </c>
      <c r="B17" s="32">
        <v>627</v>
      </c>
      <c r="C17" s="30">
        <f t="shared" si="10"/>
        <v>627</v>
      </c>
      <c r="D17" s="152">
        <f t="shared" si="6"/>
        <v>0</v>
      </c>
      <c r="E17" s="30">
        <v>425</v>
      </c>
      <c r="F17" s="53">
        <f t="shared" si="1"/>
        <v>67.8</v>
      </c>
      <c r="G17" s="153">
        <f t="shared" si="7"/>
        <v>1</v>
      </c>
      <c r="H17" s="30">
        <v>162</v>
      </c>
      <c r="I17" s="30">
        <v>1</v>
      </c>
      <c r="J17" s="30">
        <v>39</v>
      </c>
      <c r="K17" s="53">
        <f t="shared" si="2"/>
        <v>6.2</v>
      </c>
      <c r="L17" s="153">
        <f t="shared" si="8"/>
        <v>33</v>
      </c>
      <c r="M17" s="32">
        <v>2153</v>
      </c>
      <c r="N17" s="154">
        <f t="shared" si="3"/>
        <v>3.43</v>
      </c>
      <c r="O17" s="155">
        <f t="shared" si="11"/>
        <v>16</v>
      </c>
      <c r="P17" s="29" t="s">
        <v>16</v>
      </c>
      <c r="Q17" s="30">
        <v>627</v>
      </c>
      <c r="R17" s="30">
        <v>129</v>
      </c>
      <c r="S17" s="156">
        <f t="shared" si="4"/>
        <v>20.6</v>
      </c>
      <c r="T17" s="157">
        <f t="shared" si="9"/>
        <v>32</v>
      </c>
      <c r="U17" s="185">
        <v>302</v>
      </c>
      <c r="V17" s="186">
        <v>221</v>
      </c>
      <c r="W17" s="227">
        <v>39</v>
      </c>
      <c r="X17" s="220">
        <v>140</v>
      </c>
      <c r="Y17" s="204">
        <v>165</v>
      </c>
      <c r="Z17" s="204">
        <v>159</v>
      </c>
      <c r="AA17" s="205">
        <v>68</v>
      </c>
      <c r="AB17" s="220">
        <v>35</v>
      </c>
      <c r="AC17" s="204">
        <v>17</v>
      </c>
      <c r="AD17" s="204">
        <v>2</v>
      </c>
      <c r="AE17" s="204">
        <v>2</v>
      </c>
      <c r="AF17" s="205" t="s">
        <v>60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1:46" s="167" customFormat="1" ht="27" customHeight="1">
      <c r="A18" s="33" t="s">
        <v>17</v>
      </c>
      <c r="B18" s="36">
        <v>7067</v>
      </c>
      <c r="C18" s="34">
        <f t="shared" si="10"/>
        <v>7062</v>
      </c>
      <c r="D18" s="159">
        <f t="shared" si="6"/>
        <v>5</v>
      </c>
      <c r="E18" s="34">
        <v>3883</v>
      </c>
      <c r="F18" s="54">
        <f t="shared" si="1"/>
        <v>55</v>
      </c>
      <c r="G18" s="160">
        <f t="shared" si="7"/>
        <v>8</v>
      </c>
      <c r="H18" s="34">
        <v>2196</v>
      </c>
      <c r="I18" s="34">
        <v>9</v>
      </c>
      <c r="J18" s="34">
        <v>974</v>
      </c>
      <c r="K18" s="54">
        <f t="shared" si="2"/>
        <v>13.8</v>
      </c>
      <c r="L18" s="160">
        <f t="shared" si="8"/>
        <v>23</v>
      </c>
      <c r="M18" s="36">
        <v>23042</v>
      </c>
      <c r="N18" s="161">
        <f t="shared" si="3"/>
        <v>3.26</v>
      </c>
      <c r="O18" s="162">
        <f t="shared" si="11"/>
        <v>21</v>
      </c>
      <c r="P18" s="33" t="s">
        <v>17</v>
      </c>
      <c r="Q18" s="34">
        <v>7062</v>
      </c>
      <c r="R18" s="34">
        <v>1780</v>
      </c>
      <c r="S18" s="163">
        <f t="shared" si="4"/>
        <v>25.2</v>
      </c>
      <c r="T18" s="164">
        <f t="shared" si="9"/>
        <v>24</v>
      </c>
      <c r="U18" s="165">
        <v>2226</v>
      </c>
      <c r="V18" s="166">
        <v>3539</v>
      </c>
      <c r="W18" s="228">
        <v>974</v>
      </c>
      <c r="X18" s="221">
        <v>1745</v>
      </c>
      <c r="Y18" s="206">
        <v>1419</v>
      </c>
      <c r="Z18" s="206">
        <v>1380</v>
      </c>
      <c r="AA18" s="207">
        <v>772</v>
      </c>
      <c r="AB18" s="221">
        <v>531</v>
      </c>
      <c r="AC18" s="206">
        <v>187</v>
      </c>
      <c r="AD18" s="206">
        <v>44</v>
      </c>
      <c r="AE18" s="206">
        <v>8</v>
      </c>
      <c r="AF18" s="207">
        <v>2</v>
      </c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1:46" s="167" customFormat="1" ht="27" customHeight="1">
      <c r="A19" s="38" t="s">
        <v>18</v>
      </c>
      <c r="B19" s="41">
        <v>8427</v>
      </c>
      <c r="C19" s="39">
        <f t="shared" si="10"/>
        <v>8274</v>
      </c>
      <c r="D19" s="169">
        <f t="shared" si="6"/>
        <v>153</v>
      </c>
      <c r="E19" s="39">
        <v>4264</v>
      </c>
      <c r="F19" s="56">
        <f t="shared" si="1"/>
        <v>51.5</v>
      </c>
      <c r="G19" s="170">
        <f t="shared" si="7"/>
        <v>14</v>
      </c>
      <c r="H19" s="39">
        <v>2751</v>
      </c>
      <c r="I19" s="39">
        <v>5</v>
      </c>
      <c r="J19" s="39">
        <v>1254</v>
      </c>
      <c r="K19" s="56">
        <f t="shared" si="2"/>
        <v>15.2</v>
      </c>
      <c r="L19" s="170">
        <f t="shared" si="8"/>
        <v>17</v>
      </c>
      <c r="M19" s="41">
        <v>27669</v>
      </c>
      <c r="N19" s="171">
        <f t="shared" si="3"/>
        <v>3.34</v>
      </c>
      <c r="O19" s="172">
        <f t="shared" si="11"/>
        <v>19</v>
      </c>
      <c r="P19" s="38" t="s">
        <v>18</v>
      </c>
      <c r="Q19" s="39">
        <v>8274</v>
      </c>
      <c r="R19" s="39">
        <v>2255</v>
      </c>
      <c r="S19" s="173">
        <f t="shared" si="4"/>
        <v>27.3</v>
      </c>
      <c r="T19" s="174">
        <f t="shared" si="9"/>
        <v>18</v>
      </c>
      <c r="U19" s="175">
        <v>2794</v>
      </c>
      <c r="V19" s="187">
        <v>4053</v>
      </c>
      <c r="W19" s="229">
        <v>1254</v>
      </c>
      <c r="X19" s="222">
        <v>1809</v>
      </c>
      <c r="Y19" s="208">
        <v>1642</v>
      </c>
      <c r="Z19" s="208">
        <v>1542</v>
      </c>
      <c r="AA19" s="209">
        <v>949</v>
      </c>
      <c r="AB19" s="222">
        <v>688</v>
      </c>
      <c r="AC19" s="208">
        <v>311</v>
      </c>
      <c r="AD19" s="208">
        <v>60</v>
      </c>
      <c r="AE19" s="208">
        <v>18</v>
      </c>
      <c r="AF19" s="209">
        <v>1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6" s="167" customFormat="1" ht="27" customHeight="1">
      <c r="A20" s="102" t="s">
        <v>19</v>
      </c>
      <c r="B20" s="49">
        <v>2292</v>
      </c>
      <c r="C20" s="47">
        <f t="shared" si="10"/>
        <v>2288</v>
      </c>
      <c r="D20" s="177">
        <f t="shared" si="6"/>
        <v>4</v>
      </c>
      <c r="E20" s="47">
        <v>972</v>
      </c>
      <c r="F20" s="57">
        <f t="shared" si="1"/>
        <v>42.5</v>
      </c>
      <c r="G20" s="178">
        <f t="shared" si="7"/>
        <v>27</v>
      </c>
      <c r="H20" s="47">
        <v>645</v>
      </c>
      <c r="I20" s="47">
        <v>3</v>
      </c>
      <c r="J20" s="47">
        <v>668</v>
      </c>
      <c r="K20" s="57">
        <f t="shared" si="2"/>
        <v>29.2</v>
      </c>
      <c r="L20" s="178">
        <f t="shared" si="8"/>
        <v>3</v>
      </c>
      <c r="M20" s="49">
        <v>6474</v>
      </c>
      <c r="N20" s="179">
        <f t="shared" si="3"/>
        <v>2.83</v>
      </c>
      <c r="O20" s="180">
        <f t="shared" si="11"/>
        <v>33</v>
      </c>
      <c r="P20" s="102" t="s">
        <v>19</v>
      </c>
      <c r="Q20" s="47">
        <v>2288</v>
      </c>
      <c r="R20" s="47">
        <v>498</v>
      </c>
      <c r="S20" s="181">
        <f t="shared" si="4"/>
        <v>21.8</v>
      </c>
      <c r="T20" s="182">
        <f t="shared" si="9"/>
        <v>30</v>
      </c>
      <c r="U20" s="183">
        <v>537</v>
      </c>
      <c r="V20" s="184">
        <v>1172</v>
      </c>
      <c r="W20" s="230">
        <v>668</v>
      </c>
      <c r="X20" s="223">
        <v>519</v>
      </c>
      <c r="Y20" s="210">
        <v>373</v>
      </c>
      <c r="Z20" s="210">
        <v>317</v>
      </c>
      <c r="AA20" s="211">
        <v>198</v>
      </c>
      <c r="AB20" s="223">
        <v>121</v>
      </c>
      <c r="AC20" s="210">
        <v>75</v>
      </c>
      <c r="AD20" s="210">
        <v>13</v>
      </c>
      <c r="AE20" s="210">
        <v>4</v>
      </c>
      <c r="AF20" s="211" t="s">
        <v>60</v>
      </c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1:46" s="167" customFormat="1" ht="27" customHeight="1">
      <c r="A21" s="33" t="s">
        <v>20</v>
      </c>
      <c r="B21" s="36">
        <v>8258</v>
      </c>
      <c r="C21" s="34">
        <f t="shared" si="10"/>
        <v>8240</v>
      </c>
      <c r="D21" s="159">
        <f t="shared" si="6"/>
        <v>18</v>
      </c>
      <c r="E21" s="34">
        <v>3944</v>
      </c>
      <c r="F21" s="54">
        <f t="shared" si="1"/>
        <v>47.9</v>
      </c>
      <c r="G21" s="160">
        <f t="shared" si="7"/>
        <v>20</v>
      </c>
      <c r="H21" s="34">
        <v>3066</v>
      </c>
      <c r="I21" s="34">
        <v>6</v>
      </c>
      <c r="J21" s="34">
        <v>1224</v>
      </c>
      <c r="K21" s="54">
        <f t="shared" si="2"/>
        <v>14.9</v>
      </c>
      <c r="L21" s="160">
        <f t="shared" si="8"/>
        <v>18</v>
      </c>
      <c r="M21" s="36">
        <v>27905</v>
      </c>
      <c r="N21" s="161">
        <f t="shared" si="3"/>
        <v>3.39</v>
      </c>
      <c r="O21" s="162">
        <f t="shared" si="11"/>
        <v>18</v>
      </c>
      <c r="P21" s="33" t="s">
        <v>20</v>
      </c>
      <c r="Q21" s="34">
        <v>8240</v>
      </c>
      <c r="R21" s="34">
        <v>2557</v>
      </c>
      <c r="S21" s="168">
        <f t="shared" si="4"/>
        <v>31</v>
      </c>
      <c r="T21" s="164">
        <f t="shared" si="9"/>
        <v>14</v>
      </c>
      <c r="U21" s="165">
        <v>2861</v>
      </c>
      <c r="V21" s="166">
        <v>4472</v>
      </c>
      <c r="W21" s="228">
        <v>1224</v>
      </c>
      <c r="X21" s="221">
        <v>1822</v>
      </c>
      <c r="Y21" s="206">
        <v>1565</v>
      </c>
      <c r="Z21" s="206">
        <v>1444</v>
      </c>
      <c r="AA21" s="207">
        <v>1034</v>
      </c>
      <c r="AB21" s="221">
        <v>745</v>
      </c>
      <c r="AC21" s="206">
        <v>329</v>
      </c>
      <c r="AD21" s="206">
        <v>71</v>
      </c>
      <c r="AE21" s="206">
        <v>5</v>
      </c>
      <c r="AF21" s="207">
        <v>1</v>
      </c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1:46" s="167" customFormat="1" ht="27" customHeight="1">
      <c r="A22" s="51" t="s">
        <v>21</v>
      </c>
      <c r="B22" s="45">
        <v>4986</v>
      </c>
      <c r="C22" s="43">
        <f t="shared" si="10"/>
        <v>4946</v>
      </c>
      <c r="D22" s="188">
        <f t="shared" si="6"/>
        <v>40</v>
      </c>
      <c r="E22" s="43">
        <v>2433</v>
      </c>
      <c r="F22" s="55">
        <f t="shared" si="1"/>
        <v>49.2</v>
      </c>
      <c r="G22" s="189">
        <f t="shared" si="7"/>
        <v>18</v>
      </c>
      <c r="H22" s="43">
        <v>1681</v>
      </c>
      <c r="I22" s="43">
        <v>3</v>
      </c>
      <c r="J22" s="43">
        <v>829</v>
      </c>
      <c r="K22" s="55">
        <f t="shared" si="2"/>
        <v>16.8</v>
      </c>
      <c r="L22" s="189">
        <f t="shared" si="8"/>
        <v>12</v>
      </c>
      <c r="M22" s="45">
        <v>15710</v>
      </c>
      <c r="N22" s="190">
        <f t="shared" si="3"/>
        <v>3.18</v>
      </c>
      <c r="O22" s="191">
        <f t="shared" si="11"/>
        <v>23</v>
      </c>
      <c r="P22" s="51" t="s">
        <v>21</v>
      </c>
      <c r="Q22" s="43">
        <v>4946</v>
      </c>
      <c r="R22" s="43">
        <v>1317</v>
      </c>
      <c r="S22" s="192">
        <f t="shared" si="4"/>
        <v>26.6</v>
      </c>
      <c r="T22" s="193">
        <f t="shared" si="9"/>
        <v>20</v>
      </c>
      <c r="U22" s="194">
        <v>1420</v>
      </c>
      <c r="V22" s="195">
        <v>2984</v>
      </c>
      <c r="W22" s="231">
        <v>829</v>
      </c>
      <c r="X22" s="224">
        <v>1274</v>
      </c>
      <c r="Y22" s="212">
        <v>971</v>
      </c>
      <c r="Z22" s="212">
        <v>772</v>
      </c>
      <c r="AA22" s="213">
        <v>518</v>
      </c>
      <c r="AB22" s="224">
        <v>376</v>
      </c>
      <c r="AC22" s="212">
        <v>168</v>
      </c>
      <c r="AD22" s="212">
        <v>32</v>
      </c>
      <c r="AE22" s="212">
        <v>6</v>
      </c>
      <c r="AF22" s="213" t="s">
        <v>60</v>
      </c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1:46" s="167" customFormat="1" ht="27" customHeight="1">
      <c r="A23" s="29" t="s">
        <v>22</v>
      </c>
      <c r="B23" s="32">
        <v>6457</v>
      </c>
      <c r="C23" s="30">
        <f t="shared" si="10"/>
        <v>6371</v>
      </c>
      <c r="D23" s="152">
        <f t="shared" si="6"/>
        <v>86</v>
      </c>
      <c r="E23" s="30">
        <v>3105</v>
      </c>
      <c r="F23" s="53">
        <f t="shared" si="1"/>
        <v>48.7</v>
      </c>
      <c r="G23" s="153">
        <f t="shared" si="7"/>
        <v>19</v>
      </c>
      <c r="H23" s="30">
        <v>2274</v>
      </c>
      <c r="I23" s="30">
        <v>3</v>
      </c>
      <c r="J23" s="30">
        <v>989</v>
      </c>
      <c r="K23" s="53">
        <f t="shared" si="2"/>
        <v>15.5</v>
      </c>
      <c r="L23" s="153">
        <f t="shared" si="8"/>
        <v>16</v>
      </c>
      <c r="M23" s="32">
        <v>21722</v>
      </c>
      <c r="N23" s="154">
        <f t="shared" si="3"/>
        <v>3.41</v>
      </c>
      <c r="O23" s="155">
        <f t="shared" si="11"/>
        <v>17</v>
      </c>
      <c r="P23" s="29" t="s">
        <v>22</v>
      </c>
      <c r="Q23" s="30">
        <v>6371</v>
      </c>
      <c r="R23" s="30">
        <v>1875</v>
      </c>
      <c r="S23" s="156">
        <f t="shared" si="4"/>
        <v>29.4</v>
      </c>
      <c r="T23" s="157">
        <f t="shared" si="9"/>
        <v>16</v>
      </c>
      <c r="U23" s="185">
        <v>2182</v>
      </c>
      <c r="V23" s="186">
        <v>3306</v>
      </c>
      <c r="W23" s="227">
        <v>989</v>
      </c>
      <c r="X23" s="220">
        <v>1367</v>
      </c>
      <c r="Y23" s="204">
        <v>1175</v>
      </c>
      <c r="Z23" s="204">
        <v>1113</v>
      </c>
      <c r="AA23" s="205">
        <v>780</v>
      </c>
      <c r="AB23" s="220">
        <v>606</v>
      </c>
      <c r="AC23" s="204">
        <v>266</v>
      </c>
      <c r="AD23" s="204">
        <v>55</v>
      </c>
      <c r="AE23" s="204">
        <v>17</v>
      </c>
      <c r="AF23" s="205">
        <v>3</v>
      </c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1:46" s="167" customFormat="1" ht="27" customHeight="1">
      <c r="A24" s="33" t="s">
        <v>23</v>
      </c>
      <c r="B24" s="36">
        <v>9760</v>
      </c>
      <c r="C24" s="34">
        <f t="shared" si="10"/>
        <v>9738</v>
      </c>
      <c r="D24" s="159">
        <f t="shared" si="6"/>
        <v>22</v>
      </c>
      <c r="E24" s="34">
        <v>5453</v>
      </c>
      <c r="F24" s="54">
        <f t="shared" si="1"/>
        <v>56</v>
      </c>
      <c r="G24" s="160">
        <f t="shared" si="7"/>
        <v>4</v>
      </c>
      <c r="H24" s="34">
        <v>3101</v>
      </c>
      <c r="I24" s="34">
        <v>14</v>
      </c>
      <c r="J24" s="34">
        <v>1170</v>
      </c>
      <c r="K24" s="54">
        <f t="shared" si="2"/>
        <v>12</v>
      </c>
      <c r="L24" s="160">
        <f t="shared" si="8"/>
        <v>29</v>
      </c>
      <c r="M24" s="36">
        <v>33640</v>
      </c>
      <c r="N24" s="161">
        <f t="shared" si="3"/>
        <v>3.45</v>
      </c>
      <c r="O24" s="162">
        <f t="shared" si="11"/>
        <v>13</v>
      </c>
      <c r="P24" s="33" t="s">
        <v>23</v>
      </c>
      <c r="Q24" s="34">
        <v>9738</v>
      </c>
      <c r="R24" s="34">
        <v>2592</v>
      </c>
      <c r="S24" s="163">
        <f t="shared" si="4"/>
        <v>26.6</v>
      </c>
      <c r="T24" s="164">
        <f t="shared" si="9"/>
        <v>20</v>
      </c>
      <c r="U24" s="165">
        <v>3930</v>
      </c>
      <c r="V24" s="166">
        <v>4009</v>
      </c>
      <c r="W24" s="228">
        <v>1170</v>
      </c>
      <c r="X24" s="221">
        <v>1989</v>
      </c>
      <c r="Y24" s="206">
        <v>2031</v>
      </c>
      <c r="Z24" s="206">
        <v>2111</v>
      </c>
      <c r="AA24" s="207">
        <v>1197</v>
      </c>
      <c r="AB24" s="221">
        <v>821</v>
      </c>
      <c r="AC24" s="206">
        <v>324</v>
      </c>
      <c r="AD24" s="206">
        <v>83</v>
      </c>
      <c r="AE24" s="206">
        <v>10</v>
      </c>
      <c r="AF24" s="207">
        <v>2</v>
      </c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1:46" s="167" customFormat="1" ht="27" customHeight="1">
      <c r="A25" s="33" t="s">
        <v>24</v>
      </c>
      <c r="B25" s="36">
        <v>461</v>
      </c>
      <c r="C25" s="34">
        <f t="shared" si="10"/>
        <v>459</v>
      </c>
      <c r="D25" s="159">
        <f t="shared" si="6"/>
        <v>2</v>
      </c>
      <c r="E25" s="34">
        <v>173</v>
      </c>
      <c r="F25" s="54">
        <f t="shared" si="1"/>
        <v>37.7</v>
      </c>
      <c r="G25" s="160">
        <f t="shared" si="7"/>
        <v>31</v>
      </c>
      <c r="H25" s="34">
        <v>238</v>
      </c>
      <c r="I25" s="34">
        <v>1</v>
      </c>
      <c r="J25" s="34">
        <v>47</v>
      </c>
      <c r="K25" s="54">
        <f t="shared" si="2"/>
        <v>10.2</v>
      </c>
      <c r="L25" s="160">
        <f t="shared" si="8"/>
        <v>31</v>
      </c>
      <c r="M25" s="36">
        <v>1799</v>
      </c>
      <c r="N25" s="161">
        <f t="shared" si="3"/>
        <v>3.92</v>
      </c>
      <c r="O25" s="162">
        <f t="shared" si="11"/>
        <v>2</v>
      </c>
      <c r="P25" s="33" t="s">
        <v>24</v>
      </c>
      <c r="Q25" s="34">
        <v>459</v>
      </c>
      <c r="R25" s="34">
        <v>210</v>
      </c>
      <c r="S25" s="163">
        <f t="shared" si="4"/>
        <v>45.8</v>
      </c>
      <c r="T25" s="164">
        <f t="shared" si="9"/>
        <v>2</v>
      </c>
      <c r="U25" s="165">
        <v>180</v>
      </c>
      <c r="V25" s="166">
        <v>311</v>
      </c>
      <c r="W25" s="228">
        <v>47</v>
      </c>
      <c r="X25" s="221">
        <v>96</v>
      </c>
      <c r="Y25" s="206">
        <v>62</v>
      </c>
      <c r="Z25" s="206">
        <v>76</v>
      </c>
      <c r="AA25" s="207">
        <v>57</v>
      </c>
      <c r="AB25" s="221">
        <v>72</v>
      </c>
      <c r="AC25" s="206">
        <v>39</v>
      </c>
      <c r="AD25" s="206">
        <v>10</v>
      </c>
      <c r="AE25" s="206" t="s">
        <v>60</v>
      </c>
      <c r="AF25" s="207" t="s">
        <v>60</v>
      </c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1:46" s="167" customFormat="1" ht="27" customHeight="1">
      <c r="A26" s="38" t="s">
        <v>25</v>
      </c>
      <c r="B26" s="41">
        <v>623</v>
      </c>
      <c r="C26" s="39">
        <f t="shared" si="10"/>
        <v>622</v>
      </c>
      <c r="D26" s="169">
        <f t="shared" si="6"/>
        <v>1</v>
      </c>
      <c r="E26" s="39">
        <v>276</v>
      </c>
      <c r="F26" s="56">
        <f t="shared" si="1"/>
        <v>44.4</v>
      </c>
      <c r="G26" s="170">
        <f t="shared" si="7"/>
        <v>23</v>
      </c>
      <c r="H26" s="39">
        <v>216</v>
      </c>
      <c r="I26" s="39">
        <v>0</v>
      </c>
      <c r="J26" s="39">
        <v>130</v>
      </c>
      <c r="K26" s="56">
        <f t="shared" si="2"/>
        <v>20.9</v>
      </c>
      <c r="L26" s="170">
        <f t="shared" si="8"/>
        <v>6</v>
      </c>
      <c r="M26" s="41">
        <v>1922</v>
      </c>
      <c r="N26" s="171">
        <f t="shared" si="3"/>
        <v>3.09</v>
      </c>
      <c r="O26" s="172">
        <f t="shared" si="11"/>
        <v>27</v>
      </c>
      <c r="P26" s="38" t="s">
        <v>25</v>
      </c>
      <c r="Q26" s="39">
        <v>622</v>
      </c>
      <c r="R26" s="39">
        <v>162</v>
      </c>
      <c r="S26" s="173">
        <f t="shared" si="4"/>
        <v>26</v>
      </c>
      <c r="T26" s="174">
        <f t="shared" si="9"/>
        <v>22</v>
      </c>
      <c r="U26" s="175">
        <v>157</v>
      </c>
      <c r="V26" s="187">
        <v>370</v>
      </c>
      <c r="W26" s="232">
        <v>130</v>
      </c>
      <c r="X26" s="225">
        <v>142</v>
      </c>
      <c r="Y26" s="214">
        <v>115</v>
      </c>
      <c r="Z26" s="214">
        <v>109</v>
      </c>
      <c r="AA26" s="215">
        <v>54</v>
      </c>
      <c r="AB26" s="225">
        <v>50</v>
      </c>
      <c r="AC26" s="214">
        <v>19</v>
      </c>
      <c r="AD26" s="214">
        <v>3</v>
      </c>
      <c r="AE26" s="214" t="s">
        <v>60</v>
      </c>
      <c r="AF26" s="215" t="s">
        <v>60</v>
      </c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6" s="167" customFormat="1" ht="27" customHeight="1">
      <c r="A27" s="46" t="s">
        <v>26</v>
      </c>
      <c r="B27" s="49">
        <v>10539</v>
      </c>
      <c r="C27" s="47">
        <f t="shared" si="10"/>
        <v>10530</v>
      </c>
      <c r="D27" s="177">
        <f t="shared" si="6"/>
        <v>9</v>
      </c>
      <c r="E27" s="47">
        <v>6056</v>
      </c>
      <c r="F27" s="57">
        <f t="shared" si="1"/>
        <v>57.5</v>
      </c>
      <c r="G27" s="178">
        <f t="shared" si="7"/>
        <v>2</v>
      </c>
      <c r="H27" s="47">
        <v>2332</v>
      </c>
      <c r="I27" s="47">
        <v>15</v>
      </c>
      <c r="J27" s="47">
        <v>2127</v>
      </c>
      <c r="K27" s="57">
        <f t="shared" si="2"/>
        <v>20.2</v>
      </c>
      <c r="L27" s="178">
        <f t="shared" si="8"/>
        <v>7</v>
      </c>
      <c r="M27" s="49">
        <v>32040</v>
      </c>
      <c r="N27" s="179">
        <f t="shared" si="3"/>
        <v>3.04</v>
      </c>
      <c r="O27" s="180">
        <f t="shared" si="11"/>
        <v>30</v>
      </c>
      <c r="P27" s="46" t="s">
        <v>26</v>
      </c>
      <c r="Q27" s="47">
        <v>10530</v>
      </c>
      <c r="R27" s="47">
        <v>1901</v>
      </c>
      <c r="S27" s="181">
        <f t="shared" si="4"/>
        <v>18.1</v>
      </c>
      <c r="T27" s="182">
        <f t="shared" si="9"/>
        <v>33</v>
      </c>
      <c r="U27" s="183">
        <v>3558</v>
      </c>
      <c r="V27" s="184">
        <v>3275</v>
      </c>
      <c r="W27" s="233">
        <v>2127</v>
      </c>
      <c r="X27" s="226">
        <v>2323</v>
      </c>
      <c r="Y27" s="216">
        <v>2226</v>
      </c>
      <c r="Z27" s="216">
        <v>1956</v>
      </c>
      <c r="AA27" s="217">
        <v>1009</v>
      </c>
      <c r="AB27" s="226">
        <v>589</v>
      </c>
      <c r="AC27" s="216">
        <v>228</v>
      </c>
      <c r="AD27" s="216">
        <v>59</v>
      </c>
      <c r="AE27" s="216">
        <v>12</v>
      </c>
      <c r="AF27" s="217">
        <v>1</v>
      </c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1:46" s="167" customFormat="1" ht="27" customHeight="1">
      <c r="A28" s="33" t="s">
        <v>27</v>
      </c>
      <c r="B28" s="36">
        <v>3347</v>
      </c>
      <c r="C28" s="34">
        <f t="shared" si="10"/>
        <v>3344</v>
      </c>
      <c r="D28" s="159">
        <f t="shared" si="6"/>
        <v>3</v>
      </c>
      <c r="E28" s="34">
        <v>1658</v>
      </c>
      <c r="F28" s="54">
        <f t="shared" si="1"/>
        <v>49.6</v>
      </c>
      <c r="G28" s="160">
        <f t="shared" si="7"/>
        <v>17</v>
      </c>
      <c r="H28" s="34">
        <v>1349</v>
      </c>
      <c r="I28" s="34">
        <v>1</v>
      </c>
      <c r="J28" s="34">
        <v>336</v>
      </c>
      <c r="K28" s="54">
        <f t="shared" si="2"/>
        <v>10</v>
      </c>
      <c r="L28" s="160">
        <f t="shared" si="8"/>
        <v>32</v>
      </c>
      <c r="M28" s="36">
        <v>12375</v>
      </c>
      <c r="N28" s="161">
        <f t="shared" si="3"/>
        <v>3.7</v>
      </c>
      <c r="O28" s="162">
        <f t="shared" si="11"/>
        <v>4</v>
      </c>
      <c r="P28" s="33" t="s">
        <v>27</v>
      </c>
      <c r="Q28" s="34">
        <v>3344</v>
      </c>
      <c r="R28" s="34">
        <v>1135</v>
      </c>
      <c r="S28" s="163">
        <f t="shared" si="4"/>
        <v>33.9</v>
      </c>
      <c r="T28" s="164">
        <f t="shared" si="9"/>
        <v>8</v>
      </c>
      <c r="U28" s="165">
        <v>1249</v>
      </c>
      <c r="V28" s="166">
        <v>1745</v>
      </c>
      <c r="W28" s="228">
        <v>336</v>
      </c>
      <c r="X28" s="221">
        <v>622</v>
      </c>
      <c r="Y28" s="206">
        <v>683</v>
      </c>
      <c r="Z28" s="206">
        <v>651</v>
      </c>
      <c r="AA28" s="207">
        <v>465</v>
      </c>
      <c r="AB28" s="221">
        <v>368</v>
      </c>
      <c r="AC28" s="206">
        <v>160</v>
      </c>
      <c r="AD28" s="206">
        <v>47</v>
      </c>
      <c r="AE28" s="206">
        <v>9</v>
      </c>
      <c r="AF28" s="207">
        <v>3</v>
      </c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1:46" s="167" customFormat="1" ht="27" customHeight="1">
      <c r="A29" s="33" t="s">
        <v>28</v>
      </c>
      <c r="B29" s="36">
        <v>532</v>
      </c>
      <c r="C29" s="34">
        <f t="shared" si="10"/>
        <v>532</v>
      </c>
      <c r="D29" s="159">
        <f t="shared" si="6"/>
        <v>0</v>
      </c>
      <c r="E29" s="34">
        <v>267</v>
      </c>
      <c r="F29" s="54">
        <f t="shared" si="1"/>
        <v>50.2</v>
      </c>
      <c r="G29" s="160">
        <f t="shared" si="7"/>
        <v>16</v>
      </c>
      <c r="H29" s="34">
        <v>233</v>
      </c>
      <c r="I29" s="34">
        <v>0</v>
      </c>
      <c r="J29" s="34">
        <v>32</v>
      </c>
      <c r="K29" s="54">
        <f t="shared" si="2"/>
        <v>6</v>
      </c>
      <c r="L29" s="160">
        <f t="shared" si="8"/>
        <v>34</v>
      </c>
      <c r="M29" s="36">
        <v>2018</v>
      </c>
      <c r="N29" s="161">
        <f t="shared" si="3"/>
        <v>3.79</v>
      </c>
      <c r="O29" s="162">
        <f t="shared" si="11"/>
        <v>3</v>
      </c>
      <c r="P29" s="33" t="s">
        <v>28</v>
      </c>
      <c r="Q29" s="34">
        <v>532</v>
      </c>
      <c r="R29" s="34">
        <v>198</v>
      </c>
      <c r="S29" s="163">
        <f t="shared" si="4"/>
        <v>37.2</v>
      </c>
      <c r="T29" s="164">
        <f t="shared" si="9"/>
        <v>3</v>
      </c>
      <c r="U29" s="165">
        <v>220</v>
      </c>
      <c r="V29" s="166">
        <v>281</v>
      </c>
      <c r="W29" s="228">
        <v>32</v>
      </c>
      <c r="X29" s="221">
        <v>100</v>
      </c>
      <c r="Y29" s="206">
        <v>99</v>
      </c>
      <c r="Z29" s="206">
        <v>137</v>
      </c>
      <c r="AA29" s="207">
        <v>78</v>
      </c>
      <c r="AB29" s="221">
        <v>57</v>
      </c>
      <c r="AC29" s="206">
        <v>24</v>
      </c>
      <c r="AD29" s="206">
        <v>4</v>
      </c>
      <c r="AE29" s="206">
        <v>1</v>
      </c>
      <c r="AF29" s="207" t="s">
        <v>60</v>
      </c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1:46" s="167" customFormat="1" ht="27" customHeight="1">
      <c r="A30" s="51" t="s">
        <v>29</v>
      </c>
      <c r="B30" s="45">
        <v>2655</v>
      </c>
      <c r="C30" s="43">
        <f t="shared" si="10"/>
        <v>2652</v>
      </c>
      <c r="D30" s="188">
        <f t="shared" si="6"/>
        <v>3</v>
      </c>
      <c r="E30" s="43">
        <v>1511</v>
      </c>
      <c r="F30" s="55">
        <f t="shared" si="1"/>
        <v>57</v>
      </c>
      <c r="G30" s="189">
        <f t="shared" si="7"/>
        <v>3</v>
      </c>
      <c r="H30" s="43">
        <v>854</v>
      </c>
      <c r="I30" s="43">
        <v>1</v>
      </c>
      <c r="J30" s="43">
        <v>286</v>
      </c>
      <c r="K30" s="55">
        <f t="shared" si="2"/>
        <v>10.8</v>
      </c>
      <c r="L30" s="189">
        <f t="shared" si="8"/>
        <v>30</v>
      </c>
      <c r="M30" s="45">
        <v>9110</v>
      </c>
      <c r="N30" s="190">
        <f t="shared" si="3"/>
        <v>3.44</v>
      </c>
      <c r="O30" s="191">
        <f t="shared" si="11"/>
        <v>15</v>
      </c>
      <c r="P30" s="51" t="s">
        <v>29</v>
      </c>
      <c r="Q30" s="43">
        <v>2652</v>
      </c>
      <c r="R30" s="43">
        <v>710</v>
      </c>
      <c r="S30" s="192">
        <f t="shared" si="4"/>
        <v>26.8</v>
      </c>
      <c r="T30" s="193">
        <f t="shared" si="9"/>
        <v>19</v>
      </c>
      <c r="U30" s="194">
        <v>986</v>
      </c>
      <c r="V30" s="195">
        <v>1078</v>
      </c>
      <c r="W30" s="231">
        <v>286</v>
      </c>
      <c r="X30" s="224">
        <v>596</v>
      </c>
      <c r="Y30" s="212">
        <v>569</v>
      </c>
      <c r="Z30" s="212">
        <v>542</v>
      </c>
      <c r="AA30" s="213">
        <v>327</v>
      </c>
      <c r="AB30" s="224">
        <v>229</v>
      </c>
      <c r="AC30" s="212">
        <v>84</v>
      </c>
      <c r="AD30" s="212">
        <v>15</v>
      </c>
      <c r="AE30" s="212">
        <v>3</v>
      </c>
      <c r="AF30" s="213">
        <v>1</v>
      </c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1:46" s="167" customFormat="1" ht="27" customHeight="1">
      <c r="A31" s="29" t="s">
        <v>30</v>
      </c>
      <c r="B31" s="32">
        <v>2830</v>
      </c>
      <c r="C31" s="30">
        <f t="shared" si="10"/>
        <v>2816</v>
      </c>
      <c r="D31" s="152">
        <f t="shared" si="6"/>
        <v>14</v>
      </c>
      <c r="E31" s="30">
        <v>1172</v>
      </c>
      <c r="F31" s="53">
        <f t="shared" si="1"/>
        <v>41.6</v>
      </c>
      <c r="G31" s="153">
        <f t="shared" si="7"/>
        <v>30</v>
      </c>
      <c r="H31" s="30">
        <v>1229</v>
      </c>
      <c r="I31" s="30">
        <v>3</v>
      </c>
      <c r="J31" s="30">
        <v>412</v>
      </c>
      <c r="K31" s="53">
        <f t="shared" si="2"/>
        <v>14.6</v>
      </c>
      <c r="L31" s="153">
        <f t="shared" si="8"/>
        <v>19</v>
      </c>
      <c r="M31" s="32">
        <v>9740</v>
      </c>
      <c r="N31" s="154">
        <f t="shared" si="3"/>
        <v>3.46</v>
      </c>
      <c r="O31" s="155">
        <f t="shared" si="11"/>
        <v>12</v>
      </c>
      <c r="P31" s="29" t="s">
        <v>30</v>
      </c>
      <c r="Q31" s="30">
        <v>2816</v>
      </c>
      <c r="R31" s="30">
        <v>986</v>
      </c>
      <c r="S31" s="196">
        <f t="shared" si="4"/>
        <v>35</v>
      </c>
      <c r="T31" s="157">
        <f t="shared" si="9"/>
        <v>7</v>
      </c>
      <c r="U31" s="185">
        <v>803</v>
      </c>
      <c r="V31" s="186">
        <v>1799</v>
      </c>
      <c r="W31" s="227">
        <v>412</v>
      </c>
      <c r="X31" s="220">
        <v>627</v>
      </c>
      <c r="Y31" s="204">
        <v>516</v>
      </c>
      <c r="Z31" s="204">
        <v>470</v>
      </c>
      <c r="AA31" s="205">
        <v>332</v>
      </c>
      <c r="AB31" s="220">
        <v>278</v>
      </c>
      <c r="AC31" s="204">
        <v>135</v>
      </c>
      <c r="AD31" s="204">
        <v>41</v>
      </c>
      <c r="AE31" s="204">
        <v>5</v>
      </c>
      <c r="AF31" s="205" t="s">
        <v>60</v>
      </c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1:46" s="167" customFormat="1" ht="27" customHeight="1">
      <c r="A32" s="33" t="s">
        <v>31</v>
      </c>
      <c r="B32" s="36">
        <v>464</v>
      </c>
      <c r="C32" s="34">
        <f t="shared" si="10"/>
        <v>463</v>
      </c>
      <c r="D32" s="159">
        <f t="shared" si="6"/>
        <v>1</v>
      </c>
      <c r="E32" s="34">
        <v>174</v>
      </c>
      <c r="F32" s="54">
        <f t="shared" si="1"/>
        <v>37.6</v>
      </c>
      <c r="G32" s="160">
        <f t="shared" si="7"/>
        <v>32</v>
      </c>
      <c r="H32" s="34">
        <v>172</v>
      </c>
      <c r="I32" s="34">
        <v>1</v>
      </c>
      <c r="J32" s="34">
        <v>116</v>
      </c>
      <c r="K32" s="54">
        <f t="shared" si="2"/>
        <v>25.1</v>
      </c>
      <c r="L32" s="160">
        <f t="shared" si="8"/>
        <v>5</v>
      </c>
      <c r="M32" s="36">
        <v>1391</v>
      </c>
      <c r="N32" s="161">
        <f t="shared" si="3"/>
        <v>3</v>
      </c>
      <c r="O32" s="162">
        <f t="shared" si="11"/>
        <v>31</v>
      </c>
      <c r="P32" s="33" t="s">
        <v>31</v>
      </c>
      <c r="Q32" s="34">
        <v>463</v>
      </c>
      <c r="R32" s="34">
        <v>128</v>
      </c>
      <c r="S32" s="163">
        <f t="shared" si="4"/>
        <v>27.6</v>
      </c>
      <c r="T32" s="164">
        <f t="shared" si="9"/>
        <v>17</v>
      </c>
      <c r="U32" s="165">
        <v>109</v>
      </c>
      <c r="V32" s="166">
        <v>339</v>
      </c>
      <c r="W32" s="228">
        <v>116</v>
      </c>
      <c r="X32" s="221">
        <v>121</v>
      </c>
      <c r="Y32" s="206">
        <v>83</v>
      </c>
      <c r="Z32" s="206">
        <v>34</v>
      </c>
      <c r="AA32" s="207">
        <v>39</v>
      </c>
      <c r="AB32" s="221">
        <v>41</v>
      </c>
      <c r="AC32" s="206">
        <v>25</v>
      </c>
      <c r="AD32" s="206">
        <v>4</v>
      </c>
      <c r="AE32" s="206" t="s">
        <v>60</v>
      </c>
      <c r="AF32" s="207" t="s">
        <v>60</v>
      </c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1:46" s="167" customFormat="1" ht="27" customHeight="1">
      <c r="A33" s="33" t="s">
        <v>32</v>
      </c>
      <c r="B33" s="36">
        <v>366</v>
      </c>
      <c r="C33" s="34">
        <f t="shared" si="10"/>
        <v>329</v>
      </c>
      <c r="D33" s="159">
        <f t="shared" si="6"/>
        <v>37</v>
      </c>
      <c r="E33" s="34">
        <v>74</v>
      </c>
      <c r="F33" s="54">
        <f t="shared" si="1"/>
        <v>22.5</v>
      </c>
      <c r="G33" s="160">
        <f t="shared" si="7"/>
        <v>35</v>
      </c>
      <c r="H33" s="34">
        <v>120</v>
      </c>
      <c r="I33" s="34">
        <v>0</v>
      </c>
      <c r="J33" s="34">
        <v>135</v>
      </c>
      <c r="K33" s="54">
        <f t="shared" si="2"/>
        <v>41</v>
      </c>
      <c r="L33" s="160">
        <f t="shared" si="8"/>
        <v>2</v>
      </c>
      <c r="M33" s="36">
        <v>960</v>
      </c>
      <c r="N33" s="161">
        <f t="shared" si="3"/>
        <v>2.92</v>
      </c>
      <c r="O33" s="162">
        <f t="shared" si="11"/>
        <v>32</v>
      </c>
      <c r="P33" s="33" t="s">
        <v>32</v>
      </c>
      <c r="Q33" s="34">
        <v>329</v>
      </c>
      <c r="R33" s="34">
        <v>97</v>
      </c>
      <c r="S33" s="163">
        <f t="shared" si="4"/>
        <v>29.5</v>
      </c>
      <c r="T33" s="164">
        <f t="shared" si="9"/>
        <v>15</v>
      </c>
      <c r="U33" s="165">
        <v>79</v>
      </c>
      <c r="V33" s="166">
        <v>188</v>
      </c>
      <c r="W33" s="228">
        <v>135</v>
      </c>
      <c r="X33" s="221">
        <v>46</v>
      </c>
      <c r="Y33" s="206">
        <v>27</v>
      </c>
      <c r="Z33" s="206">
        <v>36</v>
      </c>
      <c r="AA33" s="207">
        <v>32</v>
      </c>
      <c r="AB33" s="221">
        <v>29</v>
      </c>
      <c r="AC33" s="206">
        <v>18</v>
      </c>
      <c r="AD33" s="206">
        <v>6</v>
      </c>
      <c r="AE33" s="206" t="s">
        <v>60</v>
      </c>
      <c r="AF33" s="207" t="s">
        <v>60</v>
      </c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1:46" s="167" customFormat="1" ht="27" customHeight="1">
      <c r="A34" s="33" t="s">
        <v>33</v>
      </c>
      <c r="B34" s="36">
        <v>429</v>
      </c>
      <c r="C34" s="34">
        <f t="shared" si="10"/>
        <v>429</v>
      </c>
      <c r="D34" s="159">
        <f t="shared" si="6"/>
        <v>0</v>
      </c>
      <c r="E34" s="34">
        <v>137</v>
      </c>
      <c r="F34" s="54">
        <f t="shared" si="1"/>
        <v>31.9</v>
      </c>
      <c r="G34" s="160">
        <f t="shared" si="7"/>
        <v>34</v>
      </c>
      <c r="H34" s="34">
        <v>110</v>
      </c>
      <c r="I34" s="34">
        <v>0</v>
      </c>
      <c r="J34" s="34">
        <v>182</v>
      </c>
      <c r="K34" s="54">
        <f t="shared" si="2"/>
        <v>42.4</v>
      </c>
      <c r="L34" s="160">
        <f t="shared" si="8"/>
        <v>1</v>
      </c>
      <c r="M34" s="36">
        <v>1083</v>
      </c>
      <c r="N34" s="161">
        <f t="shared" si="3"/>
        <v>2.52</v>
      </c>
      <c r="O34" s="162">
        <f t="shared" si="11"/>
        <v>35</v>
      </c>
      <c r="P34" s="33" t="s">
        <v>33</v>
      </c>
      <c r="Q34" s="34">
        <v>429</v>
      </c>
      <c r="R34" s="34">
        <v>72</v>
      </c>
      <c r="S34" s="163">
        <f t="shared" si="4"/>
        <v>16.8</v>
      </c>
      <c r="T34" s="164">
        <f t="shared" si="9"/>
        <v>34</v>
      </c>
      <c r="U34" s="165">
        <v>81</v>
      </c>
      <c r="V34" s="166">
        <v>202</v>
      </c>
      <c r="W34" s="228">
        <v>182</v>
      </c>
      <c r="X34" s="221">
        <v>92</v>
      </c>
      <c r="Y34" s="206">
        <v>52</v>
      </c>
      <c r="Z34" s="206">
        <v>31</v>
      </c>
      <c r="AA34" s="207">
        <v>27</v>
      </c>
      <c r="AB34" s="221">
        <v>21</v>
      </c>
      <c r="AC34" s="206">
        <v>18</v>
      </c>
      <c r="AD34" s="206">
        <v>4</v>
      </c>
      <c r="AE34" s="206">
        <v>2</v>
      </c>
      <c r="AF34" s="207" t="s">
        <v>60</v>
      </c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1:46" s="167" customFormat="1" ht="27" customHeight="1">
      <c r="A35" s="33" t="s">
        <v>34</v>
      </c>
      <c r="B35" s="36">
        <v>2120</v>
      </c>
      <c r="C35" s="34">
        <f t="shared" si="10"/>
        <v>2119</v>
      </c>
      <c r="D35" s="159">
        <f t="shared" si="6"/>
        <v>1</v>
      </c>
      <c r="E35" s="34">
        <v>937</v>
      </c>
      <c r="F35" s="54">
        <f t="shared" si="1"/>
        <v>44.2</v>
      </c>
      <c r="G35" s="160">
        <f t="shared" si="7"/>
        <v>25</v>
      </c>
      <c r="H35" s="34">
        <v>838</v>
      </c>
      <c r="I35" s="34">
        <v>1</v>
      </c>
      <c r="J35" s="34">
        <v>343</v>
      </c>
      <c r="K35" s="54">
        <f t="shared" si="2"/>
        <v>16.2</v>
      </c>
      <c r="L35" s="160">
        <f t="shared" si="8"/>
        <v>14</v>
      </c>
      <c r="M35" s="36">
        <v>7302</v>
      </c>
      <c r="N35" s="161">
        <f t="shared" si="3"/>
        <v>3.45</v>
      </c>
      <c r="O35" s="162">
        <f t="shared" si="11"/>
        <v>13</v>
      </c>
      <c r="P35" s="33" t="s">
        <v>34</v>
      </c>
      <c r="Q35" s="34">
        <v>2119</v>
      </c>
      <c r="R35" s="34">
        <v>687</v>
      </c>
      <c r="S35" s="163">
        <f t="shared" si="4"/>
        <v>32.4</v>
      </c>
      <c r="T35" s="164">
        <f t="shared" si="9"/>
        <v>11</v>
      </c>
      <c r="U35" s="165">
        <v>687</v>
      </c>
      <c r="V35" s="166">
        <v>1174</v>
      </c>
      <c r="W35" s="228">
        <v>343</v>
      </c>
      <c r="X35" s="221">
        <v>428</v>
      </c>
      <c r="Y35" s="206">
        <v>403</v>
      </c>
      <c r="Z35" s="206">
        <v>364</v>
      </c>
      <c r="AA35" s="207">
        <v>231</v>
      </c>
      <c r="AB35" s="221">
        <v>206</v>
      </c>
      <c r="AC35" s="206">
        <v>113</v>
      </c>
      <c r="AD35" s="206">
        <v>23</v>
      </c>
      <c r="AE35" s="206">
        <v>8</v>
      </c>
      <c r="AF35" s="207" t="s">
        <v>60</v>
      </c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1:46" s="167" customFormat="1" ht="27" customHeight="1">
      <c r="A36" s="33" t="s">
        <v>35</v>
      </c>
      <c r="B36" s="36">
        <v>2890</v>
      </c>
      <c r="C36" s="34">
        <f t="shared" si="10"/>
        <v>2881</v>
      </c>
      <c r="D36" s="159">
        <f t="shared" si="6"/>
        <v>9</v>
      </c>
      <c r="E36" s="34">
        <v>1276</v>
      </c>
      <c r="F36" s="54">
        <f t="shared" si="1"/>
        <v>44.3</v>
      </c>
      <c r="G36" s="160">
        <f t="shared" si="7"/>
        <v>24</v>
      </c>
      <c r="H36" s="34">
        <v>1199</v>
      </c>
      <c r="I36" s="34">
        <v>1</v>
      </c>
      <c r="J36" s="34">
        <v>405</v>
      </c>
      <c r="K36" s="54">
        <f t="shared" si="2"/>
        <v>14.1</v>
      </c>
      <c r="L36" s="160">
        <f t="shared" si="8"/>
        <v>21</v>
      </c>
      <c r="M36" s="36">
        <v>10169</v>
      </c>
      <c r="N36" s="161">
        <f t="shared" si="3"/>
        <v>3.53</v>
      </c>
      <c r="O36" s="162">
        <f t="shared" si="11"/>
        <v>8</v>
      </c>
      <c r="P36" s="33" t="s">
        <v>35</v>
      </c>
      <c r="Q36" s="34">
        <v>2881</v>
      </c>
      <c r="R36" s="34">
        <v>969</v>
      </c>
      <c r="S36" s="163">
        <f t="shared" si="4"/>
        <v>33.6</v>
      </c>
      <c r="T36" s="164">
        <f t="shared" si="9"/>
        <v>9</v>
      </c>
      <c r="U36" s="165">
        <v>971</v>
      </c>
      <c r="V36" s="166">
        <v>1711</v>
      </c>
      <c r="W36" s="228">
        <v>405</v>
      </c>
      <c r="X36" s="221">
        <v>652</v>
      </c>
      <c r="Y36" s="206">
        <v>507</v>
      </c>
      <c r="Z36" s="206">
        <v>422</v>
      </c>
      <c r="AA36" s="207">
        <v>381</v>
      </c>
      <c r="AB36" s="221">
        <v>313</v>
      </c>
      <c r="AC36" s="206">
        <v>153</v>
      </c>
      <c r="AD36" s="206">
        <v>37</v>
      </c>
      <c r="AE36" s="206">
        <v>9</v>
      </c>
      <c r="AF36" s="207">
        <v>2</v>
      </c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1:46" s="167" customFormat="1" ht="27" customHeight="1">
      <c r="A37" s="33" t="s">
        <v>36</v>
      </c>
      <c r="B37" s="36">
        <v>312</v>
      </c>
      <c r="C37" s="34">
        <f t="shared" si="10"/>
        <v>312</v>
      </c>
      <c r="D37" s="159">
        <f t="shared" si="6"/>
        <v>0</v>
      </c>
      <c r="E37" s="34">
        <v>109</v>
      </c>
      <c r="F37" s="54">
        <f t="shared" si="1"/>
        <v>34.9</v>
      </c>
      <c r="G37" s="160">
        <f t="shared" si="7"/>
        <v>33</v>
      </c>
      <c r="H37" s="34">
        <v>185</v>
      </c>
      <c r="I37" s="34">
        <v>0</v>
      </c>
      <c r="J37" s="34">
        <v>18</v>
      </c>
      <c r="K37" s="54">
        <f t="shared" si="2"/>
        <v>5.8</v>
      </c>
      <c r="L37" s="160">
        <f t="shared" si="8"/>
        <v>35</v>
      </c>
      <c r="M37" s="36">
        <v>1296</v>
      </c>
      <c r="N37" s="161">
        <f t="shared" si="3"/>
        <v>4.15</v>
      </c>
      <c r="O37" s="162">
        <f t="shared" si="11"/>
        <v>1</v>
      </c>
      <c r="P37" s="33" t="s">
        <v>36</v>
      </c>
      <c r="Q37" s="34">
        <v>312</v>
      </c>
      <c r="R37" s="34">
        <v>155</v>
      </c>
      <c r="S37" s="163">
        <f t="shared" si="4"/>
        <v>49.7</v>
      </c>
      <c r="T37" s="164">
        <f t="shared" si="9"/>
        <v>1</v>
      </c>
      <c r="U37" s="165">
        <v>119</v>
      </c>
      <c r="V37" s="166">
        <v>220</v>
      </c>
      <c r="W37" s="228">
        <v>18</v>
      </c>
      <c r="X37" s="221">
        <v>60</v>
      </c>
      <c r="Y37" s="206">
        <v>45</v>
      </c>
      <c r="Z37" s="206">
        <v>60</v>
      </c>
      <c r="AA37" s="207">
        <v>45</v>
      </c>
      <c r="AB37" s="221">
        <v>43</v>
      </c>
      <c r="AC37" s="206">
        <v>31</v>
      </c>
      <c r="AD37" s="206">
        <v>7</v>
      </c>
      <c r="AE37" s="206">
        <v>3</v>
      </c>
      <c r="AF37" s="207" t="s">
        <v>60</v>
      </c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1:46" s="167" customFormat="1" ht="27" customHeight="1">
      <c r="A38" s="38" t="s">
        <v>37</v>
      </c>
      <c r="B38" s="41">
        <v>3979</v>
      </c>
      <c r="C38" s="39">
        <f t="shared" si="10"/>
        <v>3971</v>
      </c>
      <c r="D38" s="169">
        <f t="shared" si="6"/>
        <v>8</v>
      </c>
      <c r="E38" s="39">
        <v>1684</v>
      </c>
      <c r="F38" s="56">
        <f t="shared" si="1"/>
        <v>42.4</v>
      </c>
      <c r="G38" s="170">
        <f t="shared" si="7"/>
        <v>28</v>
      </c>
      <c r="H38" s="39">
        <v>1746</v>
      </c>
      <c r="I38" s="39">
        <v>8</v>
      </c>
      <c r="J38" s="39">
        <v>533</v>
      </c>
      <c r="K38" s="56">
        <f t="shared" si="2"/>
        <v>13.4</v>
      </c>
      <c r="L38" s="170">
        <f t="shared" si="8"/>
        <v>25</v>
      </c>
      <c r="M38" s="41">
        <v>14501</v>
      </c>
      <c r="N38" s="171">
        <f t="shared" si="3"/>
        <v>3.65</v>
      </c>
      <c r="O38" s="172">
        <f t="shared" si="11"/>
        <v>5</v>
      </c>
      <c r="P38" s="38" t="s">
        <v>37</v>
      </c>
      <c r="Q38" s="39">
        <v>3971</v>
      </c>
      <c r="R38" s="39">
        <v>1445</v>
      </c>
      <c r="S38" s="173">
        <f t="shared" si="4"/>
        <v>36.4</v>
      </c>
      <c r="T38" s="174">
        <f t="shared" si="9"/>
        <v>5</v>
      </c>
      <c r="U38" s="175">
        <v>1458</v>
      </c>
      <c r="V38" s="187">
        <v>2270</v>
      </c>
      <c r="W38" s="229">
        <v>533</v>
      </c>
      <c r="X38" s="222">
        <v>741</v>
      </c>
      <c r="Y38" s="208">
        <v>704</v>
      </c>
      <c r="Z38" s="208">
        <v>708</v>
      </c>
      <c r="AA38" s="209">
        <v>529</v>
      </c>
      <c r="AB38" s="222">
        <v>472</v>
      </c>
      <c r="AC38" s="208">
        <v>217</v>
      </c>
      <c r="AD38" s="208">
        <v>60</v>
      </c>
      <c r="AE38" s="208">
        <v>5</v>
      </c>
      <c r="AF38" s="209">
        <v>2</v>
      </c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6" s="167" customFormat="1" ht="27" customHeight="1">
      <c r="A39" s="46" t="s">
        <v>38</v>
      </c>
      <c r="B39" s="49">
        <v>5622</v>
      </c>
      <c r="C39" s="47">
        <f t="shared" si="10"/>
        <v>5612</v>
      </c>
      <c r="D39" s="177">
        <f t="shared" si="6"/>
        <v>10</v>
      </c>
      <c r="E39" s="47">
        <v>2370</v>
      </c>
      <c r="F39" s="57">
        <f t="shared" si="1"/>
        <v>42.2</v>
      </c>
      <c r="G39" s="178">
        <f t="shared" si="7"/>
        <v>29</v>
      </c>
      <c r="H39" s="47">
        <v>2464</v>
      </c>
      <c r="I39" s="47">
        <v>6</v>
      </c>
      <c r="J39" s="47">
        <v>772</v>
      </c>
      <c r="K39" s="57">
        <f t="shared" si="2"/>
        <v>13.8</v>
      </c>
      <c r="L39" s="178">
        <f t="shared" si="8"/>
        <v>23</v>
      </c>
      <c r="M39" s="49">
        <v>20118</v>
      </c>
      <c r="N39" s="179">
        <f t="shared" si="3"/>
        <v>3.58</v>
      </c>
      <c r="O39" s="180">
        <f t="shared" si="11"/>
        <v>7</v>
      </c>
      <c r="P39" s="46" t="s">
        <v>38</v>
      </c>
      <c r="Q39" s="47">
        <v>5612</v>
      </c>
      <c r="R39" s="47">
        <v>2002</v>
      </c>
      <c r="S39" s="181">
        <f t="shared" si="4"/>
        <v>35.7</v>
      </c>
      <c r="T39" s="182">
        <f t="shared" si="9"/>
        <v>6</v>
      </c>
      <c r="U39" s="183">
        <v>1886</v>
      </c>
      <c r="V39" s="184">
        <v>3400</v>
      </c>
      <c r="W39" s="230">
        <v>772</v>
      </c>
      <c r="X39" s="223">
        <v>1191</v>
      </c>
      <c r="Y39" s="210">
        <v>1044</v>
      </c>
      <c r="Z39" s="210">
        <v>900</v>
      </c>
      <c r="AA39" s="211">
        <v>653</v>
      </c>
      <c r="AB39" s="223">
        <v>577</v>
      </c>
      <c r="AC39" s="210">
        <v>339</v>
      </c>
      <c r="AD39" s="210">
        <v>104</v>
      </c>
      <c r="AE39" s="210">
        <v>25</v>
      </c>
      <c r="AF39" s="211">
        <v>7</v>
      </c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1:46" s="176" customFormat="1" ht="27" customHeight="1">
      <c r="A40" s="38" t="s">
        <v>39</v>
      </c>
      <c r="B40" s="41">
        <v>3781</v>
      </c>
      <c r="C40" s="39">
        <f t="shared" si="10"/>
        <v>3778</v>
      </c>
      <c r="D40" s="169">
        <f t="shared" si="6"/>
        <v>3</v>
      </c>
      <c r="E40" s="39">
        <v>1909</v>
      </c>
      <c r="F40" s="56">
        <f t="shared" si="1"/>
        <v>50.5</v>
      </c>
      <c r="G40" s="170">
        <f t="shared" si="7"/>
        <v>15</v>
      </c>
      <c r="H40" s="39">
        <v>1406</v>
      </c>
      <c r="I40" s="39">
        <v>1</v>
      </c>
      <c r="J40" s="39">
        <v>462</v>
      </c>
      <c r="K40" s="56">
        <f t="shared" si="2"/>
        <v>12.2</v>
      </c>
      <c r="L40" s="170">
        <f t="shared" si="8"/>
        <v>28</v>
      </c>
      <c r="M40" s="41">
        <v>13275</v>
      </c>
      <c r="N40" s="171">
        <f t="shared" si="3"/>
        <v>3.51</v>
      </c>
      <c r="O40" s="172">
        <f t="shared" si="11"/>
        <v>9</v>
      </c>
      <c r="P40" s="38" t="s">
        <v>39</v>
      </c>
      <c r="Q40" s="39">
        <v>3778</v>
      </c>
      <c r="R40" s="39">
        <v>1176</v>
      </c>
      <c r="S40" s="173">
        <f t="shared" si="4"/>
        <v>31.1</v>
      </c>
      <c r="T40" s="174">
        <f t="shared" si="9"/>
        <v>13</v>
      </c>
      <c r="U40" s="175">
        <v>1395</v>
      </c>
      <c r="V40" s="199">
        <v>1903</v>
      </c>
      <c r="W40" s="229">
        <v>462</v>
      </c>
      <c r="X40" s="222">
        <v>764</v>
      </c>
      <c r="Y40" s="208">
        <v>737</v>
      </c>
      <c r="Z40" s="208">
        <v>783</v>
      </c>
      <c r="AA40" s="209">
        <v>487</v>
      </c>
      <c r="AB40" s="222">
        <v>357</v>
      </c>
      <c r="AC40" s="208">
        <v>152</v>
      </c>
      <c r="AD40" s="208">
        <v>26</v>
      </c>
      <c r="AE40" s="208">
        <v>7</v>
      </c>
      <c r="AF40" s="209">
        <v>3</v>
      </c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16:32" ht="14.25">
      <c r="P41" s="241" t="s">
        <v>75</v>
      </c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</row>
    <row r="42" spans="1:32" ht="14.25">
      <c r="A42" s="274" t="s">
        <v>72</v>
      </c>
      <c r="B42" s="274"/>
      <c r="C42" s="274"/>
      <c r="D42" s="274"/>
      <c r="E42" s="274"/>
      <c r="F42" s="274"/>
      <c r="G42" s="274"/>
      <c r="H42" s="274"/>
      <c r="I42" s="274"/>
      <c r="J42" s="274"/>
      <c r="P42" s="240" t="s">
        <v>77</v>
      </c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</row>
    <row r="43" spans="1:32" ht="14.25">
      <c r="A43" s="4" t="s">
        <v>73</v>
      </c>
      <c r="P43" s="240" t="s">
        <v>76</v>
      </c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</row>
    <row r="44" spans="1:32" ht="14.25">
      <c r="A44" s="242" t="s">
        <v>80</v>
      </c>
      <c r="P44" s="271" t="s">
        <v>78</v>
      </c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</row>
    <row r="45" spans="1:17" ht="14.25">
      <c r="A45" s="242" t="s">
        <v>74</v>
      </c>
      <c r="Q45" s="4" t="s">
        <v>79</v>
      </c>
    </row>
    <row r="46" spans="23:32" ht="14.25"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</row>
    <row r="47" spans="23:32" ht="14.25"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</row>
    <row r="48" spans="23:32" ht="14.25"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</row>
    <row r="49" spans="23:32" ht="14.25"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</row>
    <row r="50" spans="23:32" ht="14.25"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</row>
    <row r="51" spans="23:32" ht="14.25"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</row>
    <row r="52" spans="23:32" ht="14.25"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</row>
    <row r="53" spans="23:32" ht="14.25"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</row>
    <row r="54" spans="23:32" ht="14.25"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</row>
    <row r="55" spans="23:32" ht="14.25"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</row>
    <row r="56" spans="23:32" ht="14.25"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</row>
    <row r="57" spans="23:32" ht="14.25"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</row>
    <row r="58" spans="23:32" ht="14.25"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</row>
    <row r="59" spans="23:32" ht="14.25"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</row>
    <row r="60" spans="23:32" ht="14.25"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</row>
    <row r="61" spans="23:32" ht="14.25"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</row>
    <row r="62" spans="23:32" ht="14.25"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</row>
    <row r="63" spans="23:32" ht="14.25"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</row>
    <row r="64" spans="23:32" ht="14.25"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</row>
    <row r="65" spans="23:32" ht="14.25"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</row>
    <row r="66" spans="23:32" ht="14.25"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</row>
    <row r="67" spans="23:32" ht="14.25"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</row>
    <row r="68" spans="23:32" ht="14.25"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</row>
    <row r="69" spans="23:32" ht="14.25"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</row>
    <row r="70" spans="23:32" ht="14.25"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</row>
    <row r="71" spans="23:32" ht="14.25"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</row>
    <row r="72" spans="23:32" ht="14.25"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</row>
    <row r="73" spans="23:32" ht="14.25"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</row>
    <row r="74" spans="23:32" ht="14.25"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</row>
    <row r="75" spans="23:32" ht="14.25"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</row>
    <row r="76" spans="23:32" ht="14.25"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</row>
    <row r="77" spans="23:32" ht="14.25"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</row>
    <row r="78" spans="23:32" ht="14.25"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</row>
    <row r="79" spans="23:32" ht="14.25"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</row>
    <row r="80" spans="23:32" ht="14.25"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</row>
    <row r="81" spans="23:32" ht="14.25"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</row>
    <row r="82" spans="23:32" ht="14.25"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</row>
    <row r="83" spans="23:32" ht="14.25"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</row>
    <row r="84" spans="23:32" ht="14.25"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</row>
    <row r="85" spans="23:32" ht="14.25"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</row>
    <row r="86" spans="23:32" ht="14.25"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</row>
    <row r="87" spans="23:32" ht="14.25"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</row>
    <row r="88" spans="23:32" ht="14.25"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</row>
    <row r="89" spans="23:32" ht="14.25"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</row>
    <row r="90" spans="23:32" ht="14.25"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</row>
    <row r="91" spans="23:32" ht="14.25"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</row>
    <row r="92" spans="23:32" ht="14.25"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</row>
    <row r="93" spans="23:32" ht="14.25"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</row>
    <row r="94" spans="23:32" ht="14.25"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</row>
    <row r="95" spans="23:32" ht="14.25"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</row>
    <row r="96" spans="23:32" ht="14.25"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</row>
    <row r="97" spans="23:32" ht="14.25"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</row>
    <row r="98" spans="23:32" ht="14.25"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</row>
    <row r="99" spans="23:32" ht="14.25"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</row>
    <row r="100" spans="23:32" ht="14.25"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</row>
    <row r="101" spans="23:32" ht="14.25"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</row>
    <row r="102" spans="23:32" ht="14.25"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</row>
    <row r="103" spans="23:32" ht="14.25"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</row>
    <row r="104" spans="23:32" ht="14.25"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</row>
    <row r="105" spans="23:32" ht="14.25"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</row>
    <row r="106" spans="23:32" ht="14.25"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</row>
    <row r="107" spans="23:32" ht="14.25"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</row>
    <row r="108" spans="23:32" ht="14.25"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</row>
    <row r="109" spans="23:32" ht="14.25"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</row>
  </sheetData>
  <mergeCells count="19">
    <mergeCell ref="P2:P4"/>
    <mergeCell ref="H3:H4"/>
    <mergeCell ref="I3:I4"/>
    <mergeCell ref="J3:J4"/>
    <mergeCell ref="A1:H1"/>
    <mergeCell ref="B2:D2"/>
    <mergeCell ref="C3:C4"/>
    <mergeCell ref="D3:D4"/>
    <mergeCell ref="E3:E4"/>
    <mergeCell ref="P44:AF44"/>
    <mergeCell ref="V3:V4"/>
    <mergeCell ref="A42:J42"/>
    <mergeCell ref="E2:L2"/>
    <mergeCell ref="Q2:Q4"/>
    <mergeCell ref="R3:R4"/>
    <mergeCell ref="U3:U4"/>
    <mergeCell ref="W3:AF3"/>
    <mergeCell ref="A2:A4"/>
    <mergeCell ref="M2:O3"/>
  </mergeCells>
  <printOptions/>
  <pageMargins left="1.03" right="0.1968503937007874" top="0.5905511811023623" bottom="0.1968503937007874" header="0.5511811023622047" footer="0.3937007874015748"/>
  <pageSetup horizontalDpi="300" verticalDpi="300" orientation="portrait" paperSize="9" scale="7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V373"/>
  <sheetViews>
    <sheetView tabSelected="1" zoomScaleSheetLayoutView="100" workbookViewId="0" topLeftCell="A1">
      <selection activeCell="A1" sqref="A1:I1"/>
    </sheetView>
  </sheetViews>
  <sheetFormatPr defaultColWidth="8.796875" defaultRowHeight="14.25"/>
  <cols>
    <col min="1" max="1" width="10.09765625" style="19" customWidth="1"/>
    <col min="2" max="4" width="12.69921875" style="19" customWidth="1"/>
    <col min="5" max="5" width="7.3984375" style="28" customWidth="1"/>
    <col min="6" max="6" width="9.19921875" style="28" customWidth="1"/>
    <col min="7" max="7" width="7.3984375" style="28" customWidth="1"/>
    <col min="8" max="8" width="8.5" style="28" customWidth="1"/>
    <col min="9" max="9" width="10.09765625" style="19" customWidth="1"/>
    <col min="10" max="10" width="8.09765625" style="19" customWidth="1"/>
    <col min="11" max="11" width="4.8984375" style="19" customWidth="1"/>
    <col min="12" max="12" width="7.59765625" style="5" customWidth="1"/>
    <col min="13" max="13" width="7.3984375" style="19" customWidth="1"/>
    <col min="14" max="14" width="7.59765625" style="19" customWidth="1"/>
    <col min="15" max="15" width="7.3984375" style="19" customWidth="1"/>
    <col min="16" max="16" width="10.69921875" style="19" bestFit="1" customWidth="1"/>
    <col min="17" max="17" width="7.59765625" style="19" customWidth="1"/>
    <col min="18" max="18" width="7.8984375" style="19" customWidth="1"/>
    <col min="19" max="20" width="6" style="19" customWidth="1"/>
    <col min="21" max="21" width="9.09765625" style="19" customWidth="1"/>
    <col min="22" max="22" width="8.8984375" style="19" customWidth="1"/>
    <col min="23" max="23" width="8" style="19" customWidth="1"/>
    <col min="24" max="24" width="7.3984375" style="99" customWidth="1"/>
    <col min="25" max="16384" width="9" style="19" customWidth="1"/>
  </cols>
  <sheetData>
    <row r="1" spans="1:12" ht="30.75" customHeight="1">
      <c r="A1" s="345" t="s">
        <v>99</v>
      </c>
      <c r="B1" s="346"/>
      <c r="C1" s="346"/>
      <c r="D1" s="346"/>
      <c r="E1" s="346"/>
      <c r="F1" s="346"/>
      <c r="G1" s="346"/>
      <c r="H1" s="346"/>
      <c r="I1" s="346"/>
      <c r="L1" s="268" t="s">
        <v>47</v>
      </c>
    </row>
    <row r="2" spans="1:74" ht="15.75">
      <c r="A2" s="342" t="s">
        <v>0</v>
      </c>
      <c r="B2" s="118"/>
      <c r="C2" s="119"/>
      <c r="D2" s="119"/>
      <c r="E2" s="119"/>
      <c r="F2" s="119"/>
      <c r="G2" s="119"/>
      <c r="H2" s="119"/>
      <c r="I2" s="119"/>
      <c r="J2" s="119"/>
      <c r="K2" s="17"/>
      <c r="L2" s="100"/>
      <c r="M2" s="332" t="s">
        <v>94</v>
      </c>
      <c r="N2" s="333"/>
      <c r="O2" s="334"/>
      <c r="P2" s="316" t="s">
        <v>86</v>
      </c>
      <c r="Q2" s="20"/>
      <c r="R2" s="20"/>
      <c r="S2" s="20"/>
      <c r="T2" s="20"/>
      <c r="U2" s="20"/>
      <c r="V2" s="18"/>
      <c r="W2" s="14"/>
      <c r="X2" s="319" t="s">
        <v>95</v>
      </c>
      <c r="Y2" s="28"/>
      <c r="Z2" s="28"/>
      <c r="AA2" s="77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</row>
    <row r="3" spans="1:74" ht="15.75" customHeight="1">
      <c r="A3" s="343"/>
      <c r="B3" s="341" t="s">
        <v>44</v>
      </c>
      <c r="C3" s="61"/>
      <c r="D3" s="59"/>
      <c r="E3" s="59"/>
      <c r="F3" s="59"/>
      <c r="G3" s="59"/>
      <c r="H3" s="59"/>
      <c r="I3" s="59"/>
      <c r="J3" s="60"/>
      <c r="K3" s="78"/>
      <c r="L3" s="328" t="s">
        <v>0</v>
      </c>
      <c r="M3" s="335"/>
      <c r="N3" s="336"/>
      <c r="O3" s="337"/>
      <c r="P3" s="317"/>
      <c r="Q3" s="310" t="s">
        <v>87</v>
      </c>
      <c r="R3" s="311"/>
      <c r="S3" s="311"/>
      <c r="T3" s="312"/>
      <c r="U3" s="325" t="s">
        <v>98</v>
      </c>
      <c r="V3" s="307" t="s">
        <v>96</v>
      </c>
      <c r="W3" s="322" t="s">
        <v>93</v>
      </c>
      <c r="X3" s="320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</row>
    <row r="4" spans="1:74" ht="15.75" customHeight="1">
      <c r="A4" s="343"/>
      <c r="B4" s="341"/>
      <c r="C4" s="319" t="s">
        <v>45</v>
      </c>
      <c r="D4" s="316" t="s">
        <v>81</v>
      </c>
      <c r="E4" s="62"/>
      <c r="F4" s="351" t="s">
        <v>82</v>
      </c>
      <c r="G4" s="352"/>
      <c r="H4" s="352"/>
      <c r="I4" s="352"/>
      <c r="J4" s="316" t="s">
        <v>90</v>
      </c>
      <c r="K4" s="78"/>
      <c r="L4" s="328"/>
      <c r="M4" s="335"/>
      <c r="N4" s="336"/>
      <c r="O4" s="337"/>
      <c r="P4" s="317"/>
      <c r="Q4" s="313"/>
      <c r="R4" s="314"/>
      <c r="S4" s="314"/>
      <c r="T4" s="315"/>
      <c r="U4" s="326"/>
      <c r="V4" s="308"/>
      <c r="W4" s="323"/>
      <c r="X4" s="320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</row>
    <row r="5" spans="1:74" ht="15.75" customHeight="1">
      <c r="A5" s="343"/>
      <c r="B5" s="341"/>
      <c r="C5" s="320"/>
      <c r="D5" s="317"/>
      <c r="E5" s="349" t="s">
        <v>46</v>
      </c>
      <c r="F5" s="353" t="s">
        <v>91</v>
      </c>
      <c r="H5" s="238"/>
      <c r="I5" s="347" t="s">
        <v>101</v>
      </c>
      <c r="J5" s="317"/>
      <c r="K5" s="13"/>
      <c r="L5" s="328"/>
      <c r="M5" s="338"/>
      <c r="N5" s="339"/>
      <c r="O5" s="340"/>
      <c r="P5" s="317"/>
      <c r="Q5" s="237"/>
      <c r="R5" s="330" t="s">
        <v>42</v>
      </c>
      <c r="S5" s="12"/>
      <c r="T5" s="15"/>
      <c r="U5" s="326"/>
      <c r="V5" s="308"/>
      <c r="W5" s="324"/>
      <c r="X5" s="320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</row>
    <row r="6" spans="1:74" ht="35.25" customHeight="1">
      <c r="A6" s="344"/>
      <c r="B6" s="301"/>
      <c r="C6" s="321"/>
      <c r="D6" s="318"/>
      <c r="E6" s="350"/>
      <c r="F6" s="354"/>
      <c r="G6" s="260" t="s">
        <v>92</v>
      </c>
      <c r="H6" s="111" t="s">
        <v>46</v>
      </c>
      <c r="I6" s="348"/>
      <c r="J6" s="318"/>
      <c r="K6" s="9"/>
      <c r="L6" s="329"/>
      <c r="M6" s="7" t="s">
        <v>88</v>
      </c>
      <c r="N6" s="126" t="s">
        <v>2</v>
      </c>
      <c r="O6" s="11" t="s">
        <v>3</v>
      </c>
      <c r="P6" s="318"/>
      <c r="Q6" s="239" t="s">
        <v>89</v>
      </c>
      <c r="R6" s="331"/>
      <c r="S6" s="11" t="s">
        <v>2</v>
      </c>
      <c r="T6" s="248" t="s">
        <v>3</v>
      </c>
      <c r="U6" s="327"/>
      <c r="V6" s="309"/>
      <c r="W6" s="86" t="s">
        <v>100</v>
      </c>
      <c r="X6" s="321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</row>
    <row r="7" spans="1:74" ht="20.25" customHeight="1">
      <c r="A7" s="22" t="s">
        <v>4</v>
      </c>
      <c r="B7" s="23">
        <f>SUM(B8:B42)</f>
        <v>356361</v>
      </c>
      <c r="C7" s="26">
        <f>SUM(C8:C42)</f>
        <v>201462</v>
      </c>
      <c r="D7" s="71">
        <f>SUM(D8:D42)</f>
        <v>154899</v>
      </c>
      <c r="E7" s="105">
        <f>D7/'（1）世帯の状況'!C5*100</f>
        <v>43.46687768863596</v>
      </c>
      <c r="F7" s="261">
        <v>42632</v>
      </c>
      <c r="G7" s="71">
        <f>SUM(G8:G42)</f>
        <v>19931</v>
      </c>
      <c r="H7" s="112">
        <f aca="true" t="shared" si="0" ref="H7:H42">+G7/B7*100</f>
        <v>5.5929240292849105</v>
      </c>
      <c r="I7" s="71">
        <f>+D7-F7</f>
        <v>112267</v>
      </c>
      <c r="J7" s="71">
        <f>SUM(J8:J42)</f>
        <v>28124</v>
      </c>
      <c r="K7" s="28"/>
      <c r="L7" s="3" t="s">
        <v>4</v>
      </c>
      <c r="M7" s="16">
        <f>SUM(M8:M42)</f>
        <v>232733</v>
      </c>
      <c r="N7" s="127">
        <f>SUM(N8:N42)</f>
        <v>94859</v>
      </c>
      <c r="O7" s="120">
        <f>SUM(O8:O42)</f>
        <v>137874</v>
      </c>
      <c r="P7" s="58">
        <f>SUM(P8:P42)</f>
        <v>219186</v>
      </c>
      <c r="Q7" s="24">
        <f>SUM(Q8:Q42)</f>
        <v>19931</v>
      </c>
      <c r="R7" s="52">
        <f aca="true" t="shared" si="1" ref="R7:R42">ROUND(Q7/M7*100,1)</f>
        <v>8.6</v>
      </c>
      <c r="S7" s="16">
        <f>SUM(S8:S42)</f>
        <v>4147</v>
      </c>
      <c r="T7" s="249">
        <f>SUM(T8:T42)</f>
        <v>15784</v>
      </c>
      <c r="U7" s="262">
        <v>46255</v>
      </c>
      <c r="V7" s="262">
        <v>153000</v>
      </c>
      <c r="W7" s="262">
        <v>56248</v>
      </c>
      <c r="X7" s="10">
        <f aca="true" t="shared" si="2" ref="X7:X42">+M7-P7</f>
        <v>13547</v>
      </c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</row>
    <row r="8" spans="1:74" ht="20.25" customHeight="1">
      <c r="A8" s="29" t="s">
        <v>5</v>
      </c>
      <c r="B8" s="30">
        <v>117654</v>
      </c>
      <c r="C8" s="30">
        <f aca="true" t="shared" si="3" ref="C8:C42">+B8-D8</f>
        <v>77286</v>
      </c>
      <c r="D8" s="81">
        <v>40368</v>
      </c>
      <c r="E8" s="106">
        <f>D8/'（1）世帯の状況'!C6*100</f>
        <v>34.31077566423581</v>
      </c>
      <c r="F8" s="255"/>
      <c r="G8" s="72">
        <v>6947</v>
      </c>
      <c r="H8" s="113">
        <f t="shared" si="0"/>
        <v>5.904601628503918</v>
      </c>
      <c r="I8" s="32"/>
      <c r="J8" s="81">
        <v>9344</v>
      </c>
      <c r="K8" s="28"/>
      <c r="L8" s="50" t="s">
        <v>5</v>
      </c>
      <c r="M8" s="87">
        <f aca="true" t="shared" si="4" ref="M8:M42">+N8+O8</f>
        <v>60916</v>
      </c>
      <c r="N8" s="128">
        <v>24869</v>
      </c>
      <c r="O8" s="121">
        <v>36047</v>
      </c>
      <c r="P8" s="31">
        <v>56078</v>
      </c>
      <c r="Q8" s="30">
        <f aca="true" t="shared" si="5" ref="Q8:Q42">S8+T8</f>
        <v>6947</v>
      </c>
      <c r="R8" s="53">
        <f t="shared" si="1"/>
        <v>11.4</v>
      </c>
      <c r="S8" s="243">
        <v>1503</v>
      </c>
      <c r="T8" s="250">
        <v>5444</v>
      </c>
      <c r="U8" s="263"/>
      <c r="V8" s="31"/>
      <c r="W8" s="32">
        <v>18688</v>
      </c>
      <c r="X8" s="92">
        <f t="shared" si="2"/>
        <v>4838</v>
      </c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</row>
    <row r="9" spans="1:74" ht="20.25" customHeight="1">
      <c r="A9" s="33" t="s">
        <v>6</v>
      </c>
      <c r="B9" s="34">
        <v>55158</v>
      </c>
      <c r="C9" s="34">
        <f t="shared" si="3"/>
        <v>31108</v>
      </c>
      <c r="D9" s="82">
        <v>24050</v>
      </c>
      <c r="E9" s="107">
        <f>D9/'（1）世帯の状況'!C7*100</f>
        <v>43.602016026686975</v>
      </c>
      <c r="F9" s="256"/>
      <c r="G9" s="73">
        <v>3273</v>
      </c>
      <c r="H9" s="114">
        <f t="shared" si="0"/>
        <v>5.933862721636028</v>
      </c>
      <c r="I9" s="36"/>
      <c r="J9" s="82">
        <v>4410</v>
      </c>
      <c r="K9" s="28"/>
      <c r="L9" s="37" t="s">
        <v>6</v>
      </c>
      <c r="M9" s="88">
        <f t="shared" si="4"/>
        <v>35449</v>
      </c>
      <c r="N9" s="129">
        <v>14484</v>
      </c>
      <c r="O9" s="122">
        <v>20965</v>
      </c>
      <c r="P9" s="35">
        <v>33802</v>
      </c>
      <c r="Q9" s="34">
        <f t="shared" si="5"/>
        <v>3273</v>
      </c>
      <c r="R9" s="54">
        <f t="shared" si="1"/>
        <v>9.2</v>
      </c>
      <c r="S9" s="244">
        <v>713</v>
      </c>
      <c r="T9" s="251">
        <v>2560</v>
      </c>
      <c r="U9" s="264"/>
      <c r="V9" s="35"/>
      <c r="W9" s="36">
        <v>8820</v>
      </c>
      <c r="X9" s="93">
        <f t="shared" si="2"/>
        <v>1647</v>
      </c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</row>
    <row r="10" spans="1:74" ht="20.25" customHeight="1">
      <c r="A10" s="33" t="s">
        <v>7</v>
      </c>
      <c r="B10" s="34">
        <v>11168</v>
      </c>
      <c r="C10" s="34">
        <f t="shared" si="3"/>
        <v>5582</v>
      </c>
      <c r="D10" s="82">
        <v>5586</v>
      </c>
      <c r="E10" s="107">
        <f>D10/'（1）世帯の状況'!C8*100</f>
        <v>50.017908309455585</v>
      </c>
      <c r="F10" s="256"/>
      <c r="G10" s="73">
        <v>714</v>
      </c>
      <c r="H10" s="114">
        <f t="shared" si="0"/>
        <v>6.393266475644699</v>
      </c>
      <c r="I10" s="36"/>
      <c r="J10" s="82">
        <v>922</v>
      </c>
      <c r="K10" s="28"/>
      <c r="L10" s="37" t="s">
        <v>7</v>
      </c>
      <c r="M10" s="88">
        <f t="shared" si="4"/>
        <v>8116</v>
      </c>
      <c r="N10" s="129">
        <v>3205</v>
      </c>
      <c r="O10" s="122">
        <v>4911</v>
      </c>
      <c r="P10" s="35">
        <v>7829</v>
      </c>
      <c r="Q10" s="34">
        <f t="shared" si="5"/>
        <v>714</v>
      </c>
      <c r="R10" s="54">
        <f t="shared" si="1"/>
        <v>8.8</v>
      </c>
      <c r="S10" s="244">
        <v>131</v>
      </c>
      <c r="T10" s="251">
        <v>583</v>
      </c>
      <c r="U10" s="264"/>
      <c r="V10" s="35"/>
      <c r="W10" s="36">
        <v>1844</v>
      </c>
      <c r="X10" s="93">
        <f t="shared" si="2"/>
        <v>287</v>
      </c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</row>
    <row r="11" spans="1:74" ht="20.25" customHeight="1">
      <c r="A11" s="33" t="s">
        <v>8</v>
      </c>
      <c r="B11" s="34">
        <v>14862</v>
      </c>
      <c r="C11" s="34">
        <f t="shared" si="3"/>
        <v>8220</v>
      </c>
      <c r="D11" s="82">
        <v>6642</v>
      </c>
      <c r="E11" s="107">
        <f>D11/'（1）世帯の状況'!C9*100</f>
        <v>44.69115865966896</v>
      </c>
      <c r="F11" s="256"/>
      <c r="G11" s="73">
        <v>876</v>
      </c>
      <c r="H11" s="114">
        <f t="shared" si="0"/>
        <v>5.894226887363747</v>
      </c>
      <c r="I11" s="36"/>
      <c r="J11" s="82">
        <v>1207</v>
      </c>
      <c r="K11" s="28"/>
      <c r="L11" s="37" t="s">
        <v>8</v>
      </c>
      <c r="M11" s="88">
        <f t="shared" si="4"/>
        <v>10145</v>
      </c>
      <c r="N11" s="129">
        <v>4021</v>
      </c>
      <c r="O11" s="122">
        <v>6124</v>
      </c>
      <c r="P11" s="35">
        <v>9361</v>
      </c>
      <c r="Q11" s="34">
        <f t="shared" si="5"/>
        <v>876</v>
      </c>
      <c r="R11" s="54">
        <f t="shared" si="1"/>
        <v>8.6</v>
      </c>
      <c r="S11" s="244">
        <v>151</v>
      </c>
      <c r="T11" s="251">
        <v>725</v>
      </c>
      <c r="U11" s="264"/>
      <c r="V11" s="35"/>
      <c r="W11" s="36">
        <v>2414</v>
      </c>
      <c r="X11" s="93">
        <f t="shared" si="2"/>
        <v>784</v>
      </c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</row>
    <row r="12" spans="1:74" ht="20.25" customHeight="1">
      <c r="A12" s="33" t="s">
        <v>9</v>
      </c>
      <c r="B12" s="34">
        <v>16166</v>
      </c>
      <c r="C12" s="34">
        <f t="shared" si="3"/>
        <v>6744</v>
      </c>
      <c r="D12" s="82">
        <v>9422</v>
      </c>
      <c r="E12" s="107">
        <f>D12/'（1）世帯の状況'!C10*100</f>
        <v>58.28281578621799</v>
      </c>
      <c r="F12" s="256"/>
      <c r="G12" s="73">
        <v>995</v>
      </c>
      <c r="H12" s="114">
        <f t="shared" si="0"/>
        <v>6.154892985277743</v>
      </c>
      <c r="I12" s="36"/>
      <c r="J12" s="82">
        <v>1485</v>
      </c>
      <c r="K12" s="28"/>
      <c r="L12" s="37" t="s">
        <v>9</v>
      </c>
      <c r="M12" s="88">
        <f t="shared" si="4"/>
        <v>14003</v>
      </c>
      <c r="N12" s="129">
        <v>5764</v>
      </c>
      <c r="O12" s="122">
        <v>8239</v>
      </c>
      <c r="P12" s="35">
        <v>13443</v>
      </c>
      <c r="Q12" s="34">
        <f t="shared" si="5"/>
        <v>995</v>
      </c>
      <c r="R12" s="54">
        <f t="shared" si="1"/>
        <v>7.1</v>
      </c>
      <c r="S12" s="244">
        <v>182</v>
      </c>
      <c r="T12" s="251">
        <v>813</v>
      </c>
      <c r="U12" s="264"/>
      <c r="V12" s="35"/>
      <c r="W12" s="36">
        <v>2970</v>
      </c>
      <c r="X12" s="93">
        <f t="shared" si="2"/>
        <v>560</v>
      </c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</row>
    <row r="13" spans="1:74" ht="20.25" customHeight="1">
      <c r="A13" s="33" t="s">
        <v>10</v>
      </c>
      <c r="B13" s="34">
        <v>10422</v>
      </c>
      <c r="C13" s="34">
        <f t="shared" si="3"/>
        <v>5855</v>
      </c>
      <c r="D13" s="82">
        <v>4567</v>
      </c>
      <c r="E13" s="107">
        <f>D13/'（1）世帯の状況'!C11*100</f>
        <v>43.8207637689503</v>
      </c>
      <c r="F13" s="256"/>
      <c r="G13" s="73">
        <v>592</v>
      </c>
      <c r="H13" s="114">
        <f t="shared" si="0"/>
        <v>5.680291690654385</v>
      </c>
      <c r="I13" s="36"/>
      <c r="J13" s="82">
        <v>774</v>
      </c>
      <c r="K13" s="28"/>
      <c r="L13" s="37" t="s">
        <v>10</v>
      </c>
      <c r="M13" s="88">
        <f t="shared" si="4"/>
        <v>6639</v>
      </c>
      <c r="N13" s="129">
        <v>2611</v>
      </c>
      <c r="O13" s="122">
        <v>4028</v>
      </c>
      <c r="P13" s="35">
        <v>6324</v>
      </c>
      <c r="Q13" s="34">
        <f t="shared" si="5"/>
        <v>592</v>
      </c>
      <c r="R13" s="54">
        <f t="shared" si="1"/>
        <v>8.9</v>
      </c>
      <c r="S13" s="244">
        <v>109</v>
      </c>
      <c r="T13" s="251">
        <v>483</v>
      </c>
      <c r="U13" s="264"/>
      <c r="V13" s="35"/>
      <c r="W13" s="36">
        <v>1548</v>
      </c>
      <c r="X13" s="93">
        <f t="shared" si="2"/>
        <v>315</v>
      </c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</row>
    <row r="14" spans="1:74" ht="20.25" customHeight="1">
      <c r="A14" s="33" t="s">
        <v>11</v>
      </c>
      <c r="B14" s="34">
        <v>11473</v>
      </c>
      <c r="C14" s="34">
        <f t="shared" si="3"/>
        <v>6542</v>
      </c>
      <c r="D14" s="82">
        <v>4931</v>
      </c>
      <c r="E14" s="107">
        <f>D14/'（1）世帯の状況'!C12*100</f>
        <v>42.97916848252419</v>
      </c>
      <c r="F14" s="256"/>
      <c r="G14" s="73">
        <v>558</v>
      </c>
      <c r="H14" s="114">
        <f t="shared" si="0"/>
        <v>4.86359278305587</v>
      </c>
      <c r="I14" s="36"/>
      <c r="J14" s="82">
        <v>913</v>
      </c>
      <c r="K14" s="28"/>
      <c r="L14" s="37" t="s">
        <v>11</v>
      </c>
      <c r="M14" s="88">
        <f t="shared" si="4"/>
        <v>7584</v>
      </c>
      <c r="N14" s="129">
        <v>3111</v>
      </c>
      <c r="O14" s="122">
        <v>4473</v>
      </c>
      <c r="P14" s="35">
        <v>7044</v>
      </c>
      <c r="Q14" s="34">
        <f t="shared" si="5"/>
        <v>558</v>
      </c>
      <c r="R14" s="54">
        <f t="shared" si="1"/>
        <v>7.4</v>
      </c>
      <c r="S14" s="244">
        <v>97</v>
      </c>
      <c r="T14" s="251">
        <v>461</v>
      </c>
      <c r="U14" s="264"/>
      <c r="V14" s="35"/>
      <c r="W14" s="36">
        <v>1826</v>
      </c>
      <c r="X14" s="93">
        <f t="shared" si="2"/>
        <v>540</v>
      </c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</row>
    <row r="15" spans="1:74" ht="20.25" customHeight="1">
      <c r="A15" s="33" t="s">
        <v>12</v>
      </c>
      <c r="B15" s="34">
        <v>11404</v>
      </c>
      <c r="C15" s="34">
        <f t="shared" si="3"/>
        <v>5872</v>
      </c>
      <c r="D15" s="82">
        <v>5532</v>
      </c>
      <c r="E15" s="107">
        <f>D15/'（1）世帯の状況'!C13*100</f>
        <v>48.50929498421607</v>
      </c>
      <c r="F15" s="256"/>
      <c r="G15" s="73">
        <v>425</v>
      </c>
      <c r="H15" s="114">
        <f t="shared" si="0"/>
        <v>3.726762539459839</v>
      </c>
      <c r="I15" s="36"/>
      <c r="J15" s="82">
        <v>688</v>
      </c>
      <c r="K15" s="28"/>
      <c r="L15" s="37" t="s">
        <v>12</v>
      </c>
      <c r="M15" s="88">
        <f t="shared" si="4"/>
        <v>8574</v>
      </c>
      <c r="N15" s="129">
        <v>3460</v>
      </c>
      <c r="O15" s="122">
        <v>5114</v>
      </c>
      <c r="P15" s="35">
        <v>8014</v>
      </c>
      <c r="Q15" s="34">
        <f t="shared" si="5"/>
        <v>425</v>
      </c>
      <c r="R15" s="54">
        <f t="shared" si="1"/>
        <v>5</v>
      </c>
      <c r="S15" s="244">
        <v>86</v>
      </c>
      <c r="T15" s="251">
        <v>339</v>
      </c>
      <c r="U15" s="264"/>
      <c r="V15" s="35"/>
      <c r="W15" s="36">
        <v>1376</v>
      </c>
      <c r="X15" s="93">
        <f t="shared" si="2"/>
        <v>560</v>
      </c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</row>
    <row r="16" spans="1:74" ht="20.25" customHeight="1">
      <c r="A16" s="101" t="s">
        <v>13</v>
      </c>
      <c r="B16" s="39">
        <v>9306</v>
      </c>
      <c r="C16" s="39">
        <f t="shared" si="3"/>
        <v>3977</v>
      </c>
      <c r="D16" s="84">
        <v>5329</v>
      </c>
      <c r="E16" s="108">
        <f>D16/'（1）世帯の状況'!C14*100</f>
        <v>57.264130668385995</v>
      </c>
      <c r="F16" s="257"/>
      <c r="G16" s="75">
        <v>427</v>
      </c>
      <c r="H16" s="115">
        <f t="shared" si="0"/>
        <v>4.588437567160971</v>
      </c>
      <c r="I16" s="45"/>
      <c r="J16" s="84">
        <v>651</v>
      </c>
      <c r="K16" s="28"/>
      <c r="L16" s="42" t="s">
        <v>13</v>
      </c>
      <c r="M16" s="89">
        <f t="shared" si="4"/>
        <v>8137</v>
      </c>
      <c r="N16" s="130">
        <v>3374</v>
      </c>
      <c r="O16" s="123">
        <v>4763</v>
      </c>
      <c r="P16" s="44">
        <v>7734</v>
      </c>
      <c r="Q16" s="43">
        <f t="shared" si="5"/>
        <v>427</v>
      </c>
      <c r="R16" s="55">
        <f t="shared" si="1"/>
        <v>5.2</v>
      </c>
      <c r="S16" s="245">
        <v>96</v>
      </c>
      <c r="T16" s="252">
        <v>331</v>
      </c>
      <c r="U16" s="265"/>
      <c r="V16" s="44"/>
      <c r="W16" s="45">
        <v>1302</v>
      </c>
      <c r="X16" s="94">
        <f t="shared" si="2"/>
        <v>403</v>
      </c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</row>
    <row r="17" spans="1:74" ht="20.25" customHeight="1">
      <c r="A17" s="102" t="s">
        <v>14</v>
      </c>
      <c r="B17" s="47">
        <v>6806</v>
      </c>
      <c r="C17" s="47">
        <f t="shared" si="3"/>
        <v>3936</v>
      </c>
      <c r="D17" s="85">
        <v>2870</v>
      </c>
      <c r="E17" s="109">
        <f>D17/'（1）世帯の状況'!C15*100</f>
        <v>42.168674698795186</v>
      </c>
      <c r="F17" s="258"/>
      <c r="G17" s="76">
        <v>286</v>
      </c>
      <c r="H17" s="116">
        <f t="shared" si="0"/>
        <v>4.202174551866</v>
      </c>
      <c r="I17" s="32"/>
      <c r="J17" s="85">
        <v>463</v>
      </c>
      <c r="K17" s="28"/>
      <c r="L17" s="50" t="s">
        <v>14</v>
      </c>
      <c r="M17" s="87">
        <f t="shared" si="4"/>
        <v>4315</v>
      </c>
      <c r="N17" s="128">
        <v>1806</v>
      </c>
      <c r="O17" s="121">
        <v>2509</v>
      </c>
      <c r="P17" s="31">
        <v>4133</v>
      </c>
      <c r="Q17" s="30">
        <f t="shared" si="5"/>
        <v>286</v>
      </c>
      <c r="R17" s="53">
        <f t="shared" si="1"/>
        <v>6.6</v>
      </c>
      <c r="S17" s="243">
        <v>76</v>
      </c>
      <c r="T17" s="250">
        <v>210</v>
      </c>
      <c r="U17" s="263"/>
      <c r="V17" s="31"/>
      <c r="W17" s="32">
        <v>926</v>
      </c>
      <c r="X17" s="92">
        <f t="shared" si="2"/>
        <v>182</v>
      </c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</row>
    <row r="18" spans="1:74" ht="20.25" customHeight="1">
      <c r="A18" s="51" t="s">
        <v>15</v>
      </c>
      <c r="B18" s="43">
        <v>3547</v>
      </c>
      <c r="C18" s="43">
        <f t="shared" si="3"/>
        <v>1967</v>
      </c>
      <c r="D18" s="83">
        <v>1580</v>
      </c>
      <c r="E18" s="110">
        <f>D18/'（1）世帯の状況'!C16*100</f>
        <v>44.544685649844936</v>
      </c>
      <c r="F18" s="259"/>
      <c r="G18" s="74">
        <v>207</v>
      </c>
      <c r="H18" s="117">
        <f t="shared" si="0"/>
        <v>5.835917676910065</v>
      </c>
      <c r="I18" s="41"/>
      <c r="J18" s="83">
        <v>290</v>
      </c>
      <c r="K18" s="28"/>
      <c r="L18" s="101" t="s">
        <v>15</v>
      </c>
      <c r="M18" s="90">
        <f t="shared" si="4"/>
        <v>2345</v>
      </c>
      <c r="N18" s="131">
        <v>968</v>
      </c>
      <c r="O18" s="124">
        <v>1377</v>
      </c>
      <c r="P18" s="40">
        <v>2196</v>
      </c>
      <c r="Q18" s="39">
        <f t="shared" si="5"/>
        <v>207</v>
      </c>
      <c r="R18" s="56">
        <f t="shared" si="1"/>
        <v>8.8</v>
      </c>
      <c r="S18" s="246">
        <v>60</v>
      </c>
      <c r="T18" s="253">
        <v>147</v>
      </c>
      <c r="U18" s="266"/>
      <c r="V18" s="40"/>
      <c r="W18" s="41">
        <v>580</v>
      </c>
      <c r="X18" s="95">
        <f t="shared" si="2"/>
        <v>149</v>
      </c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</row>
    <row r="19" spans="1:74" ht="20.25" customHeight="1">
      <c r="A19" s="29" t="s">
        <v>16</v>
      </c>
      <c r="B19" s="30">
        <v>627</v>
      </c>
      <c r="C19" s="30">
        <f t="shared" si="3"/>
        <v>406</v>
      </c>
      <c r="D19" s="81">
        <v>221</v>
      </c>
      <c r="E19" s="106">
        <f>D19/'（1）世帯の状況'!C17*100</f>
        <v>35.24720893141946</v>
      </c>
      <c r="F19" s="255"/>
      <c r="G19" s="72">
        <v>19</v>
      </c>
      <c r="H19" s="113">
        <f t="shared" si="0"/>
        <v>3.0303030303030303</v>
      </c>
      <c r="I19" s="49"/>
      <c r="J19" s="81">
        <v>36</v>
      </c>
      <c r="K19" s="28"/>
      <c r="L19" s="102" t="s">
        <v>16</v>
      </c>
      <c r="M19" s="91">
        <f t="shared" si="4"/>
        <v>319</v>
      </c>
      <c r="N19" s="132">
        <v>138</v>
      </c>
      <c r="O19" s="125">
        <v>181</v>
      </c>
      <c r="P19" s="48">
        <v>319</v>
      </c>
      <c r="Q19" s="47">
        <f t="shared" si="5"/>
        <v>19</v>
      </c>
      <c r="R19" s="57">
        <f t="shared" si="1"/>
        <v>6</v>
      </c>
      <c r="S19" s="247">
        <v>3</v>
      </c>
      <c r="T19" s="254">
        <v>16</v>
      </c>
      <c r="U19" s="267"/>
      <c r="V19" s="48"/>
      <c r="W19" s="49">
        <v>72</v>
      </c>
      <c r="X19" s="96">
        <f t="shared" si="2"/>
        <v>0</v>
      </c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</row>
    <row r="20" spans="1:74" ht="20.25" customHeight="1">
      <c r="A20" s="33" t="s">
        <v>17</v>
      </c>
      <c r="B20" s="34">
        <v>7062</v>
      </c>
      <c r="C20" s="34">
        <f t="shared" si="3"/>
        <v>3523</v>
      </c>
      <c r="D20" s="82">
        <v>3539</v>
      </c>
      <c r="E20" s="107">
        <f>D20/'（1）世帯の状況'!C18*100</f>
        <v>50.11328235627302</v>
      </c>
      <c r="F20" s="256"/>
      <c r="G20" s="73">
        <v>458</v>
      </c>
      <c r="H20" s="114">
        <f t="shared" si="0"/>
        <v>6.48541489662985</v>
      </c>
      <c r="I20" s="36"/>
      <c r="J20" s="82">
        <v>617</v>
      </c>
      <c r="K20" s="28"/>
      <c r="L20" s="37" t="s">
        <v>17</v>
      </c>
      <c r="M20" s="88">
        <f t="shared" si="4"/>
        <v>5220</v>
      </c>
      <c r="N20" s="129">
        <v>2113</v>
      </c>
      <c r="O20" s="122">
        <v>3107</v>
      </c>
      <c r="P20" s="35">
        <v>4997</v>
      </c>
      <c r="Q20" s="34">
        <f t="shared" si="5"/>
        <v>458</v>
      </c>
      <c r="R20" s="54">
        <f t="shared" si="1"/>
        <v>8.8</v>
      </c>
      <c r="S20" s="244">
        <v>99</v>
      </c>
      <c r="T20" s="251">
        <v>359</v>
      </c>
      <c r="U20" s="264"/>
      <c r="V20" s="35"/>
      <c r="W20" s="36">
        <v>1234</v>
      </c>
      <c r="X20" s="93">
        <f t="shared" si="2"/>
        <v>223</v>
      </c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</row>
    <row r="21" spans="1:74" ht="20.25" customHeight="1">
      <c r="A21" s="38" t="s">
        <v>18</v>
      </c>
      <c r="B21" s="39">
        <v>8274</v>
      </c>
      <c r="C21" s="39">
        <f t="shared" si="3"/>
        <v>4221</v>
      </c>
      <c r="D21" s="84">
        <v>4053</v>
      </c>
      <c r="E21" s="108">
        <f>D21/'（1）世帯の状況'!C19*100</f>
        <v>48.984771573604064</v>
      </c>
      <c r="F21" s="257"/>
      <c r="G21" s="75">
        <v>440</v>
      </c>
      <c r="H21" s="115">
        <f t="shared" si="0"/>
        <v>5.31786318588349</v>
      </c>
      <c r="I21" s="45"/>
      <c r="J21" s="84">
        <v>645</v>
      </c>
      <c r="K21" s="28"/>
      <c r="L21" s="42" t="s">
        <v>18</v>
      </c>
      <c r="M21" s="89">
        <f t="shared" si="4"/>
        <v>6025</v>
      </c>
      <c r="N21" s="130">
        <v>2474</v>
      </c>
      <c r="O21" s="123">
        <v>3551</v>
      </c>
      <c r="P21" s="44">
        <v>5835</v>
      </c>
      <c r="Q21" s="43">
        <f t="shared" si="5"/>
        <v>440</v>
      </c>
      <c r="R21" s="55">
        <f t="shared" si="1"/>
        <v>7.3</v>
      </c>
      <c r="S21" s="245">
        <v>93</v>
      </c>
      <c r="T21" s="252">
        <v>347</v>
      </c>
      <c r="U21" s="265"/>
      <c r="V21" s="44"/>
      <c r="W21" s="45">
        <v>1290</v>
      </c>
      <c r="X21" s="94">
        <f t="shared" si="2"/>
        <v>190</v>
      </c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</row>
    <row r="22" spans="1:74" ht="20.25" customHeight="1">
      <c r="A22" s="102" t="s">
        <v>19</v>
      </c>
      <c r="B22" s="47">
        <v>2288</v>
      </c>
      <c r="C22" s="47">
        <f t="shared" si="3"/>
        <v>1116</v>
      </c>
      <c r="D22" s="85">
        <v>1172</v>
      </c>
      <c r="E22" s="109">
        <f>D22/'（1）世帯の状況'!C20*100</f>
        <v>51.22377622377622</v>
      </c>
      <c r="F22" s="258"/>
      <c r="G22" s="76">
        <v>195</v>
      </c>
      <c r="H22" s="116">
        <f t="shared" si="0"/>
        <v>8.522727272727272</v>
      </c>
      <c r="I22" s="32"/>
      <c r="J22" s="85">
        <v>230</v>
      </c>
      <c r="K22" s="28"/>
      <c r="L22" s="50" t="s">
        <v>19</v>
      </c>
      <c r="M22" s="87">
        <f t="shared" si="4"/>
        <v>1721</v>
      </c>
      <c r="N22" s="128">
        <v>678</v>
      </c>
      <c r="O22" s="121">
        <v>1043</v>
      </c>
      <c r="P22" s="31">
        <v>1642</v>
      </c>
      <c r="Q22" s="30">
        <f t="shared" si="5"/>
        <v>195</v>
      </c>
      <c r="R22" s="53">
        <f t="shared" si="1"/>
        <v>11.3</v>
      </c>
      <c r="S22" s="243">
        <v>41</v>
      </c>
      <c r="T22" s="250">
        <v>154</v>
      </c>
      <c r="U22" s="263"/>
      <c r="V22" s="31"/>
      <c r="W22" s="32">
        <v>460</v>
      </c>
      <c r="X22" s="92">
        <f t="shared" si="2"/>
        <v>79</v>
      </c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</row>
    <row r="23" spans="1:74" ht="20.25" customHeight="1">
      <c r="A23" s="33" t="s">
        <v>20</v>
      </c>
      <c r="B23" s="34">
        <v>8240</v>
      </c>
      <c r="C23" s="34">
        <f t="shared" si="3"/>
        <v>3768</v>
      </c>
      <c r="D23" s="82">
        <v>4472</v>
      </c>
      <c r="E23" s="107">
        <f>D23/'（1）世帯の状況'!C21*100</f>
        <v>54.271844660194176</v>
      </c>
      <c r="F23" s="256"/>
      <c r="G23" s="73">
        <v>505</v>
      </c>
      <c r="H23" s="114">
        <f t="shared" si="0"/>
        <v>6.128640776699029</v>
      </c>
      <c r="I23" s="36"/>
      <c r="J23" s="82">
        <v>683</v>
      </c>
      <c r="K23" s="28"/>
      <c r="L23" s="37" t="s">
        <v>20</v>
      </c>
      <c r="M23" s="88">
        <f t="shared" si="4"/>
        <v>6665</v>
      </c>
      <c r="N23" s="129">
        <v>2693</v>
      </c>
      <c r="O23" s="122">
        <v>3972</v>
      </c>
      <c r="P23" s="35">
        <v>6381</v>
      </c>
      <c r="Q23" s="34">
        <f t="shared" si="5"/>
        <v>505</v>
      </c>
      <c r="R23" s="54">
        <f t="shared" si="1"/>
        <v>7.6</v>
      </c>
      <c r="S23" s="244">
        <v>100</v>
      </c>
      <c r="T23" s="251">
        <v>405</v>
      </c>
      <c r="U23" s="264"/>
      <c r="V23" s="35"/>
      <c r="W23" s="36">
        <v>1366</v>
      </c>
      <c r="X23" s="93">
        <f t="shared" si="2"/>
        <v>284</v>
      </c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</row>
    <row r="24" spans="1:74" ht="20.25" customHeight="1">
      <c r="A24" s="51" t="s">
        <v>21</v>
      </c>
      <c r="B24" s="43">
        <v>4946</v>
      </c>
      <c r="C24" s="43">
        <f t="shared" si="3"/>
        <v>1962</v>
      </c>
      <c r="D24" s="83">
        <v>2984</v>
      </c>
      <c r="E24" s="110">
        <f>D24/'（1）世帯の状況'!C22*100</f>
        <v>60.33158107561666</v>
      </c>
      <c r="F24" s="259"/>
      <c r="G24" s="74">
        <v>461</v>
      </c>
      <c r="H24" s="117">
        <f t="shared" si="0"/>
        <v>9.320663162151234</v>
      </c>
      <c r="I24" s="41"/>
      <c r="J24" s="83">
        <v>568</v>
      </c>
      <c r="K24" s="28"/>
      <c r="L24" s="101" t="s">
        <v>21</v>
      </c>
      <c r="M24" s="90">
        <f t="shared" si="4"/>
        <v>4350</v>
      </c>
      <c r="N24" s="131">
        <v>1727</v>
      </c>
      <c r="O24" s="124">
        <v>2623</v>
      </c>
      <c r="P24" s="40">
        <v>4181</v>
      </c>
      <c r="Q24" s="39">
        <f t="shared" si="5"/>
        <v>461</v>
      </c>
      <c r="R24" s="56">
        <f t="shared" si="1"/>
        <v>10.6</v>
      </c>
      <c r="S24" s="246">
        <v>83</v>
      </c>
      <c r="T24" s="253">
        <v>378</v>
      </c>
      <c r="U24" s="266"/>
      <c r="V24" s="40"/>
      <c r="W24" s="41">
        <v>1136</v>
      </c>
      <c r="X24" s="95">
        <f t="shared" si="2"/>
        <v>169</v>
      </c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</row>
    <row r="25" spans="1:74" ht="20.25" customHeight="1">
      <c r="A25" s="29" t="s">
        <v>22</v>
      </c>
      <c r="B25" s="30">
        <v>6371</v>
      </c>
      <c r="C25" s="30">
        <f t="shared" si="3"/>
        <v>3065</v>
      </c>
      <c r="D25" s="81">
        <v>3306</v>
      </c>
      <c r="E25" s="106">
        <f>D25/'（1）世帯の状況'!C23*100</f>
        <v>51.89138282844138</v>
      </c>
      <c r="F25" s="255"/>
      <c r="G25" s="72">
        <v>350</v>
      </c>
      <c r="H25" s="113">
        <f t="shared" si="0"/>
        <v>5.493643070161671</v>
      </c>
      <c r="I25" s="49"/>
      <c r="J25" s="81">
        <v>504</v>
      </c>
      <c r="K25" s="28"/>
      <c r="L25" s="102" t="s">
        <v>22</v>
      </c>
      <c r="M25" s="91">
        <f t="shared" si="4"/>
        <v>5161</v>
      </c>
      <c r="N25" s="132">
        <v>2139</v>
      </c>
      <c r="O25" s="125">
        <v>3022</v>
      </c>
      <c r="P25" s="48">
        <v>4814</v>
      </c>
      <c r="Q25" s="47">
        <f t="shared" si="5"/>
        <v>350</v>
      </c>
      <c r="R25" s="57">
        <f t="shared" si="1"/>
        <v>6.8</v>
      </c>
      <c r="S25" s="247">
        <v>74</v>
      </c>
      <c r="T25" s="254">
        <v>276</v>
      </c>
      <c r="U25" s="267"/>
      <c r="V25" s="48"/>
      <c r="W25" s="49">
        <v>1008</v>
      </c>
      <c r="X25" s="96">
        <f t="shared" si="2"/>
        <v>347</v>
      </c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</row>
    <row r="26" spans="1:74" ht="20.25" customHeight="1">
      <c r="A26" s="33" t="s">
        <v>23</v>
      </c>
      <c r="B26" s="34">
        <v>9738</v>
      </c>
      <c r="C26" s="34">
        <f t="shared" si="3"/>
        <v>5729</v>
      </c>
      <c r="D26" s="82">
        <v>4009</v>
      </c>
      <c r="E26" s="107">
        <f>D26/'（1）世帯の状況'!C24*100</f>
        <v>41.168617785993014</v>
      </c>
      <c r="F26" s="256"/>
      <c r="G26" s="73">
        <v>312</v>
      </c>
      <c r="H26" s="114">
        <f t="shared" si="0"/>
        <v>3.203943314849045</v>
      </c>
      <c r="I26" s="36"/>
      <c r="J26" s="82">
        <v>542</v>
      </c>
      <c r="K26" s="28"/>
      <c r="L26" s="37" t="s">
        <v>23</v>
      </c>
      <c r="M26" s="88">
        <f t="shared" si="4"/>
        <v>6237</v>
      </c>
      <c r="N26" s="129">
        <v>2534</v>
      </c>
      <c r="O26" s="122">
        <v>3703</v>
      </c>
      <c r="P26" s="35">
        <v>5752</v>
      </c>
      <c r="Q26" s="34">
        <f t="shared" si="5"/>
        <v>312</v>
      </c>
      <c r="R26" s="54">
        <f t="shared" si="1"/>
        <v>5</v>
      </c>
      <c r="S26" s="244">
        <v>64</v>
      </c>
      <c r="T26" s="251">
        <v>248</v>
      </c>
      <c r="U26" s="264"/>
      <c r="V26" s="35"/>
      <c r="W26" s="36">
        <v>1084</v>
      </c>
      <c r="X26" s="93">
        <f t="shared" si="2"/>
        <v>485</v>
      </c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</row>
    <row r="27" spans="1:74" ht="20.25" customHeight="1">
      <c r="A27" s="33" t="s">
        <v>24</v>
      </c>
      <c r="B27" s="34">
        <v>459</v>
      </c>
      <c r="C27" s="34">
        <f t="shared" si="3"/>
        <v>148</v>
      </c>
      <c r="D27" s="82">
        <v>311</v>
      </c>
      <c r="E27" s="107">
        <f>D27/'（1）世帯の状況'!C25*100</f>
        <v>67.75599128540306</v>
      </c>
      <c r="F27" s="256"/>
      <c r="G27" s="73">
        <v>24</v>
      </c>
      <c r="H27" s="114">
        <f t="shared" si="0"/>
        <v>5.228758169934641</v>
      </c>
      <c r="I27" s="36"/>
      <c r="J27" s="82">
        <v>39</v>
      </c>
      <c r="K27" s="28"/>
      <c r="L27" s="37" t="s">
        <v>24</v>
      </c>
      <c r="M27" s="88">
        <f t="shared" si="4"/>
        <v>596</v>
      </c>
      <c r="N27" s="129">
        <v>258</v>
      </c>
      <c r="O27" s="122">
        <v>338</v>
      </c>
      <c r="P27" s="35">
        <v>466</v>
      </c>
      <c r="Q27" s="34">
        <f t="shared" si="5"/>
        <v>24</v>
      </c>
      <c r="R27" s="54">
        <f t="shared" si="1"/>
        <v>4</v>
      </c>
      <c r="S27" s="244">
        <v>6</v>
      </c>
      <c r="T27" s="251">
        <v>18</v>
      </c>
      <c r="U27" s="264"/>
      <c r="V27" s="35"/>
      <c r="W27" s="36">
        <v>78</v>
      </c>
      <c r="X27" s="93">
        <f t="shared" si="2"/>
        <v>130</v>
      </c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</row>
    <row r="28" spans="1:74" ht="20.25" customHeight="1">
      <c r="A28" s="38" t="s">
        <v>25</v>
      </c>
      <c r="B28" s="39">
        <v>622</v>
      </c>
      <c r="C28" s="39">
        <f t="shared" si="3"/>
        <v>252</v>
      </c>
      <c r="D28" s="84">
        <v>370</v>
      </c>
      <c r="E28" s="108">
        <f>D28/'（1）世帯の状況'!C26*100</f>
        <v>59.4855305466238</v>
      </c>
      <c r="F28" s="257"/>
      <c r="G28" s="75">
        <v>53</v>
      </c>
      <c r="H28" s="115">
        <f t="shared" si="0"/>
        <v>8.520900321543408</v>
      </c>
      <c r="I28" s="45"/>
      <c r="J28" s="84">
        <v>81</v>
      </c>
      <c r="K28" s="28"/>
      <c r="L28" s="42" t="s">
        <v>25</v>
      </c>
      <c r="M28" s="89">
        <f t="shared" si="4"/>
        <v>533</v>
      </c>
      <c r="N28" s="130">
        <v>220</v>
      </c>
      <c r="O28" s="123">
        <v>313</v>
      </c>
      <c r="P28" s="44">
        <v>533</v>
      </c>
      <c r="Q28" s="43">
        <f t="shared" si="5"/>
        <v>53</v>
      </c>
      <c r="R28" s="55">
        <f t="shared" si="1"/>
        <v>9.9</v>
      </c>
      <c r="S28" s="245">
        <v>9</v>
      </c>
      <c r="T28" s="252">
        <v>44</v>
      </c>
      <c r="U28" s="265"/>
      <c r="V28" s="44"/>
      <c r="W28" s="45">
        <v>162</v>
      </c>
      <c r="X28" s="94">
        <f t="shared" si="2"/>
        <v>0</v>
      </c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</row>
    <row r="29" spans="1:74" ht="20.25" customHeight="1">
      <c r="A29" s="46" t="s">
        <v>26</v>
      </c>
      <c r="B29" s="47">
        <v>10530</v>
      </c>
      <c r="C29" s="47">
        <f t="shared" si="3"/>
        <v>7255</v>
      </c>
      <c r="D29" s="85">
        <v>3275</v>
      </c>
      <c r="E29" s="109">
        <f>D29/'（1）世帯の状況'!C27*100</f>
        <v>31.101614434947766</v>
      </c>
      <c r="F29" s="258"/>
      <c r="G29" s="76">
        <v>315</v>
      </c>
      <c r="H29" s="116">
        <f t="shared" si="0"/>
        <v>2.9914529914529915</v>
      </c>
      <c r="I29" s="32"/>
      <c r="J29" s="85">
        <v>585</v>
      </c>
      <c r="K29" s="28"/>
      <c r="L29" s="50" t="s">
        <v>26</v>
      </c>
      <c r="M29" s="87">
        <f t="shared" si="4"/>
        <v>4845</v>
      </c>
      <c r="N29" s="128">
        <v>1963</v>
      </c>
      <c r="O29" s="121">
        <v>2882</v>
      </c>
      <c r="P29" s="31">
        <v>4607</v>
      </c>
      <c r="Q29" s="30">
        <f t="shared" si="5"/>
        <v>315</v>
      </c>
      <c r="R29" s="53">
        <f t="shared" si="1"/>
        <v>6.5</v>
      </c>
      <c r="S29" s="243">
        <v>62</v>
      </c>
      <c r="T29" s="250">
        <v>253</v>
      </c>
      <c r="U29" s="263"/>
      <c r="V29" s="31"/>
      <c r="W29" s="32">
        <v>1170</v>
      </c>
      <c r="X29" s="92">
        <f t="shared" si="2"/>
        <v>238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</row>
    <row r="30" spans="1:74" ht="20.25" customHeight="1">
      <c r="A30" s="33" t="s">
        <v>27</v>
      </c>
      <c r="B30" s="34">
        <v>3344</v>
      </c>
      <c r="C30" s="34">
        <f t="shared" si="3"/>
        <v>1599</v>
      </c>
      <c r="D30" s="82">
        <v>1745</v>
      </c>
      <c r="E30" s="107">
        <f>D30/'（1）世帯の状況'!C28*100</f>
        <v>52.183014354066984</v>
      </c>
      <c r="F30" s="256"/>
      <c r="G30" s="73">
        <v>131</v>
      </c>
      <c r="H30" s="114">
        <f t="shared" si="0"/>
        <v>3.917464114832536</v>
      </c>
      <c r="I30" s="36"/>
      <c r="J30" s="82">
        <v>228</v>
      </c>
      <c r="K30" s="28"/>
      <c r="L30" s="37" t="s">
        <v>27</v>
      </c>
      <c r="M30" s="88">
        <f t="shared" si="4"/>
        <v>2596</v>
      </c>
      <c r="N30" s="129">
        <v>1077</v>
      </c>
      <c r="O30" s="122">
        <v>1519</v>
      </c>
      <c r="P30" s="35">
        <v>2506</v>
      </c>
      <c r="Q30" s="34">
        <f t="shared" si="5"/>
        <v>131</v>
      </c>
      <c r="R30" s="54">
        <f t="shared" si="1"/>
        <v>5</v>
      </c>
      <c r="S30" s="244">
        <v>20</v>
      </c>
      <c r="T30" s="251">
        <v>111</v>
      </c>
      <c r="U30" s="264"/>
      <c r="V30" s="35"/>
      <c r="W30" s="36">
        <v>456</v>
      </c>
      <c r="X30" s="93">
        <f t="shared" si="2"/>
        <v>90</v>
      </c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</row>
    <row r="31" spans="1:74" ht="20.25" customHeight="1">
      <c r="A31" s="33" t="s">
        <v>28</v>
      </c>
      <c r="B31" s="34">
        <v>532</v>
      </c>
      <c r="C31" s="34">
        <f t="shared" si="3"/>
        <v>251</v>
      </c>
      <c r="D31" s="82">
        <v>281</v>
      </c>
      <c r="E31" s="107">
        <f>D31/'（1）世帯の状況'!C29*100</f>
        <v>52.819548872180455</v>
      </c>
      <c r="F31" s="256"/>
      <c r="G31" s="73">
        <v>13</v>
      </c>
      <c r="H31" s="114">
        <f t="shared" si="0"/>
        <v>2.443609022556391</v>
      </c>
      <c r="I31" s="36"/>
      <c r="J31" s="82">
        <v>27</v>
      </c>
      <c r="K31" s="28"/>
      <c r="L31" s="37" t="s">
        <v>28</v>
      </c>
      <c r="M31" s="88">
        <f t="shared" si="4"/>
        <v>402</v>
      </c>
      <c r="N31" s="129">
        <v>167</v>
      </c>
      <c r="O31" s="122">
        <v>235</v>
      </c>
      <c r="P31" s="35">
        <v>400</v>
      </c>
      <c r="Q31" s="34">
        <f t="shared" si="5"/>
        <v>13</v>
      </c>
      <c r="R31" s="54">
        <f t="shared" si="1"/>
        <v>3.2</v>
      </c>
      <c r="S31" s="244">
        <v>3</v>
      </c>
      <c r="T31" s="251">
        <v>10</v>
      </c>
      <c r="U31" s="264"/>
      <c r="V31" s="35"/>
      <c r="W31" s="36">
        <v>54</v>
      </c>
      <c r="X31" s="93">
        <f t="shared" si="2"/>
        <v>2</v>
      </c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</row>
    <row r="32" spans="1:74" ht="20.25" customHeight="1">
      <c r="A32" s="51" t="s">
        <v>29</v>
      </c>
      <c r="B32" s="43">
        <v>2652</v>
      </c>
      <c r="C32" s="43">
        <f t="shared" si="3"/>
        <v>1574</v>
      </c>
      <c r="D32" s="83">
        <v>1078</v>
      </c>
      <c r="E32" s="110">
        <f>D32/'（1）世帯の状況'!C30*100</f>
        <v>40.64856711915535</v>
      </c>
      <c r="F32" s="259"/>
      <c r="G32" s="74">
        <v>84</v>
      </c>
      <c r="H32" s="117">
        <f t="shared" si="0"/>
        <v>3.167420814479638</v>
      </c>
      <c r="I32" s="41"/>
      <c r="J32" s="83">
        <v>165</v>
      </c>
      <c r="K32" s="28"/>
      <c r="L32" s="101" t="s">
        <v>29</v>
      </c>
      <c r="M32" s="90">
        <f t="shared" si="4"/>
        <v>1674</v>
      </c>
      <c r="N32" s="131">
        <v>673</v>
      </c>
      <c r="O32" s="124">
        <v>1001</v>
      </c>
      <c r="P32" s="40">
        <v>1533</v>
      </c>
      <c r="Q32" s="39">
        <f t="shared" si="5"/>
        <v>84</v>
      </c>
      <c r="R32" s="56">
        <f t="shared" si="1"/>
        <v>5</v>
      </c>
      <c r="S32" s="246">
        <v>20</v>
      </c>
      <c r="T32" s="253">
        <v>64</v>
      </c>
      <c r="U32" s="266"/>
      <c r="V32" s="40"/>
      <c r="W32" s="41">
        <v>330</v>
      </c>
      <c r="X32" s="95">
        <f t="shared" si="2"/>
        <v>141</v>
      </c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</row>
    <row r="33" spans="1:74" ht="20.25" customHeight="1">
      <c r="A33" s="29" t="s">
        <v>30</v>
      </c>
      <c r="B33" s="30">
        <v>2816</v>
      </c>
      <c r="C33" s="30">
        <f t="shared" si="3"/>
        <v>1017</v>
      </c>
      <c r="D33" s="81">
        <v>1799</v>
      </c>
      <c r="E33" s="106">
        <f>D33/'（1）世帯の状況'!C31*100</f>
        <v>63.88494318181818</v>
      </c>
      <c r="F33" s="255"/>
      <c r="G33" s="72">
        <v>182</v>
      </c>
      <c r="H33" s="113">
        <f t="shared" si="0"/>
        <v>6.4630681818181825</v>
      </c>
      <c r="I33" s="49"/>
      <c r="J33" s="81">
        <v>282</v>
      </c>
      <c r="K33" s="28"/>
      <c r="L33" s="102" t="s">
        <v>30</v>
      </c>
      <c r="M33" s="87">
        <f t="shared" si="4"/>
        <v>2728</v>
      </c>
      <c r="N33" s="132">
        <v>1133</v>
      </c>
      <c r="O33" s="125">
        <v>1595</v>
      </c>
      <c r="P33" s="48">
        <v>2614</v>
      </c>
      <c r="Q33" s="47">
        <f t="shared" si="5"/>
        <v>182</v>
      </c>
      <c r="R33" s="57">
        <f t="shared" si="1"/>
        <v>6.7</v>
      </c>
      <c r="S33" s="247">
        <v>42</v>
      </c>
      <c r="T33" s="254">
        <v>140</v>
      </c>
      <c r="U33" s="267"/>
      <c r="V33" s="48"/>
      <c r="W33" s="49">
        <v>564</v>
      </c>
      <c r="X33" s="96">
        <f t="shared" si="2"/>
        <v>114</v>
      </c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</row>
    <row r="34" spans="1:74" ht="20.25" customHeight="1">
      <c r="A34" s="33" t="s">
        <v>31</v>
      </c>
      <c r="B34" s="34">
        <v>463</v>
      </c>
      <c r="C34" s="34">
        <f t="shared" si="3"/>
        <v>124</v>
      </c>
      <c r="D34" s="82">
        <v>339</v>
      </c>
      <c r="E34" s="107">
        <f>D34/'（1）世帯の状況'!C32*100</f>
        <v>73.2181425485961</v>
      </c>
      <c r="F34" s="256"/>
      <c r="G34" s="73">
        <v>59</v>
      </c>
      <c r="H34" s="114">
        <f t="shared" si="0"/>
        <v>12.742980561555076</v>
      </c>
      <c r="I34" s="36"/>
      <c r="J34" s="82">
        <v>75</v>
      </c>
      <c r="K34" s="28"/>
      <c r="L34" s="37" t="s">
        <v>31</v>
      </c>
      <c r="M34" s="88">
        <f t="shared" si="4"/>
        <v>511</v>
      </c>
      <c r="N34" s="129">
        <v>197</v>
      </c>
      <c r="O34" s="122">
        <v>314</v>
      </c>
      <c r="P34" s="35">
        <v>507</v>
      </c>
      <c r="Q34" s="34">
        <f t="shared" si="5"/>
        <v>59</v>
      </c>
      <c r="R34" s="54">
        <f t="shared" si="1"/>
        <v>11.5</v>
      </c>
      <c r="S34" s="244">
        <v>11</v>
      </c>
      <c r="T34" s="251">
        <v>48</v>
      </c>
      <c r="U34" s="264"/>
      <c r="V34" s="35"/>
      <c r="W34" s="36">
        <v>150</v>
      </c>
      <c r="X34" s="93">
        <f t="shared" si="2"/>
        <v>4</v>
      </c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</row>
    <row r="35" spans="1:74" ht="20.25" customHeight="1">
      <c r="A35" s="33" t="s">
        <v>32</v>
      </c>
      <c r="B35" s="34">
        <v>329</v>
      </c>
      <c r="C35" s="34">
        <f t="shared" si="3"/>
        <v>141</v>
      </c>
      <c r="D35" s="82">
        <v>188</v>
      </c>
      <c r="E35" s="107">
        <f>D35/'（1）世帯の状況'!C33*100</f>
        <v>57.14285714285714</v>
      </c>
      <c r="F35" s="256"/>
      <c r="G35" s="73">
        <v>34</v>
      </c>
      <c r="H35" s="114">
        <f t="shared" si="0"/>
        <v>10.33434650455927</v>
      </c>
      <c r="I35" s="36"/>
      <c r="J35" s="82">
        <v>26</v>
      </c>
      <c r="K35" s="28"/>
      <c r="L35" s="37" t="s">
        <v>32</v>
      </c>
      <c r="M35" s="88">
        <f t="shared" si="4"/>
        <v>277</v>
      </c>
      <c r="N35" s="129">
        <v>118</v>
      </c>
      <c r="O35" s="122">
        <v>159</v>
      </c>
      <c r="P35" s="35">
        <v>276</v>
      </c>
      <c r="Q35" s="34">
        <f t="shared" si="5"/>
        <v>34</v>
      </c>
      <c r="R35" s="54">
        <f t="shared" si="1"/>
        <v>12.3</v>
      </c>
      <c r="S35" s="244">
        <v>12</v>
      </c>
      <c r="T35" s="251">
        <v>22</v>
      </c>
      <c r="U35" s="264"/>
      <c r="V35" s="35"/>
      <c r="W35" s="36">
        <v>52</v>
      </c>
      <c r="X35" s="93">
        <f t="shared" si="2"/>
        <v>1</v>
      </c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</row>
    <row r="36" spans="1:74" ht="20.25" customHeight="1">
      <c r="A36" s="33" t="s">
        <v>33</v>
      </c>
      <c r="B36" s="34">
        <v>429</v>
      </c>
      <c r="C36" s="34">
        <f t="shared" si="3"/>
        <v>227</v>
      </c>
      <c r="D36" s="82">
        <v>202</v>
      </c>
      <c r="E36" s="107">
        <f>D36/'（1）世帯の状況'!C34*100</f>
        <v>47.086247086247084</v>
      </c>
      <c r="F36" s="256"/>
      <c r="G36" s="73">
        <v>21</v>
      </c>
      <c r="H36" s="114">
        <f t="shared" si="0"/>
        <v>4.895104895104895</v>
      </c>
      <c r="I36" s="36"/>
      <c r="J36" s="82">
        <v>56</v>
      </c>
      <c r="K36" s="28"/>
      <c r="L36" s="37" t="s">
        <v>33</v>
      </c>
      <c r="M36" s="88">
        <f t="shared" si="4"/>
        <v>324</v>
      </c>
      <c r="N36" s="129">
        <v>144</v>
      </c>
      <c r="O36" s="122">
        <v>180</v>
      </c>
      <c r="P36" s="35">
        <v>324</v>
      </c>
      <c r="Q36" s="34">
        <f t="shared" si="5"/>
        <v>21</v>
      </c>
      <c r="R36" s="54">
        <f t="shared" si="1"/>
        <v>6.5</v>
      </c>
      <c r="S36" s="244">
        <v>8</v>
      </c>
      <c r="T36" s="251">
        <v>13</v>
      </c>
      <c r="U36" s="264"/>
      <c r="V36" s="35"/>
      <c r="W36" s="36">
        <v>112</v>
      </c>
      <c r="X36" s="93">
        <f t="shared" si="2"/>
        <v>0</v>
      </c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</row>
    <row r="37" spans="1:74" ht="20.25" customHeight="1">
      <c r="A37" s="33" t="s">
        <v>34</v>
      </c>
      <c r="B37" s="34">
        <v>2119</v>
      </c>
      <c r="C37" s="34">
        <f t="shared" si="3"/>
        <v>945</v>
      </c>
      <c r="D37" s="82">
        <v>1174</v>
      </c>
      <c r="E37" s="107">
        <f>D37/'（1）世帯の状況'!C35*100</f>
        <v>55.40349221330817</v>
      </c>
      <c r="F37" s="256"/>
      <c r="G37" s="73">
        <v>100</v>
      </c>
      <c r="H37" s="114">
        <f t="shared" si="0"/>
        <v>4.719207173194903</v>
      </c>
      <c r="I37" s="36"/>
      <c r="J37" s="82">
        <v>186</v>
      </c>
      <c r="K37" s="28"/>
      <c r="L37" s="37" t="s">
        <v>34</v>
      </c>
      <c r="M37" s="88">
        <f t="shared" si="4"/>
        <v>1774</v>
      </c>
      <c r="N37" s="129">
        <v>722</v>
      </c>
      <c r="O37" s="122">
        <v>1052</v>
      </c>
      <c r="P37" s="35">
        <v>1726</v>
      </c>
      <c r="Q37" s="34">
        <f t="shared" si="5"/>
        <v>100</v>
      </c>
      <c r="R37" s="54">
        <f t="shared" si="1"/>
        <v>5.6</v>
      </c>
      <c r="S37" s="244">
        <v>20</v>
      </c>
      <c r="T37" s="251">
        <v>80</v>
      </c>
      <c r="U37" s="264"/>
      <c r="V37" s="35"/>
      <c r="W37" s="36">
        <v>372</v>
      </c>
      <c r="X37" s="93">
        <f t="shared" si="2"/>
        <v>48</v>
      </c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</row>
    <row r="38" spans="1:74" ht="20.25" customHeight="1">
      <c r="A38" s="33" t="s">
        <v>35</v>
      </c>
      <c r="B38" s="34">
        <v>2881</v>
      </c>
      <c r="C38" s="34">
        <f t="shared" si="3"/>
        <v>1170</v>
      </c>
      <c r="D38" s="82">
        <v>1711</v>
      </c>
      <c r="E38" s="107">
        <f>D38/'（1）世帯の状況'!C36*100</f>
        <v>59.389101006594935</v>
      </c>
      <c r="F38" s="256"/>
      <c r="G38" s="73">
        <v>160</v>
      </c>
      <c r="H38" s="114">
        <f t="shared" si="0"/>
        <v>5.553627212773343</v>
      </c>
      <c r="I38" s="36"/>
      <c r="J38" s="82">
        <v>293</v>
      </c>
      <c r="K38" s="28"/>
      <c r="L38" s="37" t="s">
        <v>35</v>
      </c>
      <c r="M38" s="88">
        <f t="shared" si="4"/>
        <v>2664</v>
      </c>
      <c r="N38" s="129">
        <v>1116</v>
      </c>
      <c r="O38" s="122">
        <v>1548</v>
      </c>
      <c r="P38" s="35">
        <v>2526</v>
      </c>
      <c r="Q38" s="34">
        <f t="shared" si="5"/>
        <v>160</v>
      </c>
      <c r="R38" s="54">
        <f t="shared" si="1"/>
        <v>6</v>
      </c>
      <c r="S38" s="244">
        <v>28</v>
      </c>
      <c r="T38" s="251">
        <v>132</v>
      </c>
      <c r="U38" s="264"/>
      <c r="V38" s="35"/>
      <c r="W38" s="36">
        <v>586</v>
      </c>
      <c r="X38" s="93">
        <f t="shared" si="2"/>
        <v>138</v>
      </c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</row>
    <row r="39" spans="1:74" ht="20.25" customHeight="1">
      <c r="A39" s="33" t="s">
        <v>36</v>
      </c>
      <c r="B39" s="34">
        <v>312</v>
      </c>
      <c r="C39" s="34">
        <f t="shared" si="3"/>
        <v>92</v>
      </c>
      <c r="D39" s="82">
        <v>220</v>
      </c>
      <c r="E39" s="107">
        <f>D39/'（1）世帯の状況'!C37*100</f>
        <v>70.51282051282051</v>
      </c>
      <c r="F39" s="256"/>
      <c r="G39" s="73">
        <v>13</v>
      </c>
      <c r="H39" s="114">
        <f t="shared" si="0"/>
        <v>4.166666666666666</v>
      </c>
      <c r="I39" s="36"/>
      <c r="J39" s="82">
        <v>21</v>
      </c>
      <c r="K39" s="28"/>
      <c r="L39" s="37" t="s">
        <v>36</v>
      </c>
      <c r="M39" s="88">
        <f t="shared" si="4"/>
        <v>320</v>
      </c>
      <c r="N39" s="129">
        <v>135</v>
      </c>
      <c r="O39" s="122">
        <v>185</v>
      </c>
      <c r="P39" s="35">
        <v>320</v>
      </c>
      <c r="Q39" s="34">
        <f t="shared" si="5"/>
        <v>13</v>
      </c>
      <c r="R39" s="54">
        <f t="shared" si="1"/>
        <v>4.1</v>
      </c>
      <c r="S39" s="244">
        <v>6</v>
      </c>
      <c r="T39" s="251">
        <v>7</v>
      </c>
      <c r="U39" s="264"/>
      <c r="V39" s="35"/>
      <c r="W39" s="36">
        <v>42</v>
      </c>
      <c r="X39" s="93">
        <f t="shared" si="2"/>
        <v>0</v>
      </c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</row>
    <row r="40" spans="1:74" ht="20.25" customHeight="1">
      <c r="A40" s="38" t="s">
        <v>37</v>
      </c>
      <c r="B40" s="39">
        <v>3971</v>
      </c>
      <c r="C40" s="39">
        <f t="shared" si="3"/>
        <v>1701</v>
      </c>
      <c r="D40" s="84">
        <v>2270</v>
      </c>
      <c r="E40" s="108">
        <f>D40/'（1）世帯の状況'!C38*100</f>
        <v>57.164442205993446</v>
      </c>
      <c r="F40" s="257"/>
      <c r="G40" s="75">
        <v>203</v>
      </c>
      <c r="H40" s="115">
        <f t="shared" si="0"/>
        <v>5.112062452782674</v>
      </c>
      <c r="I40" s="45"/>
      <c r="J40" s="84">
        <v>303</v>
      </c>
      <c r="K40" s="28"/>
      <c r="L40" s="42" t="s">
        <v>37</v>
      </c>
      <c r="M40" s="90">
        <f t="shared" si="4"/>
        <v>3469</v>
      </c>
      <c r="N40" s="130">
        <v>1422</v>
      </c>
      <c r="O40" s="123">
        <v>2047</v>
      </c>
      <c r="P40" s="44">
        <v>3291</v>
      </c>
      <c r="Q40" s="43">
        <f t="shared" si="5"/>
        <v>203</v>
      </c>
      <c r="R40" s="55">
        <f t="shared" si="1"/>
        <v>5.9</v>
      </c>
      <c r="S40" s="245">
        <v>34</v>
      </c>
      <c r="T40" s="252">
        <v>169</v>
      </c>
      <c r="U40" s="265"/>
      <c r="V40" s="44"/>
      <c r="W40" s="45">
        <v>606</v>
      </c>
      <c r="X40" s="94">
        <f t="shared" si="2"/>
        <v>178</v>
      </c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</row>
    <row r="41" spans="1:74" ht="20.25" customHeight="1">
      <c r="A41" s="46" t="s">
        <v>38</v>
      </c>
      <c r="B41" s="47">
        <v>5612</v>
      </c>
      <c r="C41" s="47">
        <f t="shared" si="3"/>
        <v>2212</v>
      </c>
      <c r="D41" s="85">
        <v>3400</v>
      </c>
      <c r="E41" s="109">
        <f>D41/'（1）世帯の状況'!C39*100</f>
        <v>60.58446186742694</v>
      </c>
      <c r="F41" s="258"/>
      <c r="G41" s="76">
        <v>330</v>
      </c>
      <c r="H41" s="116">
        <f t="shared" si="0"/>
        <v>5.880256593014968</v>
      </c>
      <c r="I41" s="32"/>
      <c r="J41" s="85">
        <v>497</v>
      </c>
      <c r="K41" s="28"/>
      <c r="L41" s="50" t="s">
        <v>38</v>
      </c>
      <c r="M41" s="91">
        <f t="shared" si="4"/>
        <v>5128</v>
      </c>
      <c r="N41" s="128">
        <v>2141</v>
      </c>
      <c r="O41" s="121">
        <v>2987</v>
      </c>
      <c r="P41" s="31">
        <v>4924</v>
      </c>
      <c r="Q41" s="30">
        <f t="shared" si="5"/>
        <v>330</v>
      </c>
      <c r="R41" s="53">
        <f t="shared" si="1"/>
        <v>6.4</v>
      </c>
      <c r="S41" s="243">
        <v>70</v>
      </c>
      <c r="T41" s="250">
        <v>260</v>
      </c>
      <c r="U41" s="263"/>
      <c r="V41" s="31"/>
      <c r="W41" s="32">
        <v>994</v>
      </c>
      <c r="X41" s="92">
        <f t="shared" si="2"/>
        <v>204</v>
      </c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</row>
    <row r="42" spans="1:74" ht="20.25" customHeight="1">
      <c r="A42" s="38" t="s">
        <v>39</v>
      </c>
      <c r="B42" s="39">
        <v>3778</v>
      </c>
      <c r="C42" s="39">
        <f t="shared" si="3"/>
        <v>1875</v>
      </c>
      <c r="D42" s="84">
        <v>1903</v>
      </c>
      <c r="E42" s="108">
        <f>D42/'（1）世帯の状況'!C40*100</f>
        <v>50.370566437268394</v>
      </c>
      <c r="F42" s="257"/>
      <c r="G42" s="75">
        <v>169</v>
      </c>
      <c r="H42" s="115">
        <f t="shared" si="0"/>
        <v>4.473266278454209</v>
      </c>
      <c r="I42" s="41"/>
      <c r="J42" s="84">
        <v>288</v>
      </c>
      <c r="K42" s="28"/>
      <c r="L42" s="101" t="s">
        <v>39</v>
      </c>
      <c r="M42" s="90">
        <f t="shared" si="4"/>
        <v>2971</v>
      </c>
      <c r="N42" s="131">
        <v>1204</v>
      </c>
      <c r="O42" s="124">
        <v>1767</v>
      </c>
      <c r="P42" s="40">
        <v>2754</v>
      </c>
      <c r="Q42" s="39">
        <f t="shared" si="5"/>
        <v>169</v>
      </c>
      <c r="R42" s="56">
        <f t="shared" si="1"/>
        <v>5.7</v>
      </c>
      <c r="S42" s="246">
        <v>35</v>
      </c>
      <c r="T42" s="253">
        <v>134</v>
      </c>
      <c r="U42" s="266"/>
      <c r="V42" s="40"/>
      <c r="W42" s="41">
        <v>576</v>
      </c>
      <c r="X42" s="95">
        <f t="shared" si="2"/>
        <v>217</v>
      </c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</row>
    <row r="43" spans="1:27" ht="15.75" customHeight="1">
      <c r="A43" s="306" t="s">
        <v>97</v>
      </c>
      <c r="B43" s="306"/>
      <c r="C43" s="306"/>
      <c r="D43" s="306"/>
      <c r="E43" s="306"/>
      <c r="F43" s="306"/>
      <c r="G43" s="306"/>
      <c r="H43" s="306"/>
      <c r="I43" s="306"/>
      <c r="J43" s="306"/>
      <c r="L43" s="306" t="s">
        <v>102</v>
      </c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77"/>
      <c r="Z43" s="28"/>
      <c r="AA43" s="28"/>
    </row>
    <row r="44" spans="5:27" ht="15.75" customHeight="1">
      <c r="E44" s="19"/>
      <c r="F44" s="19"/>
      <c r="G44" s="19"/>
      <c r="H44" s="19"/>
      <c r="N44" s="2"/>
      <c r="O44" s="63"/>
      <c r="P44" s="64"/>
      <c r="Q44" s="65"/>
      <c r="R44" s="64"/>
      <c r="S44" s="64"/>
      <c r="T44" s="28"/>
      <c r="U44" s="28"/>
      <c r="V44" s="63"/>
      <c r="W44" s="64"/>
      <c r="X44" s="65"/>
      <c r="Y44" s="77"/>
      <c r="Z44" s="28"/>
      <c r="AA44" s="28"/>
    </row>
    <row r="45" spans="5:27" ht="15.75" customHeight="1">
      <c r="E45" s="19"/>
      <c r="F45" s="19"/>
      <c r="G45" s="19"/>
      <c r="H45" s="19"/>
      <c r="O45" s="66"/>
      <c r="P45" s="66"/>
      <c r="Q45" s="65"/>
      <c r="R45" s="66"/>
      <c r="S45" s="66"/>
      <c r="T45" s="28"/>
      <c r="U45" s="28"/>
      <c r="V45" s="66"/>
      <c r="W45" s="66"/>
      <c r="X45" s="65"/>
      <c r="Y45" s="77"/>
      <c r="Z45" s="28"/>
      <c r="AA45" s="28"/>
    </row>
    <row r="46" spans="5:27" ht="15.75" customHeight="1">
      <c r="E46" s="19"/>
      <c r="F46" s="19"/>
      <c r="G46" s="19"/>
      <c r="H46" s="19"/>
      <c r="O46" s="9"/>
      <c r="P46" s="13"/>
      <c r="Q46" s="65"/>
      <c r="R46" s="13"/>
      <c r="S46" s="13"/>
      <c r="T46" s="28"/>
      <c r="U46" s="28"/>
      <c r="V46" s="9"/>
      <c r="W46" s="13"/>
      <c r="X46" s="65"/>
      <c r="Y46" s="77"/>
      <c r="Z46" s="28"/>
      <c r="AA46" s="28"/>
    </row>
    <row r="47" spans="5:50" ht="14.25">
      <c r="E47" s="19"/>
      <c r="F47" s="19"/>
      <c r="G47" s="19"/>
      <c r="H47" s="19"/>
      <c r="O47" s="67"/>
      <c r="P47" s="68"/>
      <c r="Q47" s="28"/>
      <c r="R47" s="69"/>
      <c r="S47" s="70"/>
      <c r="T47" s="79"/>
      <c r="U47" s="79"/>
      <c r="V47" s="67"/>
      <c r="W47" s="68"/>
      <c r="X47" s="97"/>
      <c r="Y47" s="80"/>
      <c r="Z47" s="79"/>
      <c r="AA47" s="79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5:50" ht="14.25">
      <c r="E48" s="19"/>
      <c r="F48" s="19"/>
      <c r="G48" s="19"/>
      <c r="H48" s="19"/>
      <c r="O48" s="67"/>
      <c r="P48" s="68"/>
      <c r="Q48" s="28"/>
      <c r="R48" s="69"/>
      <c r="S48" s="70"/>
      <c r="T48" s="79"/>
      <c r="U48" s="79"/>
      <c r="V48" s="67"/>
      <c r="W48" s="68"/>
      <c r="X48" s="97"/>
      <c r="Y48" s="80"/>
      <c r="Z48" s="79"/>
      <c r="AA48" s="79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</row>
    <row r="49" spans="5:50" ht="14.25">
      <c r="E49" s="19"/>
      <c r="F49" s="19"/>
      <c r="G49" s="19"/>
      <c r="H49" s="19"/>
      <c r="O49" s="67"/>
      <c r="P49" s="68"/>
      <c r="Q49" s="28"/>
      <c r="R49" s="69"/>
      <c r="S49" s="70"/>
      <c r="T49" s="79"/>
      <c r="U49" s="79"/>
      <c r="V49" s="67"/>
      <c r="W49" s="68"/>
      <c r="X49" s="97"/>
      <c r="Y49" s="80"/>
      <c r="Z49" s="79"/>
      <c r="AA49" s="79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</row>
    <row r="50" spans="5:50" ht="14.25">
      <c r="E50" s="19"/>
      <c r="F50" s="19"/>
      <c r="G50" s="19"/>
      <c r="H50" s="19"/>
      <c r="O50" s="67"/>
      <c r="P50" s="68"/>
      <c r="Q50" s="28"/>
      <c r="R50" s="69"/>
      <c r="S50" s="70"/>
      <c r="T50" s="79"/>
      <c r="U50" s="79"/>
      <c r="V50" s="67"/>
      <c r="W50" s="68"/>
      <c r="X50" s="97"/>
      <c r="Y50" s="80"/>
      <c r="Z50" s="79"/>
      <c r="AA50" s="79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</row>
    <row r="51" spans="5:50" ht="14.25">
      <c r="E51" s="19"/>
      <c r="F51" s="19"/>
      <c r="G51" s="19"/>
      <c r="H51" s="19"/>
      <c r="O51" s="67"/>
      <c r="P51" s="68"/>
      <c r="Q51" s="28"/>
      <c r="R51" s="69"/>
      <c r="S51" s="70"/>
      <c r="T51" s="79"/>
      <c r="U51" s="79"/>
      <c r="V51" s="67"/>
      <c r="W51" s="68"/>
      <c r="X51" s="97"/>
      <c r="Y51" s="80"/>
      <c r="Z51" s="79"/>
      <c r="AA51" s="79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</row>
    <row r="52" spans="5:50" ht="14.25">
      <c r="E52" s="19"/>
      <c r="F52" s="19"/>
      <c r="G52" s="19"/>
      <c r="H52" s="19"/>
      <c r="O52" s="67"/>
      <c r="P52" s="68"/>
      <c r="Q52" s="28"/>
      <c r="R52" s="69"/>
      <c r="S52" s="70"/>
      <c r="T52" s="79"/>
      <c r="U52" s="79"/>
      <c r="V52" s="67"/>
      <c r="W52" s="68"/>
      <c r="X52" s="97"/>
      <c r="Y52" s="80"/>
      <c r="Z52" s="79"/>
      <c r="AA52" s="79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</row>
    <row r="53" spans="5:50" ht="14.25">
      <c r="E53" s="19"/>
      <c r="F53" s="19"/>
      <c r="G53" s="19"/>
      <c r="H53" s="19"/>
      <c r="O53" s="67"/>
      <c r="P53" s="68"/>
      <c r="Q53" s="28"/>
      <c r="R53" s="69"/>
      <c r="S53" s="70"/>
      <c r="T53" s="79"/>
      <c r="U53" s="79"/>
      <c r="V53" s="67"/>
      <c r="W53" s="68"/>
      <c r="X53" s="97"/>
      <c r="Y53" s="80"/>
      <c r="Z53" s="79"/>
      <c r="AA53" s="79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</row>
    <row r="54" spans="5:50" ht="14.25">
      <c r="E54" s="19"/>
      <c r="F54" s="19"/>
      <c r="G54" s="19"/>
      <c r="H54" s="19"/>
      <c r="O54" s="67"/>
      <c r="P54" s="68"/>
      <c r="Q54" s="28"/>
      <c r="R54" s="69"/>
      <c r="S54" s="70"/>
      <c r="T54" s="79"/>
      <c r="U54" s="79"/>
      <c r="V54" s="67"/>
      <c r="W54" s="68"/>
      <c r="X54" s="97"/>
      <c r="Y54" s="80"/>
      <c r="Z54" s="79"/>
      <c r="AA54" s="79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</row>
    <row r="55" spans="5:50" ht="14.25">
      <c r="E55" s="19"/>
      <c r="F55" s="19"/>
      <c r="G55" s="19"/>
      <c r="H55" s="19"/>
      <c r="O55" s="67"/>
      <c r="P55" s="68"/>
      <c r="Q55" s="28"/>
      <c r="R55" s="69"/>
      <c r="S55" s="70"/>
      <c r="T55" s="79"/>
      <c r="U55" s="79"/>
      <c r="V55" s="67"/>
      <c r="W55" s="68"/>
      <c r="X55" s="97"/>
      <c r="Y55" s="80"/>
      <c r="Z55" s="79"/>
      <c r="AA55" s="79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</row>
    <row r="56" spans="5:50" ht="14.25">
      <c r="E56" s="19"/>
      <c r="F56" s="19"/>
      <c r="G56" s="19"/>
      <c r="H56" s="19"/>
      <c r="O56" s="67"/>
      <c r="P56" s="68"/>
      <c r="Q56" s="28"/>
      <c r="R56" s="69"/>
      <c r="S56" s="70"/>
      <c r="T56" s="79"/>
      <c r="U56" s="79"/>
      <c r="V56" s="67"/>
      <c r="W56" s="68"/>
      <c r="X56" s="97"/>
      <c r="Y56" s="80"/>
      <c r="Z56" s="79"/>
      <c r="AA56" s="79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</row>
    <row r="57" spans="5:50" ht="14.25">
      <c r="E57" s="19"/>
      <c r="F57" s="19"/>
      <c r="G57" s="19"/>
      <c r="H57" s="19"/>
      <c r="O57" s="67"/>
      <c r="P57" s="68"/>
      <c r="Q57" s="28"/>
      <c r="R57" s="69"/>
      <c r="S57" s="70"/>
      <c r="T57" s="79"/>
      <c r="U57" s="79"/>
      <c r="V57" s="67"/>
      <c r="W57" s="68"/>
      <c r="X57" s="97"/>
      <c r="Y57" s="80"/>
      <c r="Z57" s="79"/>
      <c r="AA57" s="79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</row>
    <row r="58" spans="5:50" ht="14.25">
      <c r="E58" s="19"/>
      <c r="F58" s="19"/>
      <c r="G58" s="19"/>
      <c r="H58" s="19"/>
      <c r="O58" s="67"/>
      <c r="P58" s="68"/>
      <c r="Q58" s="28"/>
      <c r="R58" s="69"/>
      <c r="S58" s="70"/>
      <c r="T58" s="79"/>
      <c r="U58" s="79"/>
      <c r="V58" s="67"/>
      <c r="W58" s="68"/>
      <c r="X58" s="97"/>
      <c r="Y58" s="80"/>
      <c r="Z58" s="79"/>
      <c r="AA58" s="79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</row>
    <row r="59" spans="5:50" ht="14.25">
      <c r="E59" s="19"/>
      <c r="F59" s="19"/>
      <c r="G59" s="19"/>
      <c r="H59" s="19"/>
      <c r="O59" s="67"/>
      <c r="P59" s="68"/>
      <c r="Q59" s="28"/>
      <c r="R59" s="69"/>
      <c r="S59" s="70"/>
      <c r="T59" s="79"/>
      <c r="U59" s="79"/>
      <c r="V59" s="67"/>
      <c r="W59" s="68"/>
      <c r="X59" s="97"/>
      <c r="Y59" s="80"/>
      <c r="Z59" s="79"/>
      <c r="AA59" s="79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</row>
    <row r="60" spans="5:50" ht="14.25">
      <c r="E60" s="19"/>
      <c r="F60" s="19"/>
      <c r="G60" s="19"/>
      <c r="H60" s="19"/>
      <c r="O60" s="67"/>
      <c r="P60" s="68"/>
      <c r="Q60" s="28"/>
      <c r="R60" s="69"/>
      <c r="S60" s="70"/>
      <c r="T60" s="79"/>
      <c r="U60" s="79"/>
      <c r="V60" s="67"/>
      <c r="W60" s="68"/>
      <c r="X60" s="97"/>
      <c r="Y60" s="80"/>
      <c r="Z60" s="79"/>
      <c r="AA60" s="79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</row>
    <row r="61" spans="5:50" ht="14.25">
      <c r="E61" s="19"/>
      <c r="F61" s="19"/>
      <c r="G61" s="19"/>
      <c r="H61" s="19"/>
      <c r="O61" s="67"/>
      <c r="P61" s="68"/>
      <c r="Q61" s="28"/>
      <c r="R61" s="69"/>
      <c r="S61" s="70"/>
      <c r="T61" s="79"/>
      <c r="U61" s="79"/>
      <c r="V61" s="67"/>
      <c r="W61" s="68"/>
      <c r="X61" s="97"/>
      <c r="Y61" s="80"/>
      <c r="Z61" s="79"/>
      <c r="AA61" s="79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</row>
    <row r="62" spans="5:50" ht="14.25">
      <c r="E62" s="19"/>
      <c r="F62" s="19"/>
      <c r="G62" s="19"/>
      <c r="H62" s="19"/>
      <c r="O62" s="67"/>
      <c r="P62" s="68"/>
      <c r="Q62" s="28"/>
      <c r="R62" s="69"/>
      <c r="S62" s="70"/>
      <c r="T62" s="79"/>
      <c r="U62" s="79"/>
      <c r="V62" s="67"/>
      <c r="W62" s="68"/>
      <c r="X62" s="97"/>
      <c r="Y62" s="80"/>
      <c r="Z62" s="79"/>
      <c r="AA62" s="79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</row>
    <row r="63" spans="5:50" ht="14.25">
      <c r="E63" s="19"/>
      <c r="F63" s="19"/>
      <c r="G63" s="19"/>
      <c r="H63" s="19"/>
      <c r="O63" s="67"/>
      <c r="P63" s="68"/>
      <c r="Q63" s="28"/>
      <c r="R63" s="69"/>
      <c r="S63" s="70"/>
      <c r="T63" s="79"/>
      <c r="U63" s="79"/>
      <c r="V63" s="67"/>
      <c r="W63" s="68"/>
      <c r="X63" s="97"/>
      <c r="Y63" s="80"/>
      <c r="Z63" s="79"/>
      <c r="AA63" s="79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</row>
    <row r="64" spans="5:50" ht="14.25">
      <c r="E64" s="19"/>
      <c r="F64" s="19"/>
      <c r="G64" s="19"/>
      <c r="H64" s="19"/>
      <c r="O64" s="67"/>
      <c r="P64" s="68"/>
      <c r="Q64" s="28"/>
      <c r="R64" s="69"/>
      <c r="S64" s="70"/>
      <c r="T64" s="79"/>
      <c r="U64" s="79"/>
      <c r="V64" s="67"/>
      <c r="W64" s="68"/>
      <c r="X64" s="97"/>
      <c r="Y64" s="80"/>
      <c r="Z64" s="79"/>
      <c r="AA64" s="79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</row>
    <row r="65" spans="5:50" ht="14.25">
      <c r="E65" s="19"/>
      <c r="F65" s="19"/>
      <c r="G65" s="19"/>
      <c r="H65" s="19"/>
      <c r="O65" s="67"/>
      <c r="P65" s="68"/>
      <c r="Q65" s="28"/>
      <c r="R65" s="69"/>
      <c r="S65" s="70"/>
      <c r="T65" s="79"/>
      <c r="U65" s="79"/>
      <c r="V65" s="67"/>
      <c r="W65" s="68"/>
      <c r="X65" s="97"/>
      <c r="Y65" s="80"/>
      <c r="Z65" s="79"/>
      <c r="AA65" s="79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</row>
    <row r="66" spans="5:50" ht="14.25">
      <c r="E66" s="19"/>
      <c r="F66" s="19"/>
      <c r="G66" s="19"/>
      <c r="H66" s="19"/>
      <c r="O66" s="67"/>
      <c r="P66" s="68"/>
      <c r="Q66" s="28"/>
      <c r="R66" s="69"/>
      <c r="S66" s="70"/>
      <c r="T66" s="79"/>
      <c r="U66" s="79"/>
      <c r="V66" s="67"/>
      <c r="W66" s="68"/>
      <c r="X66" s="97"/>
      <c r="Y66" s="80"/>
      <c r="Z66" s="79"/>
      <c r="AA66" s="79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</row>
    <row r="67" spans="5:50" ht="14.25">
      <c r="E67" s="19"/>
      <c r="F67" s="19"/>
      <c r="G67" s="19"/>
      <c r="H67" s="19"/>
      <c r="O67" s="67"/>
      <c r="P67" s="68"/>
      <c r="Q67" s="28"/>
      <c r="R67" s="69"/>
      <c r="S67" s="70"/>
      <c r="T67" s="79"/>
      <c r="U67" s="79"/>
      <c r="V67" s="67"/>
      <c r="W67" s="68"/>
      <c r="X67" s="97"/>
      <c r="Y67" s="80"/>
      <c r="Z67" s="79"/>
      <c r="AA67" s="79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</row>
    <row r="68" spans="5:50" ht="14.25">
      <c r="E68" s="19"/>
      <c r="F68" s="19"/>
      <c r="G68" s="19"/>
      <c r="H68" s="19"/>
      <c r="O68" s="67"/>
      <c r="P68" s="68"/>
      <c r="Q68" s="28"/>
      <c r="R68" s="69"/>
      <c r="S68" s="70"/>
      <c r="T68" s="79"/>
      <c r="U68" s="79"/>
      <c r="V68" s="67"/>
      <c r="W68" s="68"/>
      <c r="X68" s="97"/>
      <c r="Y68" s="80"/>
      <c r="Z68" s="79"/>
      <c r="AA68" s="79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</row>
    <row r="69" spans="5:50" ht="14.25">
      <c r="E69" s="19"/>
      <c r="F69" s="19"/>
      <c r="G69" s="19"/>
      <c r="H69" s="19"/>
      <c r="O69" s="67"/>
      <c r="P69" s="68"/>
      <c r="Q69" s="28"/>
      <c r="R69" s="69"/>
      <c r="S69" s="70"/>
      <c r="T69" s="79"/>
      <c r="U69" s="79"/>
      <c r="V69" s="67"/>
      <c r="W69" s="68"/>
      <c r="X69" s="97"/>
      <c r="Y69" s="80"/>
      <c r="Z69" s="79"/>
      <c r="AA69" s="79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</row>
    <row r="70" spans="5:50" ht="14.25">
      <c r="E70" s="19"/>
      <c r="F70" s="19"/>
      <c r="G70" s="19"/>
      <c r="H70" s="19"/>
      <c r="O70" s="67"/>
      <c r="P70" s="68"/>
      <c r="Q70" s="28"/>
      <c r="R70" s="69"/>
      <c r="S70" s="70"/>
      <c r="T70" s="79"/>
      <c r="U70" s="79"/>
      <c r="V70" s="67"/>
      <c r="W70" s="68"/>
      <c r="X70" s="97"/>
      <c r="Y70" s="80"/>
      <c r="Z70" s="79"/>
      <c r="AA70" s="79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</row>
    <row r="71" spans="5:50" ht="14.25">
      <c r="E71" s="19"/>
      <c r="F71" s="19"/>
      <c r="G71" s="19"/>
      <c r="H71" s="19"/>
      <c r="O71" s="67"/>
      <c r="P71" s="68"/>
      <c r="Q71" s="28"/>
      <c r="R71" s="69"/>
      <c r="S71" s="70"/>
      <c r="T71" s="79"/>
      <c r="U71" s="79"/>
      <c r="V71" s="67"/>
      <c r="W71" s="68"/>
      <c r="X71" s="97"/>
      <c r="Y71" s="80"/>
      <c r="Z71" s="79"/>
      <c r="AA71" s="79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</row>
    <row r="72" spans="5:50" ht="14.25">
      <c r="E72" s="19"/>
      <c r="F72" s="19"/>
      <c r="G72" s="19"/>
      <c r="H72" s="19"/>
      <c r="O72" s="67"/>
      <c r="P72" s="68"/>
      <c r="Q72" s="28"/>
      <c r="R72" s="69"/>
      <c r="S72" s="70"/>
      <c r="T72" s="79"/>
      <c r="U72" s="79"/>
      <c r="V72" s="67"/>
      <c r="W72" s="68"/>
      <c r="X72" s="97"/>
      <c r="Y72" s="80"/>
      <c r="Z72" s="79"/>
      <c r="AA72" s="79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</row>
    <row r="73" spans="5:50" ht="14.25">
      <c r="E73" s="19"/>
      <c r="F73" s="19"/>
      <c r="G73" s="19"/>
      <c r="H73" s="19"/>
      <c r="O73" s="67"/>
      <c r="P73" s="68"/>
      <c r="Q73" s="28"/>
      <c r="R73" s="69"/>
      <c r="S73" s="70"/>
      <c r="T73" s="79"/>
      <c r="U73" s="79"/>
      <c r="V73" s="67"/>
      <c r="W73" s="68"/>
      <c r="X73" s="97"/>
      <c r="Y73" s="80"/>
      <c r="Z73" s="79"/>
      <c r="AA73" s="79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</row>
    <row r="74" spans="5:50" ht="14.25">
      <c r="E74" s="19"/>
      <c r="F74" s="19"/>
      <c r="G74" s="19"/>
      <c r="H74" s="19"/>
      <c r="O74" s="67"/>
      <c r="P74" s="68"/>
      <c r="Q74" s="28"/>
      <c r="R74" s="69"/>
      <c r="S74" s="70"/>
      <c r="T74" s="79"/>
      <c r="U74" s="79"/>
      <c r="V74" s="67"/>
      <c r="W74" s="68"/>
      <c r="X74" s="97"/>
      <c r="Y74" s="80"/>
      <c r="Z74" s="79"/>
      <c r="AA74" s="79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</row>
    <row r="75" spans="5:50" ht="14.25">
      <c r="E75" s="19"/>
      <c r="F75" s="19"/>
      <c r="G75" s="19"/>
      <c r="H75" s="19"/>
      <c r="O75" s="67"/>
      <c r="P75" s="68"/>
      <c r="Q75" s="28"/>
      <c r="R75" s="69"/>
      <c r="S75" s="70"/>
      <c r="T75" s="79"/>
      <c r="U75" s="79"/>
      <c r="V75" s="67"/>
      <c r="W75" s="68"/>
      <c r="X75" s="97"/>
      <c r="Y75" s="80"/>
      <c r="Z75" s="79"/>
      <c r="AA75" s="79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</row>
    <row r="76" spans="5:50" ht="14.25">
      <c r="E76" s="19"/>
      <c r="F76" s="19"/>
      <c r="G76" s="19"/>
      <c r="H76" s="19"/>
      <c r="O76" s="67"/>
      <c r="P76" s="68"/>
      <c r="Q76" s="28"/>
      <c r="R76" s="69"/>
      <c r="S76" s="70"/>
      <c r="T76" s="79"/>
      <c r="U76" s="79"/>
      <c r="V76" s="67"/>
      <c r="W76" s="68"/>
      <c r="X76" s="97"/>
      <c r="Y76" s="80"/>
      <c r="Z76" s="79"/>
      <c r="AA76" s="79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</row>
    <row r="77" spans="5:50" ht="14.25">
      <c r="E77" s="19"/>
      <c r="F77" s="19"/>
      <c r="G77" s="19"/>
      <c r="H77" s="19"/>
      <c r="O77" s="67"/>
      <c r="P77" s="68"/>
      <c r="Q77" s="28"/>
      <c r="R77" s="69"/>
      <c r="S77" s="70"/>
      <c r="T77" s="79"/>
      <c r="U77" s="79"/>
      <c r="V77" s="67"/>
      <c r="W77" s="68"/>
      <c r="X77" s="97"/>
      <c r="Y77" s="80"/>
      <c r="Z77" s="79"/>
      <c r="AA77" s="79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</row>
    <row r="78" spans="5:50" ht="14.25">
      <c r="E78" s="19"/>
      <c r="F78" s="19"/>
      <c r="G78" s="19"/>
      <c r="H78" s="19"/>
      <c r="O78" s="67"/>
      <c r="P78" s="68"/>
      <c r="Q78" s="28"/>
      <c r="R78" s="69"/>
      <c r="S78" s="70"/>
      <c r="T78" s="79"/>
      <c r="U78" s="79"/>
      <c r="V78" s="67"/>
      <c r="W78" s="68"/>
      <c r="X78" s="97"/>
      <c r="Y78" s="80"/>
      <c r="Z78" s="79"/>
      <c r="AA78" s="79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</row>
    <row r="79" spans="5:50" ht="14.25">
      <c r="E79" s="19"/>
      <c r="F79" s="19"/>
      <c r="G79" s="19"/>
      <c r="H79" s="19"/>
      <c r="O79" s="67"/>
      <c r="P79" s="68"/>
      <c r="Q79" s="28"/>
      <c r="R79" s="69"/>
      <c r="S79" s="70"/>
      <c r="T79" s="79"/>
      <c r="U79" s="79"/>
      <c r="V79" s="67"/>
      <c r="W79" s="68"/>
      <c r="X79" s="97"/>
      <c r="Y79" s="80"/>
      <c r="Z79" s="79"/>
      <c r="AA79" s="79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</row>
    <row r="80" spans="5:50" ht="14.25">
      <c r="E80" s="19"/>
      <c r="F80" s="19"/>
      <c r="G80" s="19"/>
      <c r="H80" s="19"/>
      <c r="O80" s="67"/>
      <c r="P80" s="68"/>
      <c r="Q80" s="28"/>
      <c r="R80" s="69"/>
      <c r="S80" s="70"/>
      <c r="T80" s="79"/>
      <c r="U80" s="79"/>
      <c r="V80" s="67"/>
      <c r="W80" s="68"/>
      <c r="X80" s="97"/>
      <c r="Y80" s="80"/>
      <c r="Z80" s="79"/>
      <c r="AA80" s="79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</row>
    <row r="81" spans="5:50" ht="14.25">
      <c r="E81" s="19"/>
      <c r="F81" s="19"/>
      <c r="G81" s="19"/>
      <c r="H81" s="19"/>
      <c r="O81" s="67"/>
      <c r="P81" s="68"/>
      <c r="Q81" s="28"/>
      <c r="R81" s="69"/>
      <c r="S81" s="70"/>
      <c r="T81" s="79"/>
      <c r="U81" s="79"/>
      <c r="V81" s="67"/>
      <c r="W81" s="68"/>
      <c r="X81" s="97"/>
      <c r="Y81" s="80"/>
      <c r="Z81" s="79"/>
      <c r="AA81" s="79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</row>
    <row r="82" spans="5:50" ht="14.25">
      <c r="E82" s="19"/>
      <c r="F82" s="19"/>
      <c r="G82" s="19"/>
      <c r="H82" s="19"/>
      <c r="O82" s="67"/>
      <c r="P82" s="68"/>
      <c r="Q82" s="28"/>
      <c r="R82" s="69"/>
      <c r="S82" s="70"/>
      <c r="T82" s="79"/>
      <c r="U82" s="79"/>
      <c r="V82" s="67"/>
      <c r="W82" s="68"/>
      <c r="X82" s="97"/>
      <c r="Y82" s="80"/>
      <c r="Z82" s="79"/>
      <c r="AA82" s="79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</row>
    <row r="83" spans="5:27" ht="14.25">
      <c r="E83" s="25"/>
      <c r="F83" s="25"/>
      <c r="G83" s="25"/>
      <c r="H83" s="25"/>
      <c r="I83" s="25"/>
      <c r="O83" s="28"/>
      <c r="P83" s="28"/>
      <c r="Q83" s="28"/>
      <c r="R83" s="28"/>
      <c r="S83" s="28"/>
      <c r="T83" s="28"/>
      <c r="U83" s="28"/>
      <c r="V83" s="28"/>
      <c r="W83" s="28"/>
      <c r="X83" s="98"/>
      <c r="Y83" s="28"/>
      <c r="Z83" s="28"/>
      <c r="AA83" s="28"/>
    </row>
    <row r="84" spans="5:27" ht="14.25">
      <c r="E84" s="25"/>
      <c r="F84" s="25"/>
      <c r="G84" s="25"/>
      <c r="H84" s="25"/>
      <c r="I84" s="25"/>
      <c r="O84" s="28"/>
      <c r="P84" s="28"/>
      <c r="Q84" s="28"/>
      <c r="R84" s="28"/>
      <c r="S84" s="28"/>
      <c r="T84" s="28"/>
      <c r="U84" s="28"/>
      <c r="V84" s="28"/>
      <c r="W84" s="28"/>
      <c r="X84" s="98"/>
      <c r="Y84" s="28"/>
      <c r="Z84" s="28"/>
      <c r="AA84" s="28"/>
    </row>
    <row r="85" spans="5:27" ht="14.25">
      <c r="E85" s="25"/>
      <c r="F85" s="25"/>
      <c r="G85" s="25"/>
      <c r="H85" s="25"/>
      <c r="I85" s="25"/>
      <c r="O85" s="28"/>
      <c r="P85" s="28"/>
      <c r="Q85" s="28"/>
      <c r="R85" s="28"/>
      <c r="S85" s="28"/>
      <c r="T85" s="28"/>
      <c r="U85" s="28"/>
      <c r="V85" s="28"/>
      <c r="W85" s="28"/>
      <c r="X85" s="98"/>
      <c r="Y85" s="28"/>
      <c r="Z85" s="28"/>
      <c r="AA85" s="28"/>
    </row>
    <row r="86" spans="5:27" ht="14.25">
      <c r="E86" s="25"/>
      <c r="F86" s="25"/>
      <c r="G86" s="25"/>
      <c r="H86" s="25"/>
      <c r="I86" s="25"/>
      <c r="O86" s="28"/>
      <c r="P86" s="28"/>
      <c r="Q86" s="28"/>
      <c r="R86" s="28"/>
      <c r="S86" s="28"/>
      <c r="T86" s="28"/>
      <c r="U86" s="28"/>
      <c r="V86" s="28"/>
      <c r="W86" s="28"/>
      <c r="X86" s="98"/>
      <c r="Y86" s="28"/>
      <c r="Z86" s="28"/>
      <c r="AA86" s="28"/>
    </row>
    <row r="87" spans="5:27" ht="14.25">
      <c r="E87" s="25"/>
      <c r="F87" s="25"/>
      <c r="G87" s="25"/>
      <c r="H87" s="25"/>
      <c r="I87" s="25"/>
      <c r="O87" s="28"/>
      <c r="P87" s="28"/>
      <c r="Q87" s="28"/>
      <c r="R87" s="28"/>
      <c r="S87" s="28"/>
      <c r="T87" s="28"/>
      <c r="U87" s="28"/>
      <c r="V87" s="28"/>
      <c r="W87" s="28"/>
      <c r="X87" s="98"/>
      <c r="Y87" s="28"/>
      <c r="Z87" s="28"/>
      <c r="AA87" s="28"/>
    </row>
    <row r="88" spans="5:27" ht="14.25">
      <c r="E88" s="25"/>
      <c r="F88" s="25"/>
      <c r="G88" s="25"/>
      <c r="H88" s="25"/>
      <c r="I88" s="25"/>
      <c r="O88" s="28"/>
      <c r="P88" s="28"/>
      <c r="Q88" s="28"/>
      <c r="R88" s="28"/>
      <c r="S88" s="28"/>
      <c r="T88" s="28"/>
      <c r="U88" s="28"/>
      <c r="V88" s="28"/>
      <c r="W88" s="28"/>
      <c r="X88" s="98"/>
      <c r="Y88" s="28"/>
      <c r="Z88" s="28"/>
      <c r="AA88" s="28"/>
    </row>
    <row r="89" spans="5:27" ht="14.25">
      <c r="E89" s="25"/>
      <c r="F89" s="25"/>
      <c r="G89" s="25"/>
      <c r="H89" s="25"/>
      <c r="I89" s="25"/>
      <c r="O89" s="28"/>
      <c r="P89" s="28"/>
      <c r="Q89" s="28"/>
      <c r="R89" s="28"/>
      <c r="S89" s="28"/>
      <c r="T89" s="28"/>
      <c r="U89" s="28"/>
      <c r="V89" s="28"/>
      <c r="W89" s="28"/>
      <c r="X89" s="98"/>
      <c r="Y89" s="28"/>
      <c r="Z89" s="28"/>
      <c r="AA89" s="28"/>
    </row>
    <row r="90" spans="5:27" ht="14.25">
      <c r="E90" s="25"/>
      <c r="F90" s="25"/>
      <c r="G90" s="25"/>
      <c r="H90" s="25"/>
      <c r="I90" s="25"/>
      <c r="O90" s="28"/>
      <c r="P90" s="28"/>
      <c r="Q90" s="28"/>
      <c r="R90" s="28"/>
      <c r="S90" s="28"/>
      <c r="T90" s="28"/>
      <c r="U90" s="28"/>
      <c r="V90" s="28"/>
      <c r="W90" s="28"/>
      <c r="X90" s="98"/>
      <c r="Y90" s="28"/>
      <c r="Z90" s="28"/>
      <c r="AA90" s="28"/>
    </row>
    <row r="91" spans="5:27" ht="14.25">
      <c r="E91" s="25"/>
      <c r="F91" s="25"/>
      <c r="G91" s="25"/>
      <c r="H91" s="25"/>
      <c r="I91" s="25"/>
      <c r="O91" s="28"/>
      <c r="P91" s="28"/>
      <c r="Q91" s="28"/>
      <c r="R91" s="28"/>
      <c r="S91" s="28"/>
      <c r="T91" s="28"/>
      <c r="U91" s="28"/>
      <c r="V91" s="28"/>
      <c r="W91" s="28"/>
      <c r="X91" s="98"/>
      <c r="Y91" s="28"/>
      <c r="Z91" s="28"/>
      <c r="AA91" s="28"/>
    </row>
    <row r="92" spans="5:27" ht="14.25">
      <c r="E92" s="25"/>
      <c r="F92" s="25"/>
      <c r="G92" s="25"/>
      <c r="H92" s="25"/>
      <c r="I92" s="25"/>
      <c r="O92" s="28"/>
      <c r="P92" s="28"/>
      <c r="Q92" s="28"/>
      <c r="R92" s="28"/>
      <c r="S92" s="28"/>
      <c r="T92" s="28"/>
      <c r="U92" s="28"/>
      <c r="V92" s="28"/>
      <c r="W92" s="28"/>
      <c r="X92" s="98"/>
      <c r="Y92" s="28"/>
      <c r="Z92" s="28"/>
      <c r="AA92" s="28"/>
    </row>
    <row r="93" spans="5:27" ht="14.25">
      <c r="E93" s="25"/>
      <c r="F93" s="25"/>
      <c r="G93" s="25"/>
      <c r="H93" s="25"/>
      <c r="I93" s="25"/>
      <c r="O93" s="28"/>
      <c r="P93" s="28"/>
      <c r="Q93" s="28"/>
      <c r="R93" s="28"/>
      <c r="S93" s="28"/>
      <c r="T93" s="28"/>
      <c r="U93" s="28"/>
      <c r="V93" s="28"/>
      <c r="W93" s="28"/>
      <c r="X93" s="98"/>
      <c r="Y93" s="28"/>
      <c r="Z93" s="28"/>
      <c r="AA93" s="28"/>
    </row>
    <row r="94" spans="5:27" ht="14.25">
      <c r="E94" s="25"/>
      <c r="F94" s="25"/>
      <c r="G94" s="25"/>
      <c r="H94" s="25"/>
      <c r="I94" s="25"/>
      <c r="O94" s="28"/>
      <c r="P94" s="28"/>
      <c r="Q94" s="28"/>
      <c r="R94" s="28"/>
      <c r="S94" s="28"/>
      <c r="T94" s="28"/>
      <c r="U94" s="28"/>
      <c r="V94" s="28"/>
      <c r="W94" s="28"/>
      <c r="X94" s="98"/>
      <c r="Y94" s="28"/>
      <c r="Z94" s="28"/>
      <c r="AA94" s="28"/>
    </row>
    <row r="95" spans="5:27" ht="14.25">
      <c r="E95" s="25"/>
      <c r="F95" s="25"/>
      <c r="G95" s="25"/>
      <c r="H95" s="25"/>
      <c r="I95" s="25"/>
      <c r="O95" s="28"/>
      <c r="P95" s="28"/>
      <c r="Q95" s="28"/>
      <c r="R95" s="28"/>
      <c r="S95" s="28"/>
      <c r="T95" s="28"/>
      <c r="U95" s="28"/>
      <c r="V95" s="28"/>
      <c r="W95" s="28"/>
      <c r="X95" s="98"/>
      <c r="Y95" s="28"/>
      <c r="Z95" s="28"/>
      <c r="AA95" s="28"/>
    </row>
    <row r="96" spans="5:27" ht="14.25">
      <c r="E96" s="25"/>
      <c r="F96" s="25"/>
      <c r="G96" s="25"/>
      <c r="H96" s="25"/>
      <c r="I96" s="25"/>
      <c r="O96" s="28"/>
      <c r="P96" s="28"/>
      <c r="Q96" s="28"/>
      <c r="R96" s="28"/>
      <c r="S96" s="28"/>
      <c r="T96" s="28"/>
      <c r="U96" s="28"/>
      <c r="V96" s="28"/>
      <c r="W96" s="28"/>
      <c r="X96" s="98"/>
      <c r="Y96" s="28"/>
      <c r="Z96" s="28"/>
      <c r="AA96" s="28"/>
    </row>
    <row r="97" spans="5:27" ht="14.25">
      <c r="E97" s="25"/>
      <c r="F97" s="25"/>
      <c r="G97" s="25"/>
      <c r="H97" s="25"/>
      <c r="I97" s="25"/>
      <c r="O97" s="28"/>
      <c r="P97" s="28"/>
      <c r="Q97" s="28"/>
      <c r="R97" s="28"/>
      <c r="S97" s="28"/>
      <c r="T97" s="28"/>
      <c r="U97" s="28"/>
      <c r="V97" s="28"/>
      <c r="W97" s="28"/>
      <c r="X97" s="98"/>
      <c r="Y97" s="28"/>
      <c r="Z97" s="28"/>
      <c r="AA97" s="28"/>
    </row>
    <row r="98" spans="5:27" ht="14.25">
      <c r="E98" s="25"/>
      <c r="F98" s="25"/>
      <c r="G98" s="25"/>
      <c r="H98" s="25"/>
      <c r="I98" s="25"/>
      <c r="O98" s="28"/>
      <c r="P98" s="28"/>
      <c r="Q98" s="28"/>
      <c r="R98" s="28"/>
      <c r="S98" s="28"/>
      <c r="T98" s="28"/>
      <c r="U98" s="28"/>
      <c r="V98" s="28"/>
      <c r="W98" s="28"/>
      <c r="X98" s="98"/>
      <c r="Y98" s="28"/>
      <c r="Z98" s="28"/>
      <c r="AA98" s="28"/>
    </row>
    <row r="99" spans="5:27" ht="14.25">
      <c r="E99" s="25"/>
      <c r="F99" s="25"/>
      <c r="G99" s="25"/>
      <c r="H99" s="25"/>
      <c r="I99" s="25"/>
      <c r="O99" s="28"/>
      <c r="P99" s="28"/>
      <c r="Q99" s="28"/>
      <c r="R99" s="28"/>
      <c r="S99" s="28"/>
      <c r="T99" s="28"/>
      <c r="U99" s="28"/>
      <c r="V99" s="28"/>
      <c r="W99" s="28"/>
      <c r="X99" s="98"/>
      <c r="Y99" s="28"/>
      <c r="Z99" s="28"/>
      <c r="AA99" s="28"/>
    </row>
    <row r="100" spans="5:27" ht="14.25">
      <c r="E100" s="25"/>
      <c r="F100" s="25"/>
      <c r="G100" s="25"/>
      <c r="H100" s="25"/>
      <c r="I100" s="25"/>
      <c r="O100" s="28"/>
      <c r="P100" s="28"/>
      <c r="Q100" s="28"/>
      <c r="R100" s="28"/>
      <c r="S100" s="28"/>
      <c r="T100" s="28"/>
      <c r="U100" s="28"/>
      <c r="V100" s="28"/>
      <c r="W100" s="28"/>
      <c r="X100" s="98"/>
      <c r="Y100" s="28"/>
      <c r="Z100" s="28"/>
      <c r="AA100" s="28"/>
    </row>
    <row r="101" spans="5:27" ht="14.25">
      <c r="E101" s="25"/>
      <c r="F101" s="25"/>
      <c r="G101" s="25"/>
      <c r="H101" s="25"/>
      <c r="I101" s="25"/>
      <c r="O101" s="28"/>
      <c r="P101" s="28"/>
      <c r="Q101" s="28"/>
      <c r="R101" s="28"/>
      <c r="S101" s="28"/>
      <c r="T101" s="28"/>
      <c r="U101" s="28"/>
      <c r="V101" s="28"/>
      <c r="W101" s="28"/>
      <c r="X101" s="98"/>
      <c r="Y101" s="28"/>
      <c r="Z101" s="28"/>
      <c r="AA101" s="28"/>
    </row>
    <row r="102" spans="5:27" ht="14.25">
      <c r="E102" s="25"/>
      <c r="F102" s="25"/>
      <c r="G102" s="25"/>
      <c r="H102" s="25"/>
      <c r="I102" s="25"/>
      <c r="O102" s="28"/>
      <c r="P102" s="28"/>
      <c r="Q102" s="28"/>
      <c r="R102" s="28"/>
      <c r="S102" s="28"/>
      <c r="T102" s="28"/>
      <c r="U102" s="28"/>
      <c r="V102" s="28"/>
      <c r="W102" s="28"/>
      <c r="X102" s="98"/>
      <c r="Y102" s="28"/>
      <c r="Z102" s="28"/>
      <c r="AA102" s="28"/>
    </row>
    <row r="103" spans="5:27" ht="14.25">
      <c r="E103" s="25"/>
      <c r="F103" s="25"/>
      <c r="G103" s="25"/>
      <c r="H103" s="25"/>
      <c r="I103" s="25"/>
      <c r="O103" s="28"/>
      <c r="P103" s="28"/>
      <c r="Q103" s="28"/>
      <c r="R103" s="28"/>
      <c r="S103" s="28"/>
      <c r="T103" s="28"/>
      <c r="U103" s="28"/>
      <c r="V103" s="28"/>
      <c r="W103" s="28"/>
      <c r="X103" s="98"/>
      <c r="Y103" s="28"/>
      <c r="Z103" s="28"/>
      <c r="AA103" s="28"/>
    </row>
    <row r="104" spans="5:27" ht="14.25">
      <c r="E104" s="25"/>
      <c r="F104" s="25"/>
      <c r="G104" s="25"/>
      <c r="H104" s="25"/>
      <c r="I104" s="25"/>
      <c r="O104" s="28"/>
      <c r="P104" s="28"/>
      <c r="Q104" s="28"/>
      <c r="R104" s="28"/>
      <c r="S104" s="28"/>
      <c r="T104" s="28"/>
      <c r="U104" s="28"/>
      <c r="V104" s="28"/>
      <c r="W104" s="28"/>
      <c r="X104" s="98"/>
      <c r="Y104" s="28"/>
      <c r="Z104" s="28"/>
      <c r="AA104" s="28"/>
    </row>
    <row r="105" spans="5:27" ht="14.25">
      <c r="E105" s="25"/>
      <c r="F105" s="25"/>
      <c r="G105" s="25"/>
      <c r="H105" s="25"/>
      <c r="I105" s="25"/>
      <c r="O105" s="28"/>
      <c r="P105" s="28"/>
      <c r="Q105" s="28"/>
      <c r="R105" s="28"/>
      <c r="S105" s="28"/>
      <c r="T105" s="28"/>
      <c r="U105" s="28"/>
      <c r="V105" s="28"/>
      <c r="W105" s="28"/>
      <c r="X105" s="98"/>
      <c r="Y105" s="28"/>
      <c r="Z105" s="28"/>
      <c r="AA105" s="28"/>
    </row>
    <row r="106" spans="5:27" ht="14.25">
      <c r="E106" s="25"/>
      <c r="F106" s="25"/>
      <c r="G106" s="25"/>
      <c r="H106" s="25"/>
      <c r="I106" s="25"/>
      <c r="O106" s="28"/>
      <c r="P106" s="28"/>
      <c r="Q106" s="28"/>
      <c r="R106" s="28"/>
      <c r="S106" s="28"/>
      <c r="T106" s="28"/>
      <c r="U106" s="28"/>
      <c r="V106" s="28"/>
      <c r="W106" s="28"/>
      <c r="X106" s="98"/>
      <c r="Y106" s="28"/>
      <c r="Z106" s="28"/>
      <c r="AA106" s="28"/>
    </row>
    <row r="107" spans="5:27" ht="14.25">
      <c r="E107" s="25"/>
      <c r="F107" s="25"/>
      <c r="G107" s="25"/>
      <c r="H107" s="25"/>
      <c r="I107" s="25"/>
      <c r="O107" s="28"/>
      <c r="P107" s="28"/>
      <c r="Q107" s="28"/>
      <c r="R107" s="28"/>
      <c r="S107" s="28"/>
      <c r="T107" s="28"/>
      <c r="U107" s="28"/>
      <c r="V107" s="28"/>
      <c r="W107" s="28"/>
      <c r="X107" s="98"/>
      <c r="Y107" s="28"/>
      <c r="Z107" s="28"/>
      <c r="AA107" s="28"/>
    </row>
    <row r="108" spans="5:27" ht="14.25">
      <c r="E108" s="25"/>
      <c r="F108" s="25"/>
      <c r="G108" s="25"/>
      <c r="H108" s="25"/>
      <c r="I108" s="25"/>
      <c r="O108" s="28"/>
      <c r="P108" s="28"/>
      <c r="Q108" s="28"/>
      <c r="R108" s="28"/>
      <c r="S108" s="28"/>
      <c r="T108" s="28"/>
      <c r="U108" s="28"/>
      <c r="V108" s="28"/>
      <c r="W108" s="28"/>
      <c r="X108" s="98"/>
      <c r="Y108" s="28"/>
      <c r="Z108" s="28"/>
      <c r="AA108" s="28"/>
    </row>
    <row r="109" spans="5:27" ht="14.25">
      <c r="E109" s="25"/>
      <c r="F109" s="25"/>
      <c r="G109" s="25"/>
      <c r="H109" s="25"/>
      <c r="I109" s="25"/>
      <c r="O109" s="28"/>
      <c r="P109" s="28"/>
      <c r="Q109" s="28"/>
      <c r="R109" s="28"/>
      <c r="S109" s="28"/>
      <c r="T109" s="28"/>
      <c r="U109" s="28"/>
      <c r="V109" s="28"/>
      <c r="W109" s="28"/>
      <c r="X109" s="98"/>
      <c r="Y109" s="28"/>
      <c r="Z109" s="28"/>
      <c r="AA109" s="28"/>
    </row>
    <row r="110" spans="5:27" ht="14.25">
      <c r="E110" s="25"/>
      <c r="F110" s="25"/>
      <c r="G110" s="25"/>
      <c r="H110" s="25"/>
      <c r="I110" s="25"/>
      <c r="O110" s="28"/>
      <c r="P110" s="28"/>
      <c r="Q110" s="28"/>
      <c r="R110" s="28"/>
      <c r="S110" s="28"/>
      <c r="T110" s="28"/>
      <c r="U110" s="28"/>
      <c r="V110" s="28"/>
      <c r="W110" s="28"/>
      <c r="X110" s="98"/>
      <c r="Y110" s="28"/>
      <c r="Z110" s="28"/>
      <c r="AA110" s="28"/>
    </row>
    <row r="111" spans="5:27" ht="14.25">
      <c r="E111" s="25"/>
      <c r="F111" s="25"/>
      <c r="G111" s="25"/>
      <c r="H111" s="25"/>
      <c r="I111" s="25"/>
      <c r="O111" s="28"/>
      <c r="P111" s="28"/>
      <c r="Q111" s="28"/>
      <c r="R111" s="28"/>
      <c r="S111" s="28"/>
      <c r="T111" s="28"/>
      <c r="U111" s="28"/>
      <c r="V111" s="28"/>
      <c r="W111" s="28"/>
      <c r="X111" s="98"/>
      <c r="Y111" s="28"/>
      <c r="Z111" s="28"/>
      <c r="AA111" s="28"/>
    </row>
    <row r="112" spans="5:27" ht="14.25">
      <c r="E112" s="25"/>
      <c r="F112" s="25"/>
      <c r="G112" s="25"/>
      <c r="H112" s="25"/>
      <c r="I112" s="25"/>
      <c r="O112" s="28"/>
      <c r="P112" s="28"/>
      <c r="Q112" s="28"/>
      <c r="R112" s="28"/>
      <c r="S112" s="28"/>
      <c r="T112" s="28"/>
      <c r="U112" s="28"/>
      <c r="V112" s="28"/>
      <c r="W112" s="28"/>
      <c r="X112" s="98"/>
      <c r="Y112" s="28"/>
      <c r="Z112" s="28"/>
      <c r="AA112" s="28"/>
    </row>
    <row r="113" spans="5:27" ht="14.25">
      <c r="E113" s="25"/>
      <c r="F113" s="25"/>
      <c r="G113" s="25"/>
      <c r="H113" s="25"/>
      <c r="I113" s="25"/>
      <c r="O113" s="28"/>
      <c r="P113" s="28"/>
      <c r="Q113" s="28"/>
      <c r="R113" s="28"/>
      <c r="S113" s="28"/>
      <c r="T113" s="28"/>
      <c r="U113" s="28"/>
      <c r="V113" s="28"/>
      <c r="W113" s="28"/>
      <c r="X113" s="98"/>
      <c r="Y113" s="28"/>
      <c r="Z113" s="28"/>
      <c r="AA113" s="28"/>
    </row>
    <row r="114" spans="5:27" ht="14.25">
      <c r="E114" s="25"/>
      <c r="F114" s="25"/>
      <c r="G114" s="25"/>
      <c r="H114" s="25"/>
      <c r="I114" s="25"/>
      <c r="O114" s="28"/>
      <c r="P114" s="28"/>
      <c r="Q114" s="28"/>
      <c r="R114" s="28"/>
      <c r="S114" s="28"/>
      <c r="T114" s="28"/>
      <c r="U114" s="28"/>
      <c r="V114" s="28"/>
      <c r="W114" s="28"/>
      <c r="X114" s="98"/>
      <c r="Y114" s="28"/>
      <c r="Z114" s="28"/>
      <c r="AA114" s="28"/>
    </row>
    <row r="115" spans="5:27" ht="14.25">
      <c r="E115" s="25"/>
      <c r="F115" s="25"/>
      <c r="G115" s="25"/>
      <c r="H115" s="25"/>
      <c r="I115" s="25"/>
      <c r="O115" s="28"/>
      <c r="P115" s="28"/>
      <c r="Q115" s="28"/>
      <c r="R115" s="28"/>
      <c r="S115" s="28"/>
      <c r="T115" s="28"/>
      <c r="U115" s="28"/>
      <c r="V115" s="28"/>
      <c r="W115" s="28"/>
      <c r="X115" s="98"/>
      <c r="Y115" s="28"/>
      <c r="Z115" s="28"/>
      <c r="AA115" s="28"/>
    </row>
    <row r="116" spans="5:27" ht="14.25">
      <c r="E116" s="25"/>
      <c r="F116" s="25"/>
      <c r="G116" s="25"/>
      <c r="H116" s="25"/>
      <c r="I116" s="25"/>
      <c r="O116" s="28"/>
      <c r="P116" s="28"/>
      <c r="Q116" s="28"/>
      <c r="R116" s="28"/>
      <c r="S116" s="28"/>
      <c r="T116" s="28"/>
      <c r="U116" s="28"/>
      <c r="V116" s="28"/>
      <c r="W116" s="28"/>
      <c r="X116" s="98"/>
      <c r="Y116" s="28"/>
      <c r="Z116" s="28"/>
      <c r="AA116" s="28"/>
    </row>
    <row r="117" spans="5:27" ht="14.25">
      <c r="E117" s="25"/>
      <c r="F117" s="25"/>
      <c r="G117" s="25"/>
      <c r="H117" s="25"/>
      <c r="I117" s="25"/>
      <c r="O117" s="28"/>
      <c r="P117" s="28"/>
      <c r="Q117" s="28"/>
      <c r="R117" s="28"/>
      <c r="S117" s="28"/>
      <c r="T117" s="28"/>
      <c r="U117" s="28"/>
      <c r="V117" s="28"/>
      <c r="W117" s="28"/>
      <c r="X117" s="98"/>
      <c r="Y117" s="28"/>
      <c r="Z117" s="28"/>
      <c r="AA117" s="28"/>
    </row>
    <row r="118" spans="5:27" ht="14.25">
      <c r="E118" s="25"/>
      <c r="F118" s="25"/>
      <c r="G118" s="25"/>
      <c r="H118" s="25"/>
      <c r="I118" s="25"/>
      <c r="O118" s="28"/>
      <c r="P118" s="28"/>
      <c r="Q118" s="28"/>
      <c r="R118" s="28"/>
      <c r="S118" s="28"/>
      <c r="T118" s="28"/>
      <c r="U118" s="28"/>
      <c r="V118" s="28"/>
      <c r="W118" s="28"/>
      <c r="X118" s="98"/>
      <c r="Y118" s="28"/>
      <c r="Z118" s="28"/>
      <c r="AA118" s="28"/>
    </row>
    <row r="119" spans="5:27" ht="14.25">
      <c r="E119" s="25"/>
      <c r="F119" s="25"/>
      <c r="G119" s="25"/>
      <c r="H119" s="25"/>
      <c r="I119" s="25"/>
      <c r="O119" s="28"/>
      <c r="P119" s="28"/>
      <c r="Q119" s="28"/>
      <c r="R119" s="28"/>
      <c r="S119" s="28"/>
      <c r="T119" s="28"/>
      <c r="U119" s="28"/>
      <c r="V119" s="28"/>
      <c r="W119" s="28"/>
      <c r="X119" s="98"/>
      <c r="Y119" s="28"/>
      <c r="Z119" s="28"/>
      <c r="AA119" s="28"/>
    </row>
    <row r="120" spans="5:27" ht="14.25">
      <c r="E120" s="25"/>
      <c r="F120" s="25"/>
      <c r="G120" s="25"/>
      <c r="H120" s="25"/>
      <c r="I120" s="25"/>
      <c r="O120" s="28"/>
      <c r="P120" s="28"/>
      <c r="Q120" s="28"/>
      <c r="R120" s="28"/>
      <c r="S120" s="28"/>
      <c r="T120" s="28"/>
      <c r="U120" s="28"/>
      <c r="V120" s="28"/>
      <c r="W120" s="28"/>
      <c r="X120" s="98"/>
      <c r="Y120" s="28"/>
      <c r="Z120" s="28"/>
      <c r="AA120" s="28"/>
    </row>
    <row r="121" spans="5:27" ht="14.25">
      <c r="E121" s="25"/>
      <c r="F121" s="25"/>
      <c r="G121" s="25"/>
      <c r="H121" s="25"/>
      <c r="I121" s="25"/>
      <c r="O121" s="28"/>
      <c r="P121" s="28"/>
      <c r="Q121" s="28"/>
      <c r="R121" s="28"/>
      <c r="S121" s="28"/>
      <c r="T121" s="28"/>
      <c r="U121" s="28"/>
      <c r="V121" s="28"/>
      <c r="W121" s="28"/>
      <c r="X121" s="98"/>
      <c r="Y121" s="28"/>
      <c r="Z121" s="28"/>
      <c r="AA121" s="28"/>
    </row>
    <row r="122" spans="5:27" ht="14.25">
      <c r="E122" s="25"/>
      <c r="F122" s="25"/>
      <c r="G122" s="25"/>
      <c r="H122" s="25"/>
      <c r="I122" s="25"/>
      <c r="O122" s="28"/>
      <c r="P122" s="28"/>
      <c r="Q122" s="28"/>
      <c r="R122" s="28"/>
      <c r="S122" s="28"/>
      <c r="T122" s="28"/>
      <c r="U122" s="28"/>
      <c r="V122" s="28"/>
      <c r="W122" s="28"/>
      <c r="X122" s="98"/>
      <c r="Y122" s="28"/>
      <c r="Z122" s="28"/>
      <c r="AA122" s="28"/>
    </row>
    <row r="123" spans="5:27" ht="14.25">
      <c r="E123" s="25"/>
      <c r="F123" s="25"/>
      <c r="G123" s="25"/>
      <c r="H123" s="25"/>
      <c r="I123" s="25"/>
      <c r="O123" s="28"/>
      <c r="P123" s="28"/>
      <c r="Q123" s="28"/>
      <c r="R123" s="28"/>
      <c r="S123" s="28"/>
      <c r="T123" s="28"/>
      <c r="U123" s="28"/>
      <c r="V123" s="28"/>
      <c r="W123" s="28"/>
      <c r="X123" s="98"/>
      <c r="Y123" s="28"/>
      <c r="Z123" s="28"/>
      <c r="AA123" s="28"/>
    </row>
    <row r="124" spans="5:27" ht="14.25">
      <c r="E124" s="25"/>
      <c r="F124" s="25"/>
      <c r="G124" s="25"/>
      <c r="H124" s="25"/>
      <c r="I124" s="25"/>
      <c r="O124" s="28"/>
      <c r="P124" s="28"/>
      <c r="Q124" s="28"/>
      <c r="R124" s="28"/>
      <c r="S124" s="28"/>
      <c r="T124" s="28"/>
      <c r="U124" s="28"/>
      <c r="V124" s="28"/>
      <c r="W124" s="28"/>
      <c r="X124" s="98"/>
      <c r="Y124" s="28"/>
      <c r="Z124" s="28"/>
      <c r="AA124" s="28"/>
    </row>
    <row r="125" spans="5:27" ht="14.25">
      <c r="E125" s="25"/>
      <c r="F125" s="25"/>
      <c r="G125" s="25"/>
      <c r="H125" s="25"/>
      <c r="I125" s="25"/>
      <c r="O125" s="28"/>
      <c r="P125" s="28"/>
      <c r="Q125" s="28"/>
      <c r="R125" s="28"/>
      <c r="S125" s="28"/>
      <c r="T125" s="28"/>
      <c r="U125" s="28"/>
      <c r="V125" s="28"/>
      <c r="W125" s="28"/>
      <c r="X125" s="98"/>
      <c r="Y125" s="28"/>
      <c r="Z125" s="28"/>
      <c r="AA125" s="28"/>
    </row>
    <row r="126" spans="5:27" ht="14.25">
      <c r="E126" s="25"/>
      <c r="F126" s="25"/>
      <c r="G126" s="25"/>
      <c r="H126" s="25"/>
      <c r="I126" s="25"/>
      <c r="O126" s="28"/>
      <c r="P126" s="28"/>
      <c r="Q126" s="28"/>
      <c r="R126" s="28"/>
      <c r="S126" s="28"/>
      <c r="T126" s="28"/>
      <c r="U126" s="28"/>
      <c r="V126" s="28"/>
      <c r="W126" s="28"/>
      <c r="X126" s="98"/>
      <c r="Y126" s="28"/>
      <c r="Z126" s="28"/>
      <c r="AA126" s="28"/>
    </row>
    <row r="127" spans="5:27" ht="14.25">
      <c r="E127" s="25"/>
      <c r="F127" s="25"/>
      <c r="G127" s="25"/>
      <c r="H127" s="25"/>
      <c r="I127" s="25"/>
      <c r="O127" s="28"/>
      <c r="P127" s="28"/>
      <c r="Q127" s="28"/>
      <c r="R127" s="28"/>
      <c r="S127" s="28"/>
      <c r="T127" s="28"/>
      <c r="U127" s="28"/>
      <c r="V127" s="28"/>
      <c r="W127" s="28"/>
      <c r="X127" s="98"/>
      <c r="Y127" s="28"/>
      <c r="Z127" s="28"/>
      <c r="AA127" s="28"/>
    </row>
    <row r="128" spans="5:27" ht="14.25">
      <c r="E128" s="25"/>
      <c r="F128" s="25"/>
      <c r="G128" s="25"/>
      <c r="H128" s="25"/>
      <c r="I128" s="25"/>
      <c r="O128" s="28"/>
      <c r="P128" s="28"/>
      <c r="Q128" s="28"/>
      <c r="R128" s="28"/>
      <c r="S128" s="28"/>
      <c r="T128" s="28"/>
      <c r="U128" s="28"/>
      <c r="V128" s="28"/>
      <c r="W128" s="28"/>
      <c r="X128" s="98"/>
      <c r="Y128" s="28"/>
      <c r="Z128" s="28"/>
      <c r="AA128" s="28"/>
    </row>
    <row r="129" spans="5:27" ht="14.25">
      <c r="E129" s="25"/>
      <c r="F129" s="25"/>
      <c r="G129" s="25"/>
      <c r="H129" s="25"/>
      <c r="I129" s="25"/>
      <c r="O129" s="28"/>
      <c r="P129" s="28"/>
      <c r="Q129" s="28"/>
      <c r="R129" s="28"/>
      <c r="S129" s="28"/>
      <c r="T129" s="28"/>
      <c r="U129" s="28"/>
      <c r="V129" s="28"/>
      <c r="W129" s="28"/>
      <c r="X129" s="98"/>
      <c r="Y129" s="28"/>
      <c r="Z129" s="28"/>
      <c r="AA129" s="28"/>
    </row>
    <row r="130" spans="5:27" ht="14.25">
      <c r="E130" s="25"/>
      <c r="F130" s="25"/>
      <c r="G130" s="25"/>
      <c r="H130" s="25"/>
      <c r="I130" s="25"/>
      <c r="O130" s="28"/>
      <c r="P130" s="28"/>
      <c r="Q130" s="28"/>
      <c r="R130" s="28"/>
      <c r="S130" s="28"/>
      <c r="T130" s="28"/>
      <c r="U130" s="28"/>
      <c r="V130" s="28"/>
      <c r="W130" s="28"/>
      <c r="X130" s="98"/>
      <c r="Y130" s="28"/>
      <c r="Z130" s="28"/>
      <c r="AA130" s="28"/>
    </row>
    <row r="131" spans="5:27" ht="14.25">
      <c r="E131" s="25"/>
      <c r="F131" s="25"/>
      <c r="G131" s="25"/>
      <c r="H131" s="25"/>
      <c r="I131" s="25"/>
      <c r="O131" s="28"/>
      <c r="P131" s="28"/>
      <c r="Q131" s="28"/>
      <c r="R131" s="28"/>
      <c r="S131" s="28"/>
      <c r="T131" s="28"/>
      <c r="U131" s="28"/>
      <c r="V131" s="28"/>
      <c r="W131" s="28"/>
      <c r="X131" s="98"/>
      <c r="Y131" s="28"/>
      <c r="Z131" s="28"/>
      <c r="AA131" s="28"/>
    </row>
    <row r="132" spans="5:27" ht="14.25">
      <c r="E132" s="25"/>
      <c r="F132" s="25"/>
      <c r="G132" s="25"/>
      <c r="H132" s="25"/>
      <c r="I132" s="25"/>
      <c r="O132" s="28"/>
      <c r="P132" s="28"/>
      <c r="Q132" s="28"/>
      <c r="R132" s="28"/>
      <c r="S132" s="28"/>
      <c r="T132" s="28"/>
      <c r="U132" s="28"/>
      <c r="V132" s="28"/>
      <c r="W132" s="28"/>
      <c r="X132" s="98"/>
      <c r="Y132" s="28"/>
      <c r="Z132" s="28"/>
      <c r="AA132" s="28"/>
    </row>
    <row r="133" spans="5:27" ht="14.25">
      <c r="E133" s="25"/>
      <c r="F133" s="25"/>
      <c r="G133" s="25"/>
      <c r="H133" s="25"/>
      <c r="I133" s="25"/>
      <c r="O133" s="28"/>
      <c r="P133" s="28"/>
      <c r="Q133" s="28"/>
      <c r="R133" s="28"/>
      <c r="S133" s="28"/>
      <c r="T133" s="28"/>
      <c r="U133" s="28"/>
      <c r="V133" s="28"/>
      <c r="W133" s="28"/>
      <c r="X133" s="98"/>
      <c r="Y133" s="28"/>
      <c r="Z133" s="28"/>
      <c r="AA133" s="28"/>
    </row>
    <row r="134" spans="5:27" ht="14.25">
      <c r="E134" s="25"/>
      <c r="F134" s="25"/>
      <c r="G134" s="25"/>
      <c r="H134" s="25"/>
      <c r="I134" s="25"/>
      <c r="O134" s="28"/>
      <c r="P134" s="28"/>
      <c r="Q134" s="28"/>
      <c r="R134" s="28"/>
      <c r="S134" s="28"/>
      <c r="T134" s="28"/>
      <c r="U134" s="28"/>
      <c r="V134" s="28"/>
      <c r="W134" s="28"/>
      <c r="X134" s="98"/>
      <c r="Y134" s="28"/>
      <c r="Z134" s="28"/>
      <c r="AA134" s="28"/>
    </row>
    <row r="135" spans="5:27" ht="14.25">
      <c r="E135" s="25"/>
      <c r="F135" s="25"/>
      <c r="G135" s="25"/>
      <c r="H135" s="25"/>
      <c r="I135" s="25"/>
      <c r="O135" s="28"/>
      <c r="P135" s="28"/>
      <c r="Q135" s="28"/>
      <c r="R135" s="28"/>
      <c r="S135" s="28"/>
      <c r="T135" s="28"/>
      <c r="U135" s="28"/>
      <c r="V135" s="28"/>
      <c r="W135" s="28"/>
      <c r="X135" s="98"/>
      <c r="Y135" s="28"/>
      <c r="Z135" s="28"/>
      <c r="AA135" s="28"/>
    </row>
    <row r="136" spans="5:27" ht="14.25">
      <c r="E136" s="25"/>
      <c r="F136" s="25"/>
      <c r="G136" s="25"/>
      <c r="H136" s="25"/>
      <c r="I136" s="25"/>
      <c r="O136" s="28"/>
      <c r="P136" s="28"/>
      <c r="Q136" s="28"/>
      <c r="R136" s="28"/>
      <c r="S136" s="28"/>
      <c r="T136" s="28"/>
      <c r="U136" s="28"/>
      <c r="V136" s="28"/>
      <c r="W136" s="28"/>
      <c r="X136" s="98"/>
      <c r="Y136" s="28"/>
      <c r="Z136" s="28"/>
      <c r="AA136" s="28"/>
    </row>
    <row r="137" spans="5:27" ht="14.25">
      <c r="E137" s="25"/>
      <c r="F137" s="25"/>
      <c r="G137" s="25"/>
      <c r="H137" s="25"/>
      <c r="I137" s="25"/>
      <c r="O137" s="28"/>
      <c r="P137" s="28"/>
      <c r="Q137" s="28"/>
      <c r="R137" s="28"/>
      <c r="S137" s="28"/>
      <c r="T137" s="28"/>
      <c r="U137" s="28"/>
      <c r="V137" s="28"/>
      <c r="W137" s="28"/>
      <c r="X137" s="98"/>
      <c r="Y137" s="28"/>
      <c r="Z137" s="28"/>
      <c r="AA137" s="28"/>
    </row>
    <row r="138" spans="5:27" ht="14.25">
      <c r="E138" s="25"/>
      <c r="F138" s="25"/>
      <c r="G138" s="25"/>
      <c r="H138" s="25"/>
      <c r="I138" s="25"/>
      <c r="O138" s="28"/>
      <c r="P138" s="28"/>
      <c r="Q138" s="28"/>
      <c r="R138" s="28"/>
      <c r="S138" s="28"/>
      <c r="T138" s="28"/>
      <c r="U138" s="28"/>
      <c r="V138" s="28"/>
      <c r="W138" s="28"/>
      <c r="X138" s="98"/>
      <c r="Y138" s="28"/>
      <c r="Z138" s="28"/>
      <c r="AA138" s="28"/>
    </row>
    <row r="139" spans="5:27" ht="14.25">
      <c r="E139" s="25"/>
      <c r="F139" s="25"/>
      <c r="G139" s="25"/>
      <c r="H139" s="25"/>
      <c r="I139" s="25"/>
      <c r="O139" s="28"/>
      <c r="P139" s="28"/>
      <c r="Q139" s="28"/>
      <c r="R139" s="28"/>
      <c r="S139" s="28"/>
      <c r="T139" s="28"/>
      <c r="U139" s="28"/>
      <c r="V139" s="28"/>
      <c r="W139" s="28"/>
      <c r="X139" s="98"/>
      <c r="Y139" s="28"/>
      <c r="Z139" s="28"/>
      <c r="AA139" s="28"/>
    </row>
    <row r="140" spans="5:27" ht="14.25">
      <c r="E140" s="25"/>
      <c r="F140" s="25"/>
      <c r="G140" s="25"/>
      <c r="H140" s="25"/>
      <c r="I140" s="25"/>
      <c r="O140" s="28"/>
      <c r="P140" s="28"/>
      <c r="Q140" s="28"/>
      <c r="R140" s="28"/>
      <c r="S140" s="28"/>
      <c r="T140" s="28"/>
      <c r="U140" s="28"/>
      <c r="V140" s="28"/>
      <c r="W140" s="28"/>
      <c r="X140" s="98"/>
      <c r="Y140" s="28"/>
      <c r="Z140" s="28"/>
      <c r="AA140" s="28"/>
    </row>
    <row r="141" spans="5:23" ht="14.25">
      <c r="E141" s="25"/>
      <c r="F141" s="25"/>
      <c r="G141" s="25"/>
      <c r="H141" s="25"/>
      <c r="I141" s="25"/>
      <c r="O141" s="28"/>
      <c r="P141" s="28"/>
      <c r="Q141" s="28"/>
      <c r="R141" s="28"/>
      <c r="S141" s="28"/>
      <c r="V141" s="28"/>
      <c r="W141" s="28"/>
    </row>
    <row r="142" spans="5:23" ht="14.25">
      <c r="E142" s="25"/>
      <c r="F142" s="25"/>
      <c r="G142" s="25"/>
      <c r="H142" s="25"/>
      <c r="I142" s="25"/>
      <c r="O142" s="28"/>
      <c r="P142" s="28"/>
      <c r="Q142" s="28"/>
      <c r="R142" s="28"/>
      <c r="S142" s="28"/>
      <c r="V142" s="28"/>
      <c r="W142" s="28"/>
    </row>
    <row r="143" spans="5:23" ht="14.25">
      <c r="E143" s="25"/>
      <c r="F143" s="25"/>
      <c r="G143" s="25"/>
      <c r="H143" s="25"/>
      <c r="I143" s="25"/>
      <c r="O143" s="28"/>
      <c r="P143" s="28"/>
      <c r="Q143" s="28"/>
      <c r="R143" s="28"/>
      <c r="S143" s="28"/>
      <c r="V143" s="28"/>
      <c r="W143" s="28"/>
    </row>
    <row r="144" spans="5:23" ht="14.25">
      <c r="E144" s="25"/>
      <c r="F144" s="25"/>
      <c r="G144" s="25"/>
      <c r="H144" s="25"/>
      <c r="I144" s="25"/>
      <c r="O144" s="28"/>
      <c r="P144" s="28"/>
      <c r="Q144" s="28"/>
      <c r="R144" s="28"/>
      <c r="S144" s="28"/>
      <c r="V144" s="28"/>
      <c r="W144" s="28"/>
    </row>
    <row r="145" spans="5:23" ht="14.25">
      <c r="E145" s="25"/>
      <c r="F145" s="25"/>
      <c r="G145" s="25"/>
      <c r="H145" s="25"/>
      <c r="I145" s="25"/>
      <c r="O145" s="28"/>
      <c r="P145" s="28"/>
      <c r="Q145" s="28"/>
      <c r="R145" s="28"/>
      <c r="S145" s="28"/>
      <c r="V145" s="28"/>
      <c r="W145" s="28"/>
    </row>
    <row r="146" spans="5:9" ht="14.25">
      <c r="E146" s="25"/>
      <c r="F146" s="25"/>
      <c r="G146" s="25"/>
      <c r="H146" s="25"/>
      <c r="I146" s="25"/>
    </row>
    <row r="147" spans="5:9" ht="14.25">
      <c r="E147" s="25"/>
      <c r="F147" s="25"/>
      <c r="G147" s="25"/>
      <c r="H147" s="25"/>
      <c r="I147" s="25"/>
    </row>
    <row r="148" spans="5:9" ht="14.25">
      <c r="E148" s="25"/>
      <c r="F148" s="25"/>
      <c r="G148" s="25"/>
      <c r="H148" s="25"/>
      <c r="I148" s="25"/>
    </row>
    <row r="149" spans="5:9" ht="14.25">
      <c r="E149" s="25"/>
      <c r="F149" s="25"/>
      <c r="G149" s="25"/>
      <c r="H149" s="25"/>
      <c r="I149" s="25"/>
    </row>
    <row r="150" spans="5:9" ht="14.25">
      <c r="E150" s="25"/>
      <c r="F150" s="25"/>
      <c r="G150" s="25"/>
      <c r="H150" s="25"/>
      <c r="I150" s="25"/>
    </row>
    <row r="151" spans="5:9" ht="14.25">
      <c r="E151" s="25"/>
      <c r="F151" s="25"/>
      <c r="G151" s="25"/>
      <c r="H151" s="25"/>
      <c r="I151" s="25"/>
    </row>
    <row r="152" spans="5:9" ht="14.25">
      <c r="E152" s="25"/>
      <c r="F152" s="25"/>
      <c r="G152" s="25"/>
      <c r="H152" s="25"/>
      <c r="I152" s="25"/>
    </row>
    <row r="153" spans="5:9" ht="14.25">
      <c r="E153" s="25"/>
      <c r="F153" s="25"/>
      <c r="G153" s="25"/>
      <c r="H153" s="25"/>
      <c r="I153" s="25"/>
    </row>
    <row r="154" spans="5:9" ht="14.25">
      <c r="E154" s="25"/>
      <c r="F154" s="25"/>
      <c r="G154" s="25"/>
      <c r="H154" s="25"/>
      <c r="I154" s="25"/>
    </row>
    <row r="155" spans="5:9" ht="14.25">
      <c r="E155" s="25"/>
      <c r="F155" s="25"/>
      <c r="G155" s="25"/>
      <c r="H155" s="25"/>
      <c r="I155" s="25"/>
    </row>
    <row r="156" spans="5:9" ht="14.25">
      <c r="E156" s="25"/>
      <c r="F156" s="25"/>
      <c r="G156" s="25"/>
      <c r="H156" s="25"/>
      <c r="I156" s="25"/>
    </row>
    <row r="157" spans="5:9" ht="14.25">
      <c r="E157" s="25"/>
      <c r="F157" s="25"/>
      <c r="G157" s="25"/>
      <c r="H157" s="25"/>
      <c r="I157" s="25"/>
    </row>
    <row r="158" spans="5:9" ht="14.25">
      <c r="E158" s="25"/>
      <c r="F158" s="25"/>
      <c r="G158" s="25"/>
      <c r="H158" s="25"/>
      <c r="I158" s="25"/>
    </row>
    <row r="159" spans="5:9" ht="14.25">
      <c r="E159" s="25"/>
      <c r="F159" s="25"/>
      <c r="G159" s="25"/>
      <c r="H159" s="25"/>
      <c r="I159" s="25"/>
    </row>
    <row r="160" spans="5:9" ht="14.25">
      <c r="E160" s="25"/>
      <c r="F160" s="25"/>
      <c r="G160" s="25"/>
      <c r="H160" s="25"/>
      <c r="I160" s="25"/>
    </row>
    <row r="161" spans="5:9" ht="14.25">
      <c r="E161" s="25"/>
      <c r="F161" s="25"/>
      <c r="G161" s="25"/>
      <c r="H161" s="25"/>
      <c r="I161" s="25"/>
    </row>
    <row r="162" spans="5:9" ht="14.25">
      <c r="E162" s="25"/>
      <c r="F162" s="25"/>
      <c r="G162" s="25"/>
      <c r="H162" s="25"/>
      <c r="I162" s="25"/>
    </row>
    <row r="163" spans="5:9" ht="14.25">
      <c r="E163" s="25"/>
      <c r="F163" s="25"/>
      <c r="G163" s="25"/>
      <c r="H163" s="25"/>
      <c r="I163" s="25"/>
    </row>
    <row r="164" spans="5:9" ht="14.25">
      <c r="E164" s="25"/>
      <c r="F164" s="25"/>
      <c r="G164" s="25"/>
      <c r="H164" s="25"/>
      <c r="I164" s="25"/>
    </row>
    <row r="165" spans="5:9" ht="14.25">
      <c r="E165" s="25"/>
      <c r="F165" s="25"/>
      <c r="G165" s="25"/>
      <c r="H165" s="25"/>
      <c r="I165" s="25"/>
    </row>
    <row r="166" spans="5:9" ht="14.25">
      <c r="E166" s="25"/>
      <c r="F166" s="25"/>
      <c r="G166" s="25"/>
      <c r="H166" s="25"/>
      <c r="I166" s="25"/>
    </row>
    <row r="167" spans="5:9" ht="14.25">
      <c r="E167" s="25"/>
      <c r="F167" s="25"/>
      <c r="G167" s="25"/>
      <c r="H167" s="25"/>
      <c r="I167" s="25"/>
    </row>
    <row r="168" spans="5:9" ht="14.25">
      <c r="E168" s="25"/>
      <c r="F168" s="25"/>
      <c r="G168" s="25"/>
      <c r="H168" s="25"/>
      <c r="I168" s="25"/>
    </row>
    <row r="169" spans="5:9" ht="14.25">
      <c r="E169" s="25"/>
      <c r="F169" s="25"/>
      <c r="G169" s="25"/>
      <c r="H169" s="25"/>
      <c r="I169" s="25"/>
    </row>
    <row r="170" spans="5:9" ht="14.25">
      <c r="E170" s="25"/>
      <c r="F170" s="25"/>
      <c r="G170" s="25"/>
      <c r="H170" s="25"/>
      <c r="I170" s="25"/>
    </row>
    <row r="171" spans="5:9" ht="14.25">
      <c r="E171" s="25"/>
      <c r="F171" s="25"/>
      <c r="G171" s="25"/>
      <c r="H171" s="25"/>
      <c r="I171" s="25"/>
    </row>
    <row r="172" spans="5:9" ht="14.25">
      <c r="E172" s="25"/>
      <c r="F172" s="25"/>
      <c r="G172" s="25"/>
      <c r="H172" s="25"/>
      <c r="I172" s="25"/>
    </row>
    <row r="173" spans="5:9" ht="14.25">
      <c r="E173" s="25"/>
      <c r="F173" s="25"/>
      <c r="G173" s="25"/>
      <c r="H173" s="25"/>
      <c r="I173" s="25"/>
    </row>
    <row r="174" spans="5:9" ht="14.25">
      <c r="E174" s="25"/>
      <c r="F174" s="25"/>
      <c r="G174" s="25"/>
      <c r="H174" s="25"/>
      <c r="I174" s="25"/>
    </row>
    <row r="175" spans="5:9" ht="14.25">
      <c r="E175" s="25"/>
      <c r="F175" s="25"/>
      <c r="G175" s="25"/>
      <c r="H175" s="25"/>
      <c r="I175" s="25"/>
    </row>
    <row r="176" spans="5:9" ht="14.25">
      <c r="E176" s="25"/>
      <c r="F176" s="25"/>
      <c r="G176" s="25"/>
      <c r="H176" s="25"/>
      <c r="I176" s="25"/>
    </row>
    <row r="177" spans="5:9" ht="14.25">
      <c r="E177" s="25"/>
      <c r="F177" s="25"/>
      <c r="G177" s="25"/>
      <c r="H177" s="25"/>
      <c r="I177" s="25"/>
    </row>
    <row r="178" spans="5:9" ht="14.25">
      <c r="E178" s="25"/>
      <c r="F178" s="25"/>
      <c r="G178" s="25"/>
      <c r="H178" s="25"/>
      <c r="I178" s="25"/>
    </row>
    <row r="179" spans="5:9" ht="14.25">
      <c r="E179" s="25"/>
      <c r="F179" s="25"/>
      <c r="G179" s="25"/>
      <c r="H179" s="25"/>
      <c r="I179" s="25"/>
    </row>
    <row r="180" spans="5:9" ht="14.25">
      <c r="E180" s="25"/>
      <c r="F180" s="25"/>
      <c r="G180" s="25"/>
      <c r="H180" s="25"/>
      <c r="I180" s="25"/>
    </row>
    <row r="181" spans="5:9" ht="14.25">
      <c r="E181" s="25"/>
      <c r="F181" s="25"/>
      <c r="G181" s="25"/>
      <c r="H181" s="25"/>
      <c r="I181" s="25"/>
    </row>
    <row r="182" spans="5:9" ht="14.25">
      <c r="E182" s="25"/>
      <c r="F182" s="25"/>
      <c r="G182" s="25"/>
      <c r="H182" s="25"/>
      <c r="I182" s="25"/>
    </row>
    <row r="183" spans="5:9" ht="14.25">
      <c r="E183" s="25"/>
      <c r="F183" s="25"/>
      <c r="G183" s="25"/>
      <c r="H183" s="25"/>
      <c r="I183" s="25"/>
    </row>
    <row r="184" spans="5:9" ht="14.25">
      <c r="E184" s="25"/>
      <c r="F184" s="25"/>
      <c r="G184" s="25"/>
      <c r="H184" s="25"/>
      <c r="I184" s="25"/>
    </row>
    <row r="185" spans="5:9" ht="14.25">
      <c r="E185" s="25"/>
      <c r="F185" s="25"/>
      <c r="G185" s="25"/>
      <c r="H185" s="25"/>
      <c r="I185" s="25"/>
    </row>
    <row r="186" spans="5:9" ht="14.25">
      <c r="E186" s="25"/>
      <c r="F186" s="25"/>
      <c r="G186" s="25"/>
      <c r="H186" s="25"/>
      <c r="I186" s="25"/>
    </row>
    <row r="187" spans="5:9" ht="14.25">
      <c r="E187" s="25"/>
      <c r="F187" s="25"/>
      <c r="G187" s="25"/>
      <c r="H187" s="25"/>
      <c r="I187" s="25"/>
    </row>
    <row r="188" spans="5:9" ht="14.25">
      <c r="E188" s="25"/>
      <c r="F188" s="25"/>
      <c r="G188" s="25"/>
      <c r="H188" s="25"/>
      <c r="I188" s="25"/>
    </row>
    <row r="189" spans="5:9" ht="14.25">
      <c r="E189" s="25"/>
      <c r="F189" s="25"/>
      <c r="G189" s="25"/>
      <c r="H189" s="25"/>
      <c r="I189" s="25"/>
    </row>
    <row r="190" spans="5:9" ht="14.25">
      <c r="E190" s="25"/>
      <c r="F190" s="25"/>
      <c r="G190" s="25"/>
      <c r="H190" s="25"/>
      <c r="I190" s="25"/>
    </row>
    <row r="191" spans="5:9" ht="14.25">
      <c r="E191" s="25"/>
      <c r="F191" s="25"/>
      <c r="G191" s="25"/>
      <c r="H191" s="25"/>
      <c r="I191" s="25"/>
    </row>
    <row r="192" spans="5:9" ht="14.25">
      <c r="E192" s="25"/>
      <c r="F192" s="25"/>
      <c r="G192" s="25"/>
      <c r="H192" s="25"/>
      <c r="I192" s="25"/>
    </row>
    <row r="193" spans="5:9" ht="14.25">
      <c r="E193" s="25"/>
      <c r="F193" s="25"/>
      <c r="G193" s="25"/>
      <c r="H193" s="25"/>
      <c r="I193" s="25"/>
    </row>
    <row r="194" spans="5:9" ht="14.25">
      <c r="E194" s="25"/>
      <c r="F194" s="25"/>
      <c r="G194" s="25"/>
      <c r="H194" s="25"/>
      <c r="I194" s="25"/>
    </row>
    <row r="195" spans="5:9" ht="14.25">
      <c r="E195" s="25"/>
      <c r="F195" s="25"/>
      <c r="G195" s="25"/>
      <c r="H195" s="25"/>
      <c r="I195" s="25"/>
    </row>
    <row r="196" spans="5:9" ht="14.25">
      <c r="E196" s="25"/>
      <c r="F196" s="25"/>
      <c r="G196" s="25"/>
      <c r="H196" s="25"/>
      <c r="I196" s="25"/>
    </row>
    <row r="197" spans="5:9" ht="14.25">
      <c r="E197" s="25"/>
      <c r="F197" s="25"/>
      <c r="G197" s="25"/>
      <c r="H197" s="25"/>
      <c r="I197" s="25"/>
    </row>
    <row r="198" spans="5:9" ht="14.25">
      <c r="E198" s="25"/>
      <c r="F198" s="25"/>
      <c r="G198" s="25"/>
      <c r="H198" s="25"/>
      <c r="I198" s="25"/>
    </row>
    <row r="199" spans="5:9" ht="14.25">
      <c r="E199" s="25"/>
      <c r="F199" s="25"/>
      <c r="G199" s="25"/>
      <c r="H199" s="25"/>
      <c r="I199" s="25"/>
    </row>
    <row r="200" spans="5:9" ht="14.25">
      <c r="E200" s="25"/>
      <c r="F200" s="25"/>
      <c r="G200" s="25"/>
      <c r="H200" s="25"/>
      <c r="I200" s="25"/>
    </row>
    <row r="201" spans="5:9" ht="14.25">
      <c r="E201" s="25"/>
      <c r="F201" s="25"/>
      <c r="G201" s="25"/>
      <c r="H201" s="25"/>
      <c r="I201" s="25"/>
    </row>
    <row r="202" spans="5:9" ht="14.25">
      <c r="E202" s="25"/>
      <c r="F202" s="25"/>
      <c r="G202" s="25"/>
      <c r="H202" s="25"/>
      <c r="I202" s="25"/>
    </row>
    <row r="203" spans="5:9" ht="14.25">
      <c r="E203" s="25"/>
      <c r="F203" s="25"/>
      <c r="G203" s="25"/>
      <c r="H203" s="25"/>
      <c r="I203" s="25"/>
    </row>
    <row r="204" spans="5:9" ht="14.25">
      <c r="E204" s="25"/>
      <c r="F204" s="25"/>
      <c r="G204" s="25"/>
      <c r="H204" s="25"/>
      <c r="I204" s="25"/>
    </row>
    <row r="205" spans="5:9" ht="14.25">
      <c r="E205" s="25"/>
      <c r="F205" s="25"/>
      <c r="G205" s="25"/>
      <c r="H205" s="25"/>
      <c r="I205" s="25"/>
    </row>
    <row r="206" spans="5:9" ht="14.25">
      <c r="E206" s="25"/>
      <c r="F206" s="25"/>
      <c r="G206" s="25"/>
      <c r="H206" s="25"/>
      <c r="I206" s="25"/>
    </row>
    <row r="207" spans="5:9" ht="14.25">
      <c r="E207" s="25"/>
      <c r="F207" s="25"/>
      <c r="G207" s="25"/>
      <c r="H207" s="25"/>
      <c r="I207" s="25"/>
    </row>
    <row r="208" spans="5:9" ht="14.25">
      <c r="E208" s="25"/>
      <c r="F208" s="25"/>
      <c r="G208" s="25"/>
      <c r="H208" s="25"/>
      <c r="I208" s="25"/>
    </row>
    <row r="209" spans="5:9" ht="14.25">
      <c r="E209" s="25"/>
      <c r="F209" s="25"/>
      <c r="G209" s="25"/>
      <c r="H209" s="25"/>
      <c r="I209" s="25"/>
    </row>
    <row r="210" spans="5:9" ht="14.25">
      <c r="E210" s="25"/>
      <c r="F210" s="25"/>
      <c r="G210" s="25"/>
      <c r="H210" s="25"/>
      <c r="I210" s="25"/>
    </row>
    <row r="211" spans="5:9" ht="14.25">
      <c r="E211" s="25"/>
      <c r="F211" s="25"/>
      <c r="G211" s="25"/>
      <c r="H211" s="25"/>
      <c r="I211" s="25"/>
    </row>
    <row r="212" spans="5:9" ht="14.25">
      <c r="E212" s="25"/>
      <c r="F212" s="25"/>
      <c r="G212" s="25"/>
      <c r="H212" s="25"/>
      <c r="I212" s="25"/>
    </row>
    <row r="213" spans="5:9" ht="14.25">
      <c r="E213" s="25"/>
      <c r="F213" s="25"/>
      <c r="G213" s="25"/>
      <c r="H213" s="25"/>
      <c r="I213" s="25"/>
    </row>
    <row r="214" spans="5:9" ht="14.25">
      <c r="E214" s="25"/>
      <c r="F214" s="25"/>
      <c r="G214" s="25"/>
      <c r="H214" s="25"/>
      <c r="I214" s="25"/>
    </row>
    <row r="215" spans="5:9" ht="14.25">
      <c r="E215" s="25"/>
      <c r="F215" s="25"/>
      <c r="G215" s="25"/>
      <c r="H215" s="25"/>
      <c r="I215" s="25"/>
    </row>
    <row r="216" spans="5:9" ht="14.25">
      <c r="E216" s="25"/>
      <c r="F216" s="25"/>
      <c r="G216" s="25"/>
      <c r="H216" s="25"/>
      <c r="I216" s="25"/>
    </row>
    <row r="217" spans="5:9" ht="14.25">
      <c r="E217" s="25"/>
      <c r="F217" s="25"/>
      <c r="G217" s="25"/>
      <c r="H217" s="25"/>
      <c r="I217" s="25"/>
    </row>
    <row r="218" spans="5:9" ht="14.25">
      <c r="E218" s="25"/>
      <c r="F218" s="25"/>
      <c r="G218" s="25"/>
      <c r="H218" s="25"/>
      <c r="I218" s="25"/>
    </row>
    <row r="219" spans="5:9" ht="14.25">
      <c r="E219" s="25"/>
      <c r="F219" s="25"/>
      <c r="G219" s="25"/>
      <c r="H219" s="25"/>
      <c r="I219" s="25"/>
    </row>
    <row r="220" spans="5:9" ht="14.25">
      <c r="E220" s="25"/>
      <c r="F220" s="25"/>
      <c r="G220" s="25"/>
      <c r="H220" s="25"/>
      <c r="I220" s="25"/>
    </row>
    <row r="221" spans="5:9" ht="14.25">
      <c r="E221" s="25"/>
      <c r="F221" s="25"/>
      <c r="G221" s="25"/>
      <c r="H221" s="25"/>
      <c r="I221" s="25"/>
    </row>
    <row r="222" spans="5:9" ht="14.25">
      <c r="E222" s="25"/>
      <c r="F222" s="25"/>
      <c r="G222" s="25"/>
      <c r="H222" s="25"/>
      <c r="I222" s="25"/>
    </row>
    <row r="223" spans="5:9" ht="14.25">
      <c r="E223" s="25"/>
      <c r="F223" s="25"/>
      <c r="G223" s="25"/>
      <c r="H223" s="25"/>
      <c r="I223" s="25"/>
    </row>
    <row r="224" spans="5:9" ht="14.25">
      <c r="E224" s="25"/>
      <c r="F224" s="25"/>
      <c r="G224" s="25"/>
      <c r="H224" s="25"/>
      <c r="I224" s="25"/>
    </row>
    <row r="225" spans="5:9" ht="14.25">
      <c r="E225" s="25"/>
      <c r="F225" s="25"/>
      <c r="G225" s="25"/>
      <c r="H225" s="25"/>
      <c r="I225" s="25"/>
    </row>
    <row r="226" spans="5:9" ht="14.25">
      <c r="E226" s="25"/>
      <c r="F226" s="25"/>
      <c r="G226" s="25"/>
      <c r="H226" s="25"/>
      <c r="I226" s="25"/>
    </row>
    <row r="227" spans="5:9" ht="14.25">
      <c r="E227" s="25"/>
      <c r="F227" s="25"/>
      <c r="G227" s="25"/>
      <c r="H227" s="25"/>
      <c r="I227" s="25"/>
    </row>
    <row r="228" spans="5:9" ht="14.25">
      <c r="E228" s="25"/>
      <c r="F228" s="25"/>
      <c r="G228" s="25"/>
      <c r="H228" s="25"/>
      <c r="I228" s="25"/>
    </row>
    <row r="229" spans="5:9" ht="14.25">
      <c r="E229" s="25"/>
      <c r="F229" s="25"/>
      <c r="G229" s="25"/>
      <c r="H229" s="25"/>
      <c r="I229" s="25"/>
    </row>
    <row r="230" spans="5:9" ht="14.25">
      <c r="E230" s="25"/>
      <c r="F230" s="25"/>
      <c r="G230" s="25"/>
      <c r="H230" s="25"/>
      <c r="I230" s="25"/>
    </row>
    <row r="231" spans="5:9" ht="14.25">
      <c r="E231" s="25"/>
      <c r="F231" s="25"/>
      <c r="G231" s="25"/>
      <c r="H231" s="25"/>
      <c r="I231" s="25"/>
    </row>
    <row r="232" spans="5:9" ht="14.25">
      <c r="E232" s="25"/>
      <c r="F232" s="25"/>
      <c r="G232" s="25"/>
      <c r="H232" s="25"/>
      <c r="I232" s="25"/>
    </row>
    <row r="233" spans="5:9" ht="14.25">
      <c r="E233" s="25"/>
      <c r="F233" s="25"/>
      <c r="G233" s="25"/>
      <c r="H233" s="25"/>
      <c r="I233" s="25"/>
    </row>
    <row r="234" spans="5:9" ht="14.25">
      <c r="E234" s="25"/>
      <c r="F234" s="25"/>
      <c r="G234" s="25"/>
      <c r="H234" s="25"/>
      <c r="I234" s="25"/>
    </row>
    <row r="235" spans="5:9" ht="14.25">
      <c r="E235" s="25"/>
      <c r="F235" s="25"/>
      <c r="G235" s="25"/>
      <c r="H235" s="25"/>
      <c r="I235" s="25"/>
    </row>
    <row r="236" spans="5:9" ht="14.25">
      <c r="E236" s="25"/>
      <c r="F236" s="25"/>
      <c r="G236" s="25"/>
      <c r="H236" s="25"/>
      <c r="I236" s="25"/>
    </row>
    <row r="237" spans="5:9" ht="14.25">
      <c r="E237" s="25"/>
      <c r="F237" s="25"/>
      <c r="G237" s="25"/>
      <c r="H237" s="25"/>
      <c r="I237" s="25"/>
    </row>
    <row r="238" spans="5:9" ht="14.25">
      <c r="E238" s="25"/>
      <c r="F238" s="25"/>
      <c r="G238" s="25"/>
      <c r="H238" s="25"/>
      <c r="I238" s="25"/>
    </row>
    <row r="239" spans="5:9" ht="14.25">
      <c r="E239" s="25"/>
      <c r="F239" s="25"/>
      <c r="G239" s="25"/>
      <c r="H239" s="25"/>
      <c r="I239" s="25"/>
    </row>
    <row r="240" spans="5:9" ht="14.25">
      <c r="E240" s="25"/>
      <c r="F240" s="25"/>
      <c r="G240" s="25"/>
      <c r="H240" s="25"/>
      <c r="I240" s="25"/>
    </row>
    <row r="241" spans="5:9" ht="14.25">
      <c r="E241" s="25"/>
      <c r="F241" s="25"/>
      <c r="G241" s="25"/>
      <c r="H241" s="25"/>
      <c r="I241" s="25"/>
    </row>
    <row r="242" spans="5:9" ht="14.25">
      <c r="E242" s="25"/>
      <c r="F242" s="25"/>
      <c r="G242" s="25"/>
      <c r="H242" s="25"/>
      <c r="I242" s="25"/>
    </row>
    <row r="243" spans="5:9" ht="14.25">
      <c r="E243" s="25"/>
      <c r="F243" s="25"/>
      <c r="G243" s="25"/>
      <c r="H243" s="25"/>
      <c r="I243" s="25"/>
    </row>
    <row r="244" spans="5:9" ht="14.25">
      <c r="E244" s="25"/>
      <c r="F244" s="25"/>
      <c r="G244" s="25"/>
      <c r="H244" s="25"/>
      <c r="I244" s="25"/>
    </row>
    <row r="245" spans="5:9" ht="14.25">
      <c r="E245" s="25"/>
      <c r="F245" s="25"/>
      <c r="G245" s="25"/>
      <c r="H245" s="25"/>
      <c r="I245" s="25"/>
    </row>
    <row r="246" spans="5:9" ht="14.25">
      <c r="E246" s="25"/>
      <c r="F246" s="25"/>
      <c r="G246" s="25"/>
      <c r="H246" s="25"/>
      <c r="I246" s="25"/>
    </row>
    <row r="247" spans="5:9" ht="14.25">
      <c r="E247" s="25"/>
      <c r="F247" s="25"/>
      <c r="G247" s="25"/>
      <c r="H247" s="25"/>
      <c r="I247" s="25"/>
    </row>
    <row r="248" spans="5:9" ht="14.25">
      <c r="E248" s="25"/>
      <c r="F248" s="25"/>
      <c r="G248" s="25"/>
      <c r="H248" s="25"/>
      <c r="I248" s="25"/>
    </row>
    <row r="249" spans="5:9" ht="14.25">
      <c r="E249" s="25"/>
      <c r="F249" s="25"/>
      <c r="G249" s="25"/>
      <c r="H249" s="25"/>
      <c r="I249" s="25"/>
    </row>
    <row r="250" spans="5:9" ht="14.25">
      <c r="E250" s="25"/>
      <c r="F250" s="25"/>
      <c r="G250" s="25"/>
      <c r="H250" s="25"/>
      <c r="I250" s="25"/>
    </row>
    <row r="251" spans="5:9" ht="14.25">
      <c r="E251" s="25"/>
      <c r="F251" s="25"/>
      <c r="G251" s="25"/>
      <c r="H251" s="25"/>
      <c r="I251" s="25"/>
    </row>
    <row r="252" spans="5:9" ht="14.25">
      <c r="E252" s="25"/>
      <c r="F252" s="25"/>
      <c r="G252" s="25"/>
      <c r="H252" s="25"/>
      <c r="I252" s="25"/>
    </row>
    <row r="253" spans="5:9" ht="14.25">
      <c r="E253" s="25"/>
      <c r="F253" s="25"/>
      <c r="G253" s="25"/>
      <c r="H253" s="25"/>
      <c r="I253" s="25"/>
    </row>
    <row r="254" spans="5:9" ht="14.25">
      <c r="E254" s="25"/>
      <c r="F254" s="25"/>
      <c r="G254" s="25"/>
      <c r="H254" s="25"/>
      <c r="I254" s="25"/>
    </row>
    <row r="255" spans="5:9" ht="14.25">
      <c r="E255" s="25"/>
      <c r="F255" s="25"/>
      <c r="G255" s="25"/>
      <c r="H255" s="25"/>
      <c r="I255" s="25"/>
    </row>
    <row r="256" spans="5:9" ht="14.25">
      <c r="E256" s="25"/>
      <c r="F256" s="25"/>
      <c r="G256" s="25"/>
      <c r="H256" s="25"/>
      <c r="I256" s="25"/>
    </row>
    <row r="257" spans="5:9" ht="14.25">
      <c r="E257" s="25"/>
      <c r="F257" s="25"/>
      <c r="G257" s="25"/>
      <c r="H257" s="25"/>
      <c r="I257" s="25"/>
    </row>
    <row r="258" spans="5:9" ht="14.25">
      <c r="E258" s="25"/>
      <c r="F258" s="25"/>
      <c r="G258" s="25"/>
      <c r="H258" s="25"/>
      <c r="I258" s="25"/>
    </row>
    <row r="259" spans="5:9" ht="14.25">
      <c r="E259" s="25"/>
      <c r="F259" s="25"/>
      <c r="G259" s="25"/>
      <c r="H259" s="25"/>
      <c r="I259" s="25"/>
    </row>
    <row r="260" spans="5:9" ht="14.25">
      <c r="E260" s="25"/>
      <c r="F260" s="25"/>
      <c r="G260" s="25"/>
      <c r="H260" s="25"/>
      <c r="I260" s="25"/>
    </row>
    <row r="261" spans="5:9" ht="14.25">
      <c r="E261" s="25"/>
      <c r="F261" s="25"/>
      <c r="G261" s="25"/>
      <c r="H261" s="25"/>
      <c r="I261" s="25"/>
    </row>
    <row r="262" spans="5:9" ht="14.25">
      <c r="E262" s="25"/>
      <c r="F262" s="25"/>
      <c r="G262" s="25"/>
      <c r="H262" s="25"/>
      <c r="I262" s="25"/>
    </row>
    <row r="263" spans="5:9" ht="14.25">
      <c r="E263" s="25"/>
      <c r="F263" s="25"/>
      <c r="G263" s="25"/>
      <c r="H263" s="25"/>
      <c r="I263" s="25"/>
    </row>
    <row r="264" spans="5:9" ht="14.25">
      <c r="E264" s="25"/>
      <c r="F264" s="25"/>
      <c r="G264" s="25"/>
      <c r="H264" s="25"/>
      <c r="I264" s="25"/>
    </row>
    <row r="265" spans="5:9" ht="14.25">
      <c r="E265" s="25"/>
      <c r="F265" s="25"/>
      <c r="G265" s="25"/>
      <c r="H265" s="25"/>
      <c r="I265" s="25"/>
    </row>
    <row r="266" spans="5:9" ht="14.25">
      <c r="E266" s="25"/>
      <c r="F266" s="25"/>
      <c r="G266" s="25"/>
      <c r="H266" s="25"/>
      <c r="I266" s="25"/>
    </row>
    <row r="267" spans="5:9" ht="14.25">
      <c r="E267" s="25"/>
      <c r="F267" s="25"/>
      <c r="G267" s="25"/>
      <c r="H267" s="25"/>
      <c r="I267" s="25"/>
    </row>
    <row r="268" spans="5:9" ht="14.25">
      <c r="E268" s="25"/>
      <c r="F268" s="25"/>
      <c r="G268" s="25"/>
      <c r="H268" s="25"/>
      <c r="I268" s="25"/>
    </row>
    <row r="269" spans="5:9" ht="14.25">
      <c r="E269" s="25"/>
      <c r="F269" s="25"/>
      <c r="G269" s="25"/>
      <c r="H269" s="25"/>
      <c r="I269" s="25"/>
    </row>
    <row r="270" spans="5:9" ht="14.25">
      <c r="E270" s="25"/>
      <c r="F270" s="25"/>
      <c r="G270" s="25"/>
      <c r="H270" s="25"/>
      <c r="I270" s="25"/>
    </row>
    <row r="271" spans="5:9" ht="14.25">
      <c r="E271" s="25"/>
      <c r="F271" s="25"/>
      <c r="G271" s="25"/>
      <c r="H271" s="25"/>
      <c r="I271" s="25"/>
    </row>
    <row r="272" spans="5:9" ht="14.25">
      <c r="E272" s="25"/>
      <c r="F272" s="25"/>
      <c r="G272" s="25"/>
      <c r="H272" s="25"/>
      <c r="I272" s="25"/>
    </row>
    <row r="273" spans="5:9" ht="14.25">
      <c r="E273" s="25"/>
      <c r="F273" s="25"/>
      <c r="G273" s="25"/>
      <c r="H273" s="25"/>
      <c r="I273" s="25"/>
    </row>
    <row r="274" spans="5:9" ht="14.25">
      <c r="E274" s="25"/>
      <c r="F274" s="25"/>
      <c r="G274" s="25"/>
      <c r="H274" s="25"/>
      <c r="I274" s="25"/>
    </row>
    <row r="275" spans="5:9" ht="14.25">
      <c r="E275" s="25"/>
      <c r="F275" s="25"/>
      <c r="G275" s="25"/>
      <c r="H275" s="25"/>
      <c r="I275" s="25"/>
    </row>
    <row r="276" spans="5:9" ht="14.25">
      <c r="E276" s="25"/>
      <c r="F276" s="25"/>
      <c r="G276" s="25"/>
      <c r="H276" s="25"/>
      <c r="I276" s="25"/>
    </row>
    <row r="277" spans="5:9" ht="14.25">
      <c r="E277" s="25"/>
      <c r="F277" s="25"/>
      <c r="G277" s="25"/>
      <c r="H277" s="25"/>
      <c r="I277" s="25"/>
    </row>
    <row r="278" spans="5:9" ht="14.25">
      <c r="E278" s="25"/>
      <c r="F278" s="25"/>
      <c r="G278" s="25"/>
      <c r="H278" s="25"/>
      <c r="I278" s="25"/>
    </row>
    <row r="279" spans="5:9" ht="14.25">
      <c r="E279" s="25"/>
      <c r="F279" s="25"/>
      <c r="G279" s="25"/>
      <c r="H279" s="25"/>
      <c r="I279" s="25"/>
    </row>
    <row r="280" spans="5:9" ht="14.25">
      <c r="E280" s="25"/>
      <c r="F280" s="25"/>
      <c r="G280" s="25"/>
      <c r="H280" s="25"/>
      <c r="I280" s="25"/>
    </row>
    <row r="281" spans="5:9" ht="14.25">
      <c r="E281" s="25"/>
      <c r="F281" s="25"/>
      <c r="G281" s="25"/>
      <c r="H281" s="25"/>
      <c r="I281" s="25"/>
    </row>
    <row r="282" spans="5:9" ht="14.25">
      <c r="E282" s="25"/>
      <c r="F282" s="25"/>
      <c r="G282" s="25"/>
      <c r="H282" s="25"/>
      <c r="I282" s="25"/>
    </row>
    <row r="283" spans="5:9" ht="14.25">
      <c r="E283" s="25"/>
      <c r="F283" s="25"/>
      <c r="G283" s="25"/>
      <c r="H283" s="25"/>
      <c r="I283" s="25"/>
    </row>
    <row r="284" spans="5:9" ht="14.25">
      <c r="E284" s="25"/>
      <c r="F284" s="25"/>
      <c r="G284" s="25"/>
      <c r="H284" s="25"/>
      <c r="I284" s="25"/>
    </row>
    <row r="285" spans="5:9" ht="14.25">
      <c r="E285" s="25"/>
      <c r="F285" s="25"/>
      <c r="G285" s="25"/>
      <c r="H285" s="25"/>
      <c r="I285" s="25"/>
    </row>
    <row r="286" spans="5:9" ht="14.25">
      <c r="E286" s="25"/>
      <c r="F286" s="25"/>
      <c r="G286" s="25"/>
      <c r="H286" s="25"/>
      <c r="I286" s="25"/>
    </row>
    <row r="287" spans="5:9" ht="14.25">
      <c r="E287" s="25"/>
      <c r="F287" s="25"/>
      <c r="G287" s="25"/>
      <c r="H287" s="25"/>
      <c r="I287" s="25"/>
    </row>
    <row r="288" spans="5:9" ht="14.25">
      <c r="E288" s="25"/>
      <c r="F288" s="25"/>
      <c r="G288" s="25"/>
      <c r="H288" s="25"/>
      <c r="I288" s="25"/>
    </row>
    <row r="289" spans="5:9" ht="14.25">
      <c r="E289" s="25"/>
      <c r="F289" s="25"/>
      <c r="G289" s="25"/>
      <c r="H289" s="25"/>
      <c r="I289" s="25"/>
    </row>
    <row r="290" spans="5:9" ht="14.25">
      <c r="E290" s="25"/>
      <c r="F290" s="25"/>
      <c r="G290" s="25"/>
      <c r="H290" s="25"/>
      <c r="I290" s="25"/>
    </row>
    <row r="291" spans="5:9" ht="14.25">
      <c r="E291" s="25"/>
      <c r="F291" s="25"/>
      <c r="G291" s="25"/>
      <c r="H291" s="25"/>
      <c r="I291" s="25"/>
    </row>
    <row r="292" spans="5:9" ht="14.25">
      <c r="E292" s="25"/>
      <c r="F292" s="25"/>
      <c r="G292" s="25"/>
      <c r="H292" s="25"/>
      <c r="I292" s="25"/>
    </row>
    <row r="293" spans="5:9" ht="14.25">
      <c r="E293" s="25"/>
      <c r="F293" s="25"/>
      <c r="G293" s="25"/>
      <c r="H293" s="25"/>
      <c r="I293" s="25"/>
    </row>
    <row r="294" spans="5:9" ht="14.25">
      <c r="E294" s="25"/>
      <c r="F294" s="25"/>
      <c r="G294" s="25"/>
      <c r="H294" s="25"/>
      <c r="I294" s="25"/>
    </row>
    <row r="295" spans="5:9" ht="14.25">
      <c r="E295" s="25"/>
      <c r="F295" s="25"/>
      <c r="G295" s="25"/>
      <c r="H295" s="25"/>
      <c r="I295" s="25"/>
    </row>
    <row r="296" spans="5:9" ht="14.25">
      <c r="E296" s="25"/>
      <c r="F296" s="25"/>
      <c r="G296" s="25"/>
      <c r="H296" s="25"/>
      <c r="I296" s="25"/>
    </row>
    <row r="297" spans="5:9" ht="14.25">
      <c r="E297" s="25"/>
      <c r="F297" s="25"/>
      <c r="G297" s="25"/>
      <c r="H297" s="25"/>
      <c r="I297" s="25"/>
    </row>
    <row r="298" spans="5:9" ht="14.25">
      <c r="E298" s="25"/>
      <c r="F298" s="25"/>
      <c r="G298" s="25"/>
      <c r="H298" s="25"/>
      <c r="I298" s="25"/>
    </row>
    <row r="299" spans="5:9" ht="14.25">
      <c r="E299" s="25"/>
      <c r="F299" s="25"/>
      <c r="G299" s="25"/>
      <c r="H299" s="25"/>
      <c r="I299" s="25"/>
    </row>
    <row r="300" spans="5:9" ht="14.25">
      <c r="E300" s="25"/>
      <c r="F300" s="25"/>
      <c r="G300" s="25"/>
      <c r="H300" s="25"/>
      <c r="I300" s="25"/>
    </row>
    <row r="301" spans="5:9" ht="14.25">
      <c r="E301" s="25"/>
      <c r="F301" s="25"/>
      <c r="G301" s="25"/>
      <c r="H301" s="25"/>
      <c r="I301" s="25"/>
    </row>
    <row r="302" spans="5:9" ht="14.25">
      <c r="E302" s="25"/>
      <c r="F302" s="25"/>
      <c r="G302" s="25"/>
      <c r="H302" s="25"/>
      <c r="I302" s="25"/>
    </row>
    <row r="303" spans="5:9" ht="14.25">
      <c r="E303" s="25"/>
      <c r="F303" s="25"/>
      <c r="G303" s="25"/>
      <c r="H303" s="25"/>
      <c r="I303" s="25"/>
    </row>
    <row r="304" spans="5:9" ht="14.25">
      <c r="E304" s="25"/>
      <c r="F304" s="25"/>
      <c r="G304" s="25"/>
      <c r="H304" s="25"/>
      <c r="I304" s="25"/>
    </row>
    <row r="305" spans="5:9" ht="14.25">
      <c r="E305" s="25"/>
      <c r="F305" s="25"/>
      <c r="G305" s="25"/>
      <c r="H305" s="25"/>
      <c r="I305" s="25"/>
    </row>
    <row r="306" spans="5:9" ht="14.25">
      <c r="E306" s="25"/>
      <c r="F306" s="25"/>
      <c r="G306" s="25"/>
      <c r="H306" s="25"/>
      <c r="I306" s="25"/>
    </row>
    <row r="307" spans="5:9" ht="14.25">
      <c r="E307" s="25"/>
      <c r="F307" s="25"/>
      <c r="G307" s="25"/>
      <c r="H307" s="25"/>
      <c r="I307" s="25"/>
    </row>
    <row r="308" spans="5:9" ht="14.25">
      <c r="E308" s="25"/>
      <c r="F308" s="25"/>
      <c r="G308" s="25"/>
      <c r="H308" s="25"/>
      <c r="I308" s="25"/>
    </row>
    <row r="309" spans="5:9" ht="14.25">
      <c r="E309" s="25"/>
      <c r="F309" s="25"/>
      <c r="G309" s="25"/>
      <c r="H309" s="25"/>
      <c r="I309" s="25"/>
    </row>
    <row r="310" spans="5:9" ht="14.25">
      <c r="E310" s="25"/>
      <c r="F310" s="25"/>
      <c r="G310" s="25"/>
      <c r="H310" s="25"/>
      <c r="I310" s="25"/>
    </row>
    <row r="311" spans="5:9" ht="14.25">
      <c r="E311" s="25"/>
      <c r="F311" s="25"/>
      <c r="G311" s="25"/>
      <c r="H311" s="25"/>
      <c r="I311" s="25"/>
    </row>
    <row r="312" spans="5:9" ht="14.25">
      <c r="E312" s="25"/>
      <c r="F312" s="25"/>
      <c r="G312" s="25"/>
      <c r="H312" s="25"/>
      <c r="I312" s="25"/>
    </row>
    <row r="313" spans="5:9" ht="14.25">
      <c r="E313" s="25"/>
      <c r="F313" s="25"/>
      <c r="G313" s="25"/>
      <c r="H313" s="25"/>
      <c r="I313" s="25"/>
    </row>
    <row r="314" spans="5:9" ht="14.25">
      <c r="E314" s="25"/>
      <c r="F314" s="25"/>
      <c r="G314" s="25"/>
      <c r="H314" s="25"/>
      <c r="I314" s="25"/>
    </row>
    <row r="315" spans="5:9" ht="14.25">
      <c r="E315" s="25"/>
      <c r="F315" s="25"/>
      <c r="G315" s="25"/>
      <c r="H315" s="25"/>
      <c r="I315" s="25"/>
    </row>
    <row r="316" spans="5:9" ht="14.25">
      <c r="E316" s="25"/>
      <c r="F316" s="25"/>
      <c r="G316" s="25"/>
      <c r="H316" s="25"/>
      <c r="I316" s="25"/>
    </row>
    <row r="317" spans="5:9" ht="14.25">
      <c r="E317" s="25"/>
      <c r="F317" s="25"/>
      <c r="G317" s="25"/>
      <c r="H317" s="25"/>
      <c r="I317" s="25"/>
    </row>
    <row r="318" spans="5:9" ht="14.25">
      <c r="E318" s="25"/>
      <c r="F318" s="25"/>
      <c r="G318" s="25"/>
      <c r="H318" s="25"/>
      <c r="I318" s="25"/>
    </row>
    <row r="319" spans="5:9" ht="14.25">
      <c r="E319" s="25"/>
      <c r="F319" s="25"/>
      <c r="G319" s="25"/>
      <c r="H319" s="25"/>
      <c r="I319" s="25"/>
    </row>
    <row r="320" spans="5:9" ht="14.25">
      <c r="E320" s="25"/>
      <c r="F320" s="25"/>
      <c r="G320" s="25"/>
      <c r="H320" s="25"/>
      <c r="I320" s="25"/>
    </row>
    <row r="321" spans="5:9" ht="14.25">
      <c r="E321" s="25"/>
      <c r="F321" s="25"/>
      <c r="G321" s="25"/>
      <c r="H321" s="25"/>
      <c r="I321" s="25"/>
    </row>
    <row r="322" spans="5:9" ht="14.25">
      <c r="E322" s="25"/>
      <c r="F322" s="25"/>
      <c r="G322" s="25"/>
      <c r="H322" s="25"/>
      <c r="I322" s="25"/>
    </row>
    <row r="323" spans="5:9" ht="14.25">
      <c r="E323" s="25"/>
      <c r="F323" s="25"/>
      <c r="G323" s="25"/>
      <c r="H323" s="25"/>
      <c r="I323" s="25"/>
    </row>
    <row r="324" spans="5:9" ht="14.25">
      <c r="E324" s="25"/>
      <c r="F324" s="25"/>
      <c r="G324" s="25"/>
      <c r="H324" s="25"/>
      <c r="I324" s="25"/>
    </row>
    <row r="325" spans="5:9" ht="14.25">
      <c r="E325" s="25"/>
      <c r="F325" s="25"/>
      <c r="G325" s="25"/>
      <c r="H325" s="25"/>
      <c r="I325" s="25"/>
    </row>
    <row r="326" spans="5:9" ht="14.25">
      <c r="E326" s="25"/>
      <c r="F326" s="25"/>
      <c r="G326" s="25"/>
      <c r="H326" s="25"/>
      <c r="I326" s="25"/>
    </row>
    <row r="327" spans="5:9" ht="14.25">
      <c r="E327" s="25"/>
      <c r="F327" s="25"/>
      <c r="G327" s="25"/>
      <c r="H327" s="25"/>
      <c r="I327" s="25"/>
    </row>
    <row r="328" spans="5:9" ht="14.25">
      <c r="E328" s="25"/>
      <c r="F328" s="25"/>
      <c r="G328" s="25"/>
      <c r="H328" s="25"/>
      <c r="I328" s="25"/>
    </row>
    <row r="329" spans="5:9" ht="14.25">
      <c r="E329" s="25"/>
      <c r="F329" s="25"/>
      <c r="G329" s="25"/>
      <c r="H329" s="25"/>
      <c r="I329" s="25"/>
    </row>
    <row r="330" spans="5:9" ht="14.25">
      <c r="E330" s="25"/>
      <c r="F330" s="25"/>
      <c r="G330" s="25"/>
      <c r="H330" s="25"/>
      <c r="I330" s="25"/>
    </row>
    <row r="331" spans="5:9" ht="14.25">
      <c r="E331" s="25"/>
      <c r="F331" s="25"/>
      <c r="G331" s="25"/>
      <c r="H331" s="25"/>
      <c r="I331" s="25"/>
    </row>
    <row r="332" spans="5:9" ht="14.25">
      <c r="E332" s="25"/>
      <c r="F332" s="25"/>
      <c r="G332" s="25"/>
      <c r="H332" s="25"/>
      <c r="I332" s="25"/>
    </row>
    <row r="333" spans="5:9" ht="14.25">
      <c r="E333" s="25"/>
      <c r="F333" s="25"/>
      <c r="G333" s="25"/>
      <c r="H333" s="25"/>
      <c r="I333" s="25"/>
    </row>
    <row r="334" spans="5:9" ht="14.25">
      <c r="E334" s="25"/>
      <c r="F334" s="25"/>
      <c r="G334" s="25"/>
      <c r="H334" s="25"/>
      <c r="I334" s="25"/>
    </row>
    <row r="335" spans="5:9" ht="14.25">
      <c r="E335" s="25"/>
      <c r="F335" s="25"/>
      <c r="G335" s="25"/>
      <c r="H335" s="25"/>
      <c r="I335" s="25"/>
    </row>
    <row r="336" spans="5:9" ht="14.25">
      <c r="E336" s="25"/>
      <c r="F336" s="25"/>
      <c r="G336" s="25"/>
      <c r="H336" s="25"/>
      <c r="I336" s="25"/>
    </row>
    <row r="337" spans="5:9" ht="14.25">
      <c r="E337" s="25"/>
      <c r="F337" s="25"/>
      <c r="G337" s="25"/>
      <c r="H337" s="25"/>
      <c r="I337" s="25"/>
    </row>
    <row r="338" spans="5:9" ht="14.25">
      <c r="E338" s="25"/>
      <c r="F338" s="25"/>
      <c r="G338" s="25"/>
      <c r="H338" s="25"/>
      <c r="I338" s="25"/>
    </row>
    <row r="339" spans="5:9" ht="14.25">
      <c r="E339" s="25"/>
      <c r="F339" s="25"/>
      <c r="G339" s="25"/>
      <c r="H339" s="25"/>
      <c r="I339" s="25"/>
    </row>
    <row r="340" spans="5:9" ht="14.25">
      <c r="E340" s="25"/>
      <c r="F340" s="25"/>
      <c r="G340" s="25"/>
      <c r="H340" s="25"/>
      <c r="I340" s="25"/>
    </row>
    <row r="341" spans="5:9" ht="14.25">
      <c r="E341" s="25"/>
      <c r="F341" s="25"/>
      <c r="G341" s="25"/>
      <c r="H341" s="25"/>
      <c r="I341" s="25"/>
    </row>
    <row r="342" spans="5:9" ht="14.25">
      <c r="E342" s="25"/>
      <c r="F342" s="25"/>
      <c r="G342" s="25"/>
      <c r="H342" s="25"/>
      <c r="I342" s="25"/>
    </row>
    <row r="343" spans="5:9" ht="14.25">
      <c r="E343" s="25"/>
      <c r="F343" s="25"/>
      <c r="G343" s="25"/>
      <c r="H343" s="25"/>
      <c r="I343" s="25"/>
    </row>
    <row r="344" spans="5:9" ht="14.25">
      <c r="E344" s="25"/>
      <c r="F344" s="25"/>
      <c r="G344" s="25"/>
      <c r="H344" s="25"/>
      <c r="I344" s="25"/>
    </row>
    <row r="345" spans="5:9" ht="14.25">
      <c r="E345" s="25"/>
      <c r="F345" s="25"/>
      <c r="G345" s="25"/>
      <c r="H345" s="25"/>
      <c r="I345" s="25"/>
    </row>
    <row r="346" spans="5:9" ht="14.25">
      <c r="E346" s="25"/>
      <c r="F346" s="25"/>
      <c r="G346" s="25"/>
      <c r="H346" s="25"/>
      <c r="I346" s="25"/>
    </row>
    <row r="347" spans="5:9" ht="14.25">
      <c r="E347" s="25"/>
      <c r="F347" s="25"/>
      <c r="G347" s="25"/>
      <c r="H347" s="25"/>
      <c r="I347" s="25"/>
    </row>
    <row r="348" spans="5:9" ht="14.25">
      <c r="E348" s="25"/>
      <c r="F348" s="25"/>
      <c r="G348" s="25"/>
      <c r="H348" s="25"/>
      <c r="I348" s="25"/>
    </row>
    <row r="349" spans="5:9" ht="14.25">
      <c r="E349" s="25"/>
      <c r="F349" s="25"/>
      <c r="G349" s="25"/>
      <c r="H349" s="25"/>
      <c r="I349" s="25"/>
    </row>
    <row r="350" spans="5:9" ht="14.25">
      <c r="E350" s="25"/>
      <c r="F350" s="25"/>
      <c r="G350" s="25"/>
      <c r="H350" s="25"/>
      <c r="I350" s="25"/>
    </row>
    <row r="351" spans="5:9" ht="14.25">
      <c r="E351" s="25"/>
      <c r="F351" s="25"/>
      <c r="G351" s="25"/>
      <c r="H351" s="25"/>
      <c r="I351" s="25"/>
    </row>
    <row r="352" spans="5:9" ht="14.25">
      <c r="E352" s="25"/>
      <c r="F352" s="25"/>
      <c r="G352" s="25"/>
      <c r="H352" s="25"/>
      <c r="I352" s="25"/>
    </row>
    <row r="353" spans="5:9" ht="14.25">
      <c r="E353" s="25"/>
      <c r="F353" s="25"/>
      <c r="G353" s="25"/>
      <c r="H353" s="25"/>
      <c r="I353" s="25"/>
    </row>
    <row r="354" spans="5:9" ht="14.25">
      <c r="E354" s="25"/>
      <c r="F354" s="25"/>
      <c r="G354" s="25"/>
      <c r="H354" s="25"/>
      <c r="I354" s="25"/>
    </row>
    <row r="355" spans="5:9" ht="14.25">
      <c r="E355" s="25"/>
      <c r="F355" s="25"/>
      <c r="G355" s="25"/>
      <c r="H355" s="25"/>
      <c r="I355" s="25"/>
    </row>
    <row r="356" spans="5:9" ht="14.25">
      <c r="E356" s="25"/>
      <c r="F356" s="25"/>
      <c r="G356" s="25"/>
      <c r="H356" s="25"/>
      <c r="I356" s="25"/>
    </row>
    <row r="357" spans="5:9" ht="14.25">
      <c r="E357" s="25"/>
      <c r="F357" s="25"/>
      <c r="G357" s="25"/>
      <c r="H357" s="25"/>
      <c r="I357" s="25"/>
    </row>
    <row r="358" spans="5:9" ht="14.25">
      <c r="E358" s="25"/>
      <c r="F358" s="25"/>
      <c r="G358" s="25"/>
      <c r="H358" s="25"/>
      <c r="I358" s="25"/>
    </row>
    <row r="359" spans="5:9" ht="14.25">
      <c r="E359" s="25"/>
      <c r="F359" s="25"/>
      <c r="G359" s="25"/>
      <c r="H359" s="25"/>
      <c r="I359" s="25"/>
    </row>
    <row r="360" spans="5:9" ht="14.25">
      <c r="E360" s="25"/>
      <c r="F360" s="25"/>
      <c r="G360" s="25"/>
      <c r="H360" s="25"/>
      <c r="I360" s="25"/>
    </row>
    <row r="361" spans="5:9" ht="14.25">
      <c r="E361" s="25"/>
      <c r="F361" s="25"/>
      <c r="G361" s="25"/>
      <c r="H361" s="25"/>
      <c r="I361" s="25"/>
    </row>
    <row r="362" spans="5:9" ht="14.25">
      <c r="E362" s="25"/>
      <c r="F362" s="25"/>
      <c r="G362" s="25"/>
      <c r="H362" s="25"/>
      <c r="I362" s="25"/>
    </row>
    <row r="363" spans="5:9" ht="14.25">
      <c r="E363" s="25"/>
      <c r="F363" s="25"/>
      <c r="G363" s="25"/>
      <c r="H363" s="25"/>
      <c r="I363" s="25"/>
    </row>
    <row r="364" spans="5:9" ht="14.25">
      <c r="E364" s="25"/>
      <c r="F364" s="25"/>
      <c r="G364" s="25"/>
      <c r="H364" s="25"/>
      <c r="I364" s="25"/>
    </row>
    <row r="365" spans="5:9" ht="14.25">
      <c r="E365" s="25"/>
      <c r="F365" s="25"/>
      <c r="G365" s="25"/>
      <c r="H365" s="25"/>
      <c r="I365" s="25"/>
    </row>
    <row r="366" spans="5:9" ht="14.25">
      <c r="E366" s="25"/>
      <c r="F366" s="25"/>
      <c r="G366" s="25"/>
      <c r="H366" s="25"/>
      <c r="I366" s="25"/>
    </row>
    <row r="367" spans="5:9" ht="14.25">
      <c r="E367" s="25"/>
      <c r="F367" s="25"/>
      <c r="G367" s="25"/>
      <c r="H367" s="25"/>
      <c r="I367" s="25"/>
    </row>
    <row r="368" spans="5:9" ht="14.25">
      <c r="E368" s="25"/>
      <c r="F368" s="25"/>
      <c r="G368" s="25"/>
      <c r="H368" s="25"/>
      <c r="I368" s="25"/>
    </row>
    <row r="369" spans="5:9" ht="14.25">
      <c r="E369" s="25"/>
      <c r="F369" s="25"/>
      <c r="G369" s="25"/>
      <c r="H369" s="25"/>
      <c r="I369" s="25"/>
    </row>
    <row r="370" spans="5:9" ht="14.25">
      <c r="E370" s="25"/>
      <c r="F370" s="25"/>
      <c r="G370" s="25"/>
      <c r="H370" s="25"/>
      <c r="I370" s="25"/>
    </row>
    <row r="371" spans="5:9" ht="14.25">
      <c r="E371" s="25"/>
      <c r="F371" s="25"/>
      <c r="G371" s="25"/>
      <c r="H371" s="25"/>
      <c r="I371" s="25"/>
    </row>
    <row r="372" spans="5:9" ht="14.25">
      <c r="E372" s="25"/>
      <c r="F372" s="25"/>
      <c r="G372" s="25"/>
      <c r="H372" s="25"/>
      <c r="I372" s="25"/>
    </row>
    <row r="373" spans="5:9" ht="14.25">
      <c r="E373" s="25"/>
      <c r="F373" s="25"/>
      <c r="G373" s="25"/>
      <c r="H373" s="25"/>
      <c r="I373" s="25"/>
    </row>
  </sheetData>
  <mergeCells count="21">
    <mergeCell ref="A43:J43"/>
    <mergeCell ref="C4:C6"/>
    <mergeCell ref="I5:I6"/>
    <mergeCell ref="E5:E6"/>
    <mergeCell ref="D4:D6"/>
    <mergeCell ref="F4:I4"/>
    <mergeCell ref="F5:F6"/>
    <mergeCell ref="P2:P6"/>
    <mergeCell ref="B3:B6"/>
    <mergeCell ref="A2:A6"/>
    <mergeCell ref="A1:I1"/>
    <mergeCell ref="L43:X43"/>
    <mergeCell ref="V3:V6"/>
    <mergeCell ref="Q3:T4"/>
    <mergeCell ref="J4:J6"/>
    <mergeCell ref="X2:X6"/>
    <mergeCell ref="W3:W5"/>
    <mergeCell ref="U3:U6"/>
    <mergeCell ref="L3:L6"/>
    <mergeCell ref="R5:R6"/>
    <mergeCell ref="M2:O5"/>
  </mergeCells>
  <printOptions/>
  <pageMargins left="0.1968503937007874" right="0.2362204724409449" top="0.7874015748031497" bottom="0.3937007874015748" header="0.5118110236220472" footer="0.5118110236220472"/>
  <pageSetup horizontalDpi="300" verticalDpi="300" orientation="portrait" paperSize="9" scale="95" r:id="rId1"/>
  <colBreaks count="1" manualBreakCount="1">
    <brk id="10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表２　都道府県別主要指標（平成７年）</dc:title>
  <dc:subject/>
  <dc:creator>総務庁</dc:creator>
  <cp:keywords/>
  <dc:description/>
  <cp:lastModifiedBy>富山県</cp:lastModifiedBy>
  <cp:lastPrinted>2003-02-06T05:36:21Z</cp:lastPrinted>
  <dcterms:created xsi:type="dcterms:W3CDTF">1996-12-05T00:35:31Z</dcterms:created>
  <dcterms:modified xsi:type="dcterms:W3CDTF">2003-03-25T01:26:28Z</dcterms:modified>
  <cp:category/>
  <cp:version/>
  <cp:contentType/>
  <cp:contentStatus/>
</cp:coreProperties>
</file>