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155" activeTab="0"/>
  </bookViews>
  <sheets>
    <sheet name="126" sheetId="1" r:id="rId1"/>
    <sheet name="127 128" sheetId="2" r:id="rId2"/>
    <sheet name="129" sheetId="3" r:id="rId3"/>
    <sheet name="130" sheetId="4" r:id="rId4"/>
    <sheet name="131" sheetId="5" r:id="rId5"/>
    <sheet name="132" sheetId="6" r:id="rId6"/>
    <sheet name="133" sheetId="7" r:id="rId7"/>
    <sheet name="134" sheetId="8" r:id="rId8"/>
  </sheets>
  <externalReferences>
    <externalReference r:id="rId11"/>
    <externalReference r:id="rId12"/>
    <externalReference r:id="rId13"/>
  </externalReferences>
  <definedNames>
    <definedName name="_xlnm.Print_Area" localSheetId="0">'126'!$A$1:$Z$26</definedName>
    <definedName name="_xlnm.Print_Area" localSheetId="2">'129'!$A$1:$Y$25</definedName>
    <definedName name="_xlnm.Print_Area" localSheetId="3">'130'!$A$1:$AJ$21</definedName>
    <definedName name="_xlnm.Print_Area" localSheetId="4">'131'!$A$1:$P$49</definedName>
    <definedName name="_xlnm.Print_Area" localSheetId="5">'132'!$A$1:$X$49</definedName>
    <definedName name="_xlnm.Print_Area" localSheetId="6">'133'!$A$1:$M$24</definedName>
    <definedName name="_xlnm.Print_Area" localSheetId="7">'134'!$A$1:$H$11</definedName>
  </definedNames>
  <calcPr fullCalcOnLoad="1"/>
</workbook>
</file>

<file path=xl/sharedStrings.xml><?xml version="1.0" encoding="utf-8"?>
<sst xmlns="http://schemas.openxmlformats.org/spreadsheetml/2006/main" count="733" uniqueCount="329">
  <si>
    <t>計</t>
  </si>
  <si>
    <t>男</t>
  </si>
  <si>
    <t>女</t>
  </si>
  <si>
    <t>県 内 就 職 者</t>
  </si>
  <si>
    <t>県 外 就 職 者</t>
  </si>
  <si>
    <t>県 内 就 職 率</t>
  </si>
  <si>
    <t>漁業</t>
  </si>
  <si>
    <t>建設業</t>
  </si>
  <si>
    <t>製造業</t>
  </si>
  <si>
    <t>上記以外のもの</t>
  </si>
  <si>
    <t>農</t>
  </si>
  <si>
    <t>林</t>
  </si>
  <si>
    <t>漁</t>
  </si>
  <si>
    <t>建</t>
  </si>
  <si>
    <t>製</t>
  </si>
  <si>
    <t>電熱</t>
  </si>
  <si>
    <t>金</t>
  </si>
  <si>
    <t>左</t>
  </si>
  <si>
    <t>気供</t>
  </si>
  <si>
    <t>売</t>
  </si>
  <si>
    <t>融</t>
  </si>
  <si>
    <t>記</t>
  </si>
  <si>
    <t>・給</t>
  </si>
  <si>
    <t>以</t>
  </si>
  <si>
    <t>区　　　分</t>
  </si>
  <si>
    <t>設</t>
  </si>
  <si>
    <t>造</t>
  </si>
  <si>
    <t>ガ・</t>
  </si>
  <si>
    <t>保</t>
  </si>
  <si>
    <t>｜　</t>
  </si>
  <si>
    <t>外</t>
  </si>
  <si>
    <t>ス水</t>
  </si>
  <si>
    <t>業</t>
  </si>
  <si>
    <t>険</t>
  </si>
  <si>
    <t>の</t>
  </si>
  <si>
    <t>　道</t>
  </si>
  <si>
    <t>ス　</t>
  </si>
  <si>
    <t>も</t>
  </si>
  <si>
    <t>　業</t>
  </si>
  <si>
    <t>普　通</t>
  </si>
  <si>
    <t>学</t>
  </si>
  <si>
    <t>農　業</t>
  </si>
  <si>
    <t>工　業</t>
  </si>
  <si>
    <t>科</t>
  </si>
  <si>
    <t>商　業</t>
  </si>
  <si>
    <t>水　産</t>
  </si>
  <si>
    <t>別</t>
  </si>
  <si>
    <t>家　庭</t>
  </si>
  <si>
    <t>看　護</t>
  </si>
  <si>
    <t>全日制</t>
  </si>
  <si>
    <t>定時制</t>
  </si>
  <si>
    <t>専職</t>
  </si>
  <si>
    <t>事</t>
  </si>
  <si>
    <t>販</t>
  </si>
  <si>
    <t>サ従</t>
  </si>
  <si>
    <t>門業</t>
  </si>
  <si>
    <t>務</t>
  </si>
  <si>
    <t>安</t>
  </si>
  <si>
    <t>的従</t>
  </si>
  <si>
    <t>従</t>
  </si>
  <si>
    <t>ビ事</t>
  </si>
  <si>
    <t>職</t>
  </si>
  <si>
    <t>・事</t>
  </si>
  <si>
    <t>技者</t>
  </si>
  <si>
    <t>者</t>
  </si>
  <si>
    <t>職者</t>
  </si>
  <si>
    <t>術　</t>
  </si>
  <si>
    <t>業　</t>
  </si>
  <si>
    <t>的　</t>
  </si>
  <si>
    <t>普　通　科</t>
  </si>
  <si>
    <t>農　業　科</t>
  </si>
  <si>
    <t>商　業　科</t>
  </si>
  <si>
    <t>水　産　科</t>
  </si>
  <si>
    <t>家　庭　科</t>
  </si>
  <si>
    <t>大   　　学</t>
  </si>
  <si>
    <t>-</t>
  </si>
  <si>
    <t>卒業者</t>
  </si>
  <si>
    <t>短 期 大 学</t>
  </si>
  <si>
    <t>全</t>
  </si>
  <si>
    <t>日</t>
  </si>
  <si>
    <t>制</t>
  </si>
  <si>
    <t>定</t>
  </si>
  <si>
    <t>時</t>
  </si>
  <si>
    <t>区　　　　　　　分</t>
  </si>
  <si>
    <t>進</t>
  </si>
  <si>
    <t>大　学　学　部</t>
  </si>
  <si>
    <t>短　期　大　学　本　科</t>
  </si>
  <si>
    <t>大学・短期大学の別科</t>
  </si>
  <si>
    <t>高等学校専攻科</t>
  </si>
  <si>
    <t>Ａ</t>
  </si>
  <si>
    <t>大学・短期大学の通信教育部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</si>
  <si>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</si>
  <si>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</si>
  <si>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</si>
  <si>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</si>
  <si>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</si>
  <si>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</si>
  <si>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</si>
  <si>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</si>
  <si>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</si>
  <si>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Ａのうち</t>
  </si>
  <si>
    <t>Ｂのうち</t>
  </si>
  <si>
    <t>進　　　　　学　　　　　率</t>
  </si>
  <si>
    <t>就　　　　　職　　　　　率</t>
  </si>
  <si>
    <t>Ａ　の　う　ち</t>
  </si>
  <si>
    <t>大学等進学者</t>
  </si>
  <si>
    <t>専修学校等</t>
  </si>
  <si>
    <t>就　職　者</t>
  </si>
  <si>
    <t xml:space="preserve">Ａ及びＢのうち就職している者(再掲) </t>
  </si>
  <si>
    <t>区　　分</t>
  </si>
  <si>
    <t>進学・入学者</t>
  </si>
  <si>
    <t>うち男</t>
  </si>
  <si>
    <t>Ｂ</t>
  </si>
  <si>
    <t>Ｃ</t>
  </si>
  <si>
    <t>進学者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</si>
  <si>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</si>
  <si>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</si>
  <si>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</si>
  <si>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</si>
  <si>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</si>
  <si>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</si>
  <si>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</si>
  <si>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</si>
  <si>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</si>
  <si>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</si>
  <si>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</si>
  <si>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</si>
  <si>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</si>
  <si>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一時的な
仕事に就いた者</t>
  </si>
  <si>
    <t>うち男</t>
  </si>
  <si>
    <t>左記以外の者</t>
  </si>
  <si>
    <t>大学等   進学率</t>
  </si>
  <si>
    <t>就職率</t>
  </si>
  <si>
    <t>Ｅ</t>
  </si>
  <si>
    <t>Ｆ</t>
  </si>
  <si>
    <t>公共職業能力開発施設等</t>
  </si>
  <si>
    <t>一時的な仕事に就いた者　Ｄ</t>
  </si>
  <si>
    <t>上  記  以  外  の  者  Ｅ</t>
  </si>
  <si>
    <t>総合学科</t>
  </si>
  <si>
    <t>科</t>
  </si>
  <si>
    <t>別</t>
  </si>
  <si>
    <t>女</t>
  </si>
  <si>
    <t>計</t>
  </si>
  <si>
    <t>男</t>
  </si>
  <si>
    <t>情</t>
  </si>
  <si>
    <t>運</t>
  </si>
  <si>
    <t>卸</t>
  </si>
  <si>
    <t>医</t>
  </si>
  <si>
    <t>報</t>
  </si>
  <si>
    <t>売</t>
  </si>
  <si>
    <t>療</t>
  </si>
  <si>
    <t>育　</t>
  </si>
  <si>
    <t>通</t>
  </si>
  <si>
    <t>輸</t>
  </si>
  <si>
    <t>信</t>
  </si>
  <si>
    <t>小</t>
  </si>
  <si>
    <t>福</t>
  </si>
  <si>
    <t>業</t>
  </si>
  <si>
    <t>祉</t>
  </si>
  <si>
    <t>情報通信業</t>
  </si>
  <si>
    <t>南 砺 市</t>
  </si>
  <si>
    <t>大学</t>
  </si>
  <si>
    <t>短大</t>
  </si>
  <si>
    <t>(学部)</t>
  </si>
  <si>
    <t>(本科)</t>
  </si>
  <si>
    <t>Ｄ</t>
  </si>
  <si>
    <t>射 水 市</t>
  </si>
  <si>
    <t xml:space="preserve">   工  業　科</t>
  </si>
  <si>
    <t>特別支援学校高等部専攻科</t>
  </si>
  <si>
    <t>進　　　　  学  　　　　率</t>
  </si>
  <si>
    <t>就　　 　 　職  　　　　率</t>
  </si>
  <si>
    <t>　 工　業　科</t>
  </si>
  <si>
    <t>福　祉　科</t>
  </si>
  <si>
    <t>福　祉</t>
  </si>
  <si>
    <t>課程別</t>
  </si>
  <si>
    <t>農</t>
  </si>
  <si>
    <t>学技</t>
  </si>
  <si>
    <t>宿｜</t>
  </si>
  <si>
    <t>生ス</t>
  </si>
  <si>
    <t>分類されないもの）サービス業（他に</t>
  </si>
  <si>
    <t>れるものを除く）　　公務（他に分類さ</t>
  </si>
  <si>
    <t>術術</t>
  </si>
  <si>
    <t>泊ビ</t>
  </si>
  <si>
    <t>活業</t>
  </si>
  <si>
    <t>研サ</t>
  </si>
  <si>
    <t>業ス</t>
  </si>
  <si>
    <t>究｜</t>
  </si>
  <si>
    <t>連娯</t>
  </si>
  <si>
    <t>林</t>
  </si>
  <si>
    <t>郵</t>
  </si>
  <si>
    <t>サ楽</t>
  </si>
  <si>
    <t>便</t>
  </si>
  <si>
    <t>物　</t>
  </si>
  <si>
    <t>専ス</t>
  </si>
  <si>
    <t>｜業</t>
  </si>
  <si>
    <t>品　</t>
  </si>
  <si>
    <t>門業</t>
  </si>
  <si>
    <t>複合サ｜ビス事業</t>
  </si>
  <si>
    <t>複合サービス事業</t>
  </si>
  <si>
    <t>サービス業（他に分類されないもの）</t>
  </si>
  <si>
    <t>公務（他に分類されるものを除く)</t>
  </si>
  <si>
    <t>生</t>
  </si>
  <si>
    <t>輸運</t>
  </si>
  <si>
    <t>建従</t>
  </si>
  <si>
    <t>運従</t>
  </si>
  <si>
    <t>産</t>
  </si>
  <si>
    <t>送転</t>
  </si>
  <si>
    <t>設　</t>
  </si>
  <si>
    <t>搬　</t>
  </si>
  <si>
    <t>従</t>
  </si>
  <si>
    <t>工</t>
  </si>
  <si>
    <t>・従</t>
  </si>
  <si>
    <t>事</t>
  </si>
  <si>
    <t>程</t>
  </si>
  <si>
    <t>機事</t>
  </si>
  <si>
    <t>採　</t>
  </si>
  <si>
    <t>清　</t>
  </si>
  <si>
    <t>械者</t>
  </si>
  <si>
    <t>掘者</t>
  </si>
  <si>
    <t>掃者</t>
  </si>
  <si>
    <t>等　</t>
  </si>
  <si>
    <t>教業</t>
  </si>
  <si>
    <t>産業</t>
  </si>
  <si>
    <t>関 '</t>
  </si>
  <si>
    <t>農業，林業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</si>
  <si>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</si>
  <si>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</si>
  <si>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</si>
  <si>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</si>
  <si>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</si>
  <si>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</si>
  <si>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</si>
  <si>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教育，学習支援業</t>
  </si>
  <si>
    <t>医療，福祉</t>
  </si>
  <si>
    <t>不詳・死亡</t>
  </si>
  <si>
    <t>不　　詳　・　死　　亡　Ｆ</t>
  </si>
  <si>
    <t>区　　　　　　　 分</t>
  </si>
  <si>
    <t>工　業　科</t>
  </si>
  <si>
    <t>家　庭　科</t>
  </si>
  <si>
    <t>看　護　科</t>
  </si>
  <si>
    <t>そ　の　他</t>
  </si>
  <si>
    <t>総 合 学 科</t>
  </si>
  <si>
    <t>区　　　 分</t>
  </si>
  <si>
    <t>その他</t>
  </si>
  <si>
    <t>不賃</t>
  </si>
  <si>
    <t>動貸</t>
  </si>
  <si>
    <t>業</t>
  </si>
  <si>
    <t xml:space="preserve"> '　</t>
  </si>
  <si>
    <t>'</t>
  </si>
  <si>
    <t>業　</t>
  </si>
  <si>
    <t xml:space="preserve"> '業</t>
  </si>
  <si>
    <t>学　</t>
  </si>
  <si>
    <t>'　</t>
  </si>
  <si>
    <t xml:space="preserve"> 'ビ</t>
  </si>
  <si>
    <t>飲　</t>
  </si>
  <si>
    <t>習　</t>
  </si>
  <si>
    <t>食　</t>
  </si>
  <si>
    <t>支　</t>
  </si>
  <si>
    <t>サ　</t>
  </si>
  <si>
    <t>ビ　</t>
  </si>
  <si>
    <t>援　</t>
  </si>
  <si>
    <t>看　護</t>
  </si>
  <si>
    <t>区　　　　　 分</t>
  </si>
  <si>
    <t>電気・ガス・
熱供給・水道業</t>
  </si>
  <si>
    <t>京都</t>
  </si>
  <si>
    <t>山口</t>
  </si>
  <si>
    <t>鉱砂</t>
  </si>
  <si>
    <t>業利</t>
  </si>
  <si>
    <t xml:space="preserve"> '採</t>
  </si>
  <si>
    <t>採取</t>
  </si>
  <si>
    <t>石業</t>
  </si>
  <si>
    <t>業　</t>
  </si>
  <si>
    <t xml:space="preserve"> '　</t>
  </si>
  <si>
    <t>鉱業，採石業，
砂利採取業</t>
  </si>
  <si>
    <t>滋賀</t>
  </si>
  <si>
    <t>奈良</t>
  </si>
  <si>
    <t>福岡</t>
  </si>
  <si>
    <t>愛知</t>
  </si>
  <si>
    <t>宮城</t>
  </si>
  <si>
    <t>三重</t>
  </si>
  <si>
    <t>埼玉</t>
  </si>
  <si>
    <t>大阪</t>
  </si>
  <si>
    <t>兵庫</t>
  </si>
  <si>
    <t>東京</t>
  </si>
  <si>
    <t>神奈川</t>
  </si>
  <si>
    <t>新潟</t>
  </si>
  <si>
    <t>石川</t>
  </si>
  <si>
    <t>徳島</t>
  </si>
  <si>
    <t>第126表　状況別卒業者数（高等学校）</t>
  </si>
  <si>
    <t>うち正規の職員等</t>
  </si>
  <si>
    <t>第127表　状況別卒業者数（高等学校計）</t>
  </si>
  <si>
    <t>就職者Ｃ</t>
  </si>
  <si>
    <t>正規の職員等</t>
  </si>
  <si>
    <t>正規の職員等でない者</t>
  </si>
  <si>
    <t>上記Ａ及びＢのうち
就職している者(再掲)</t>
  </si>
  <si>
    <t>卒 業 者 計 Ａ＋Ｂ＋Ｃ＋Ｄ＋Ｅ＋Ｆ</t>
  </si>
  <si>
    <t>卒 業 者 計 Ａ＋Ｂ＋Ｃ＋Ｄ＋Ｅ＋Ｆ</t>
  </si>
  <si>
    <t>就職者Ｃ</t>
  </si>
  <si>
    <t xml:space="preserve"> 商　業　科 </t>
  </si>
  <si>
    <t xml:space="preserve"> 水　産　科 </t>
  </si>
  <si>
    <t xml:space="preserve"> 家　庭　科 </t>
  </si>
  <si>
    <t xml:space="preserve"> 看　護　科 </t>
  </si>
  <si>
    <t xml:space="preserve"> 福　祉　科 </t>
  </si>
  <si>
    <t>そ　の　他</t>
  </si>
  <si>
    <t xml:space="preserve"> 総合学科 </t>
  </si>
  <si>
    <t xml:space="preserve"> 計 </t>
  </si>
  <si>
    <t xml:space="preserve"> 男 </t>
  </si>
  <si>
    <t xml:space="preserve"> 女 </t>
  </si>
  <si>
    <t>-</t>
  </si>
  <si>
    <t>第128表　状況別卒業者数（全日制）</t>
  </si>
  <si>
    <t>就職者Ｃ</t>
  </si>
  <si>
    <t xml:space="preserve"> 家　庭　科 </t>
  </si>
  <si>
    <t xml:space="preserve"> 福　祉　科 </t>
  </si>
  <si>
    <t xml:space="preserve"> 総合学科 </t>
  </si>
  <si>
    <t>第129表　状況別卒業者数（定時制）</t>
  </si>
  <si>
    <t>卒業者計 Ａ＋Ｂ＋Ｃ＋Ｄ＋Ｅ＋Ｆ</t>
  </si>
  <si>
    <t>正規の職員等</t>
  </si>
  <si>
    <t>正規の職員等でない者</t>
  </si>
  <si>
    <t>上記Ａ及びＢのうち  就職している者(再掲)</t>
  </si>
  <si>
    <t>第130表　大学・短期大学への入学志願者数</t>
  </si>
  <si>
    <t>平成27年３月</t>
  </si>
  <si>
    <t>平成26年３月</t>
  </si>
  <si>
    <t>平成25年３月</t>
  </si>
  <si>
    <t>第131表　職業別就職者数</t>
  </si>
  <si>
    <t>第132表　産業別就職者数</t>
  </si>
  <si>
    <t>第133表　産業別県内・県外別就職者数（高等学校）</t>
  </si>
  <si>
    <t>第134表　県外就職者数（高等学校）</t>
  </si>
  <si>
    <t>区　  分</t>
  </si>
  <si>
    <t>山梨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</si>
</sst>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.0;_ * \-#,##0.0;_ * &quot;-&quot;;_ @"/>
    <numFmt numFmtId="178" formatCode="0.0"/>
    <numFmt numFmtId="179" formatCode="_ * #,##0.0_ ;_ * \-#,##0.0_ ;_ * &quot;-&quot;??_ ;_ @_ "/>
    <numFmt numFmtId="180" formatCode="#,##0.0_ "/>
    <numFmt numFmtId="181" formatCode="0.0%"/>
    <numFmt numFmtId="182" formatCode="_ * #,##0.0_ ;_ * \-#,##0.0_ ;_ * &quot;-&quot;?_ ;_ @_ "/>
    <numFmt numFmtId="183" formatCode="0.0_);[Red]\(0.0\)"/>
    <numFmt numFmtId="184" formatCode="_ * #,##0_ ;_ * \-#,##0_ ;_ * &quot;’-&quot;_ ;_ @_ "/>
    <numFmt numFmtId="185" formatCode="_ * #,##0_ ;_ * \-#,##0_ ;_ * &quot;－&quot;_ ;_ @_ "/>
    <numFmt numFmtId="186" formatCode="#,##0.0_);[Red]\(#,##0.0\)"/>
    <numFmt numFmtId="187" formatCode="#,##0_);[Red]\(#,##0\)"/>
    <numFmt numFmtId="188" formatCode="#,##0.0\ ;\-#,##0.0\ ;\ &quot;-&quot;?\ ;\ @\ "/>
    <numFmt numFmtId="189" formatCode="#,##0.0\ ;\-#,##0.0\ ;\ &quot;-&quot;\ ;\ @\ "/>
    <numFmt numFmtId="190" formatCode="#,##0.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63"/>
      <name val="ＭＳ 明朝"/>
      <family val="1"/>
    </font>
    <font>
      <sz val="10"/>
      <name val="lr ¾©"/>
      <family val="1"/>
    </font>
    <font>
      <sz val="12"/>
      <name val="ＭＳ 明朝"/>
      <family val="1"/>
    </font>
    <font>
      <sz val="14.3"/>
      <name val="ＭＳ ゴシック"/>
      <family val="3"/>
    </font>
    <font>
      <sz val="10.5"/>
      <name val="ＭＳ 明朝"/>
      <family val="1"/>
    </font>
    <font>
      <sz val="10.7"/>
      <name val="ＭＳ 明朝"/>
      <family val="1"/>
    </font>
    <font>
      <sz val="9.5"/>
      <name val="ＭＳ 明朝"/>
      <family val="1"/>
    </font>
    <font>
      <sz val="14.5"/>
      <name val="ＭＳ ゴシック"/>
      <family val="3"/>
    </font>
    <font>
      <sz val="6"/>
      <name val="ＭＳ 明朝"/>
      <family val="1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5" xfId="0" applyNumberFormat="1" applyBorder="1" applyAlignment="1" quotePrefix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0" fontId="0" fillId="0" borderId="16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176" fontId="0" fillId="0" borderId="18" xfId="0" applyNumberForma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176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top"/>
    </xf>
    <xf numFmtId="176" fontId="0" fillId="0" borderId="14" xfId="0" applyNumberFormat="1" applyBorder="1" applyAlignment="1" quotePrefix="1">
      <alignment horizontal="right" vertical="center"/>
    </xf>
    <xf numFmtId="0" fontId="0" fillId="0" borderId="13" xfId="0" applyBorder="1" applyAlignment="1">
      <alignment horizontal="distributed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41" fontId="0" fillId="0" borderId="33" xfId="0" applyNumberForma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23" xfId="0" applyBorder="1" applyAlignment="1">
      <alignment horizontal="centerContinuous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41" fontId="0" fillId="0" borderId="30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36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41" fontId="0" fillId="0" borderId="3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38" xfId="0" applyNumberFormat="1" applyFill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0" fontId="0" fillId="0" borderId="16" xfId="0" applyBorder="1" applyAlignment="1">
      <alignment horizontal="centerContinuous" vertical="center" shrinkToFit="1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2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shrinkToFit="1"/>
    </xf>
    <xf numFmtId="0" fontId="9" fillId="0" borderId="0" xfId="0" applyFont="1" applyAlignment="1">
      <alignment vertical="center"/>
    </xf>
    <xf numFmtId="0" fontId="10" fillId="0" borderId="0" xfId="60" applyAlignment="1">
      <alignment vertical="center"/>
      <protection/>
    </xf>
    <xf numFmtId="0" fontId="10" fillId="0" borderId="0" xfId="60" applyAlignment="1">
      <alignment horizontal="centerContinuous" vertical="center"/>
      <protection/>
    </xf>
    <xf numFmtId="177" fontId="0" fillId="0" borderId="15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45" xfId="0" applyNumberFormat="1" applyFill="1" applyBorder="1" applyAlignment="1">
      <alignment horizontal="right" vertical="center"/>
    </xf>
    <xf numFmtId="41" fontId="0" fillId="0" borderId="46" xfId="0" applyNumberForma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Continuous"/>
    </xf>
    <xf numFmtId="0" fontId="11" fillId="0" borderId="2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1" fontId="13" fillId="0" borderId="4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4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76" fontId="7" fillId="0" borderId="48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0" fillId="0" borderId="12" xfId="0" applyBorder="1" applyAlignment="1">
      <alignment horizontal="center" vertical="center" textRotation="255" shrinkToFit="1"/>
    </xf>
    <xf numFmtId="177" fontId="7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textRotation="255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 quotePrefix="1">
      <alignment horizontal="right" vertical="top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13" fillId="0" borderId="13" xfId="0" applyNumberFormat="1" applyFont="1" applyFill="1" applyBorder="1" applyAlignment="1" quotePrefix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right" vertical="center"/>
    </xf>
    <xf numFmtId="176" fontId="13" fillId="0" borderId="44" xfId="0" applyNumberFormat="1" applyFont="1" applyFill="1" applyBorder="1" applyAlignment="1" quotePrefix="1">
      <alignment horizontal="right" vertical="center"/>
    </xf>
    <xf numFmtId="176" fontId="13" fillId="0" borderId="41" xfId="0" applyNumberFormat="1" applyFont="1" applyFill="1" applyBorder="1" applyAlignment="1" quotePrefix="1">
      <alignment horizontal="right" vertical="center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44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76" fontId="13" fillId="0" borderId="42" xfId="0" applyNumberFormat="1" applyFont="1" applyFill="1" applyBorder="1" applyAlignment="1">
      <alignment horizontal="right" vertical="center"/>
    </xf>
    <xf numFmtId="176" fontId="13" fillId="0" borderId="30" xfId="0" applyNumberFormat="1" applyFont="1" applyFill="1" applyBorder="1" applyAlignment="1">
      <alignment horizontal="right" vertical="center"/>
    </xf>
    <xf numFmtId="176" fontId="13" fillId="0" borderId="49" xfId="0" applyNumberFormat="1" applyFont="1" applyFill="1" applyBorder="1" applyAlignment="1">
      <alignment horizontal="right" vertical="center"/>
    </xf>
    <xf numFmtId="176" fontId="13" fillId="0" borderId="46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43" xfId="0" applyNumberFormat="1" applyFont="1" applyFill="1" applyBorder="1" applyAlignment="1">
      <alignment horizontal="right" vertical="center"/>
    </xf>
    <xf numFmtId="176" fontId="13" fillId="0" borderId="36" xfId="0" applyNumberFormat="1" applyFont="1" applyFill="1" applyBorder="1" applyAlignment="1">
      <alignment horizontal="right" vertical="center"/>
    </xf>
    <xf numFmtId="176" fontId="13" fillId="0" borderId="41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47" xfId="0" applyFont="1" applyBorder="1" applyAlignment="1">
      <alignment horizontal="centerContinuous" vertical="center"/>
    </xf>
    <xf numFmtId="176" fontId="13" fillId="0" borderId="50" xfId="0" applyNumberFormat="1" applyFont="1" applyFill="1" applyBorder="1" applyAlignment="1">
      <alignment horizontal="right" vertical="center"/>
    </xf>
    <xf numFmtId="176" fontId="13" fillId="0" borderId="51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Continuous"/>
    </xf>
    <xf numFmtId="0" fontId="0" fillId="0" borderId="52" xfId="0" applyBorder="1" applyAlignment="1">
      <alignment horizontal="center" vertical="center"/>
    </xf>
    <xf numFmtId="176" fontId="0" fillId="0" borderId="15" xfId="0" applyNumberFormat="1" applyFill="1" applyBorder="1" applyAlignment="1" quotePrefix="1">
      <alignment horizontal="right" vertical="center"/>
    </xf>
    <xf numFmtId="176" fontId="0" fillId="0" borderId="24" xfId="0" applyNumberFormat="1" applyFill="1" applyBorder="1" applyAlignment="1" quotePrefix="1">
      <alignment horizontal="right" vertical="center"/>
    </xf>
    <xf numFmtId="0" fontId="0" fillId="0" borderId="53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/>
    </xf>
    <xf numFmtId="41" fontId="0" fillId="0" borderId="0" xfId="0" applyNumberFormat="1" applyBorder="1" applyAlignment="1">
      <alignment horizontal="right" vertical="center"/>
    </xf>
    <xf numFmtId="41" fontId="0" fillId="0" borderId="51" xfId="0" applyNumberFormat="1" applyBorder="1" applyAlignment="1">
      <alignment horizontal="right" vertical="center"/>
    </xf>
    <xf numFmtId="42" fontId="6" fillId="0" borderId="35" xfId="0" applyNumberFormat="1" applyFont="1" applyBorder="1" applyAlignment="1">
      <alignment horizontal="center" vertical="center" wrapText="1" shrinkToFit="1"/>
    </xf>
    <xf numFmtId="41" fontId="0" fillId="0" borderId="42" xfId="0" applyNumberForma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47" xfId="0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 applyAlignment="1">
      <alignment horizontal="right" vertical="center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56" xfId="0" applyNumberFormat="1" applyFont="1" applyFill="1" applyBorder="1" applyAlignment="1">
      <alignment horizontal="right" vertical="center"/>
    </xf>
    <xf numFmtId="176" fontId="13" fillId="0" borderId="57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177" fontId="13" fillId="0" borderId="31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29" xfId="0" applyNumberFormat="1" applyFont="1" applyFill="1" applyBorder="1" applyAlignment="1">
      <alignment horizontal="right"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right" vertical="center"/>
    </xf>
    <xf numFmtId="177" fontId="13" fillId="0" borderId="42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34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176" fontId="7" fillId="0" borderId="42" xfId="0" applyNumberFormat="1" applyFont="1" applyFill="1" applyBorder="1" applyAlignment="1">
      <alignment horizontal="right"/>
    </xf>
    <xf numFmtId="176" fontId="7" fillId="0" borderId="44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4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02&#23398;&#26657;&#22522;&#26412;\01&#23398;&#26657;&#22522;&#26412;&#12288;&#22577;&#21578;&#26360;\H27\&#32113;&#35336;&#34920;\9-3&#39640;&#21330;\126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02&#23398;&#26657;&#22522;&#26412;\01&#23398;&#26657;&#22522;&#26412;&#12288;&#22577;&#21578;&#26360;\H27\&#32113;&#35336;&#34920;\9-3&#39640;&#21330;\127-128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02&#23398;&#26657;&#22522;&#26412;\01&#23398;&#26657;&#22522;&#26412;&#12288;&#22577;&#21578;&#26360;\H27\&#32113;&#35336;&#34920;\9-3&#39640;&#21330;\129-130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-1 "/>
      <sheetName val="126-2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！"/>
      <sheetName val="127.128-1"/>
      <sheetName val="127.128-2"/>
    </sheetNames>
    <sheetDataSet>
      <sheetData sheetId="2">
        <row r="6">
          <cell r="G6">
            <v>212</v>
          </cell>
          <cell r="H6">
            <v>131</v>
          </cell>
          <cell r="J6">
            <v>7</v>
          </cell>
          <cell r="K6">
            <v>6</v>
          </cell>
          <cell r="M6">
            <v>13</v>
          </cell>
          <cell r="N6">
            <v>0</v>
          </cell>
          <cell r="P6">
            <v>0</v>
          </cell>
          <cell r="Q6">
            <v>0</v>
          </cell>
          <cell r="S6">
            <v>6</v>
          </cell>
          <cell r="T6">
            <v>0</v>
          </cell>
          <cell r="V6">
            <v>204</v>
          </cell>
          <cell r="W6">
            <v>109</v>
          </cell>
          <cell r="Y6">
            <v>159</v>
          </cell>
          <cell r="Z6">
            <v>66</v>
          </cell>
        </row>
        <row r="7">
          <cell r="G7">
            <v>73</v>
          </cell>
          <cell r="H7">
            <v>3</v>
          </cell>
          <cell r="J7">
            <v>6</v>
          </cell>
          <cell r="K7">
            <v>4</v>
          </cell>
          <cell r="M7">
            <v>28</v>
          </cell>
          <cell r="N7">
            <v>1</v>
          </cell>
          <cell r="P7">
            <v>0</v>
          </cell>
          <cell r="Q7">
            <v>0</v>
          </cell>
          <cell r="S7">
            <v>12</v>
          </cell>
          <cell r="T7">
            <v>0</v>
          </cell>
          <cell r="V7">
            <v>23</v>
          </cell>
          <cell r="W7">
            <v>3</v>
          </cell>
          <cell r="Y7">
            <v>81</v>
          </cell>
          <cell r="Z7">
            <v>2</v>
          </cell>
        </row>
        <row r="8"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</row>
        <row r="9">
          <cell r="G9">
            <v>2</v>
          </cell>
          <cell r="H9">
            <v>1</v>
          </cell>
          <cell r="J9">
            <v>0</v>
          </cell>
          <cell r="K9">
            <v>0</v>
          </cell>
          <cell r="M9">
            <v>5</v>
          </cell>
          <cell r="N9">
            <v>2</v>
          </cell>
          <cell r="P9">
            <v>38</v>
          </cell>
          <cell r="Q9">
            <v>1</v>
          </cell>
          <cell r="S9">
            <v>0</v>
          </cell>
          <cell r="T9">
            <v>0</v>
          </cell>
          <cell r="V9">
            <v>1</v>
          </cell>
          <cell r="W9">
            <v>0</v>
          </cell>
          <cell r="Y9">
            <v>2</v>
          </cell>
          <cell r="Z9">
            <v>0</v>
          </cell>
        </row>
        <row r="10"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Y10">
            <v>0</v>
          </cell>
          <cell r="Z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Y11">
            <v>0</v>
          </cell>
          <cell r="Z11">
            <v>0</v>
          </cell>
        </row>
        <row r="13">
          <cell r="G13">
            <v>209</v>
          </cell>
          <cell r="H13">
            <v>53</v>
          </cell>
          <cell r="J13">
            <v>9</v>
          </cell>
          <cell r="K13">
            <v>4</v>
          </cell>
          <cell r="M13">
            <v>54</v>
          </cell>
          <cell r="N13">
            <v>3</v>
          </cell>
          <cell r="P13">
            <v>0</v>
          </cell>
          <cell r="Q13">
            <v>0</v>
          </cell>
          <cell r="S13">
            <v>11</v>
          </cell>
          <cell r="T13">
            <v>1</v>
          </cell>
          <cell r="V13">
            <v>48</v>
          </cell>
          <cell r="W13">
            <v>13</v>
          </cell>
          <cell r="Y13">
            <v>137</v>
          </cell>
          <cell r="Z13">
            <v>24</v>
          </cell>
        </row>
        <row r="14">
          <cell r="G14">
            <v>2</v>
          </cell>
          <cell r="H14">
            <v>0</v>
          </cell>
          <cell r="J14">
            <v>0</v>
          </cell>
          <cell r="K14">
            <v>0</v>
          </cell>
          <cell r="M14">
            <v>1</v>
          </cell>
          <cell r="N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V14">
            <v>2</v>
          </cell>
          <cell r="W14">
            <v>1</v>
          </cell>
          <cell r="Y14">
            <v>0</v>
          </cell>
          <cell r="Z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V15">
            <v>72</v>
          </cell>
          <cell r="W15">
            <v>39</v>
          </cell>
          <cell r="Y15">
            <v>7</v>
          </cell>
          <cell r="Z15">
            <v>2</v>
          </cell>
        </row>
        <row r="16">
          <cell r="G16">
            <v>3</v>
          </cell>
          <cell r="H16">
            <v>3</v>
          </cell>
          <cell r="J16">
            <v>4</v>
          </cell>
          <cell r="K16">
            <v>4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V16">
            <v>2</v>
          </cell>
          <cell r="W16">
            <v>2</v>
          </cell>
          <cell r="Y16">
            <v>10</v>
          </cell>
          <cell r="Z16">
            <v>8</v>
          </cell>
        </row>
        <row r="17">
          <cell r="G17">
            <v>272</v>
          </cell>
          <cell r="H17">
            <v>112</v>
          </cell>
          <cell r="J17">
            <v>27</v>
          </cell>
          <cell r="K17">
            <v>15</v>
          </cell>
          <cell r="M17">
            <v>85</v>
          </cell>
          <cell r="N17">
            <v>14</v>
          </cell>
          <cell r="P17">
            <v>0</v>
          </cell>
          <cell r="Q17">
            <v>0</v>
          </cell>
          <cell r="S17">
            <v>9</v>
          </cell>
          <cell r="T17">
            <v>0</v>
          </cell>
          <cell r="V17">
            <v>18</v>
          </cell>
          <cell r="W17">
            <v>8</v>
          </cell>
          <cell r="Y17">
            <v>61</v>
          </cell>
          <cell r="Z17">
            <v>29</v>
          </cell>
        </row>
        <row r="18"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</row>
        <row r="19">
          <cell r="G19">
            <v>1</v>
          </cell>
          <cell r="H19">
            <v>1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S19">
            <v>1</v>
          </cell>
          <cell r="T19">
            <v>0</v>
          </cell>
          <cell r="V19">
            <v>3</v>
          </cell>
          <cell r="W19">
            <v>0</v>
          </cell>
          <cell r="Y19">
            <v>0</v>
          </cell>
          <cell r="Z19">
            <v>0</v>
          </cell>
        </row>
        <row r="20">
          <cell r="G20">
            <v>6</v>
          </cell>
          <cell r="H20">
            <v>1</v>
          </cell>
          <cell r="J20">
            <v>0</v>
          </cell>
          <cell r="K20">
            <v>0</v>
          </cell>
          <cell r="M20">
            <v>3</v>
          </cell>
          <cell r="N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V20">
            <v>5</v>
          </cell>
          <cell r="W20">
            <v>3</v>
          </cell>
          <cell r="Y20">
            <v>2</v>
          </cell>
          <cell r="Z20">
            <v>0</v>
          </cell>
        </row>
        <row r="21"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</row>
        <row r="22">
          <cell r="G22">
            <v>3</v>
          </cell>
          <cell r="H22">
            <v>1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0</v>
          </cell>
          <cell r="O22">
            <v>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32">
          <cell r="G32">
            <v>209</v>
          </cell>
          <cell r="H32">
            <v>129</v>
          </cell>
          <cell r="J32">
            <v>7</v>
          </cell>
          <cell r="K32">
            <v>6</v>
          </cell>
          <cell r="M32">
            <v>12</v>
          </cell>
          <cell r="N32">
            <v>0</v>
          </cell>
          <cell r="P32">
            <v>0</v>
          </cell>
          <cell r="Q32">
            <v>0</v>
          </cell>
          <cell r="S32">
            <v>6</v>
          </cell>
          <cell r="T32">
            <v>0</v>
          </cell>
          <cell r="V32">
            <v>204</v>
          </cell>
          <cell r="W32">
            <v>109</v>
          </cell>
          <cell r="Y32">
            <v>159</v>
          </cell>
          <cell r="Z32">
            <v>66</v>
          </cell>
        </row>
        <row r="33">
          <cell r="G33">
            <v>72</v>
          </cell>
          <cell r="H33">
            <v>3</v>
          </cell>
          <cell r="J33">
            <v>6</v>
          </cell>
          <cell r="K33">
            <v>4</v>
          </cell>
          <cell r="M33">
            <v>26</v>
          </cell>
          <cell r="N33">
            <v>1</v>
          </cell>
          <cell r="P33">
            <v>0</v>
          </cell>
          <cell r="Q33">
            <v>0</v>
          </cell>
          <cell r="S33">
            <v>12</v>
          </cell>
          <cell r="T33">
            <v>0</v>
          </cell>
          <cell r="V33">
            <v>23</v>
          </cell>
          <cell r="W33">
            <v>3</v>
          </cell>
          <cell r="Y33">
            <v>81</v>
          </cell>
          <cell r="Z33">
            <v>2</v>
          </cell>
        </row>
        <row r="34"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Y34">
            <v>0</v>
          </cell>
          <cell r="Z34">
            <v>0</v>
          </cell>
        </row>
        <row r="35">
          <cell r="G35">
            <v>1</v>
          </cell>
          <cell r="H35">
            <v>0</v>
          </cell>
          <cell r="J35">
            <v>0</v>
          </cell>
          <cell r="K35">
            <v>0</v>
          </cell>
          <cell r="M35">
            <v>1</v>
          </cell>
          <cell r="N35">
            <v>0</v>
          </cell>
          <cell r="P35">
            <v>38</v>
          </cell>
          <cell r="Q35">
            <v>1</v>
          </cell>
          <cell r="S35">
            <v>0</v>
          </cell>
          <cell r="T35">
            <v>0</v>
          </cell>
          <cell r="V35">
            <v>1</v>
          </cell>
          <cell r="W35">
            <v>0</v>
          </cell>
          <cell r="Y35">
            <v>2</v>
          </cell>
          <cell r="Z35">
            <v>0</v>
          </cell>
        </row>
        <row r="36">
          <cell r="G36">
            <v>0</v>
          </cell>
          <cell r="H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</row>
        <row r="37">
          <cell r="G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Y37">
            <v>0</v>
          </cell>
          <cell r="Z37">
            <v>0</v>
          </cell>
        </row>
        <row r="39">
          <cell r="G39">
            <v>188</v>
          </cell>
          <cell r="H39">
            <v>42</v>
          </cell>
          <cell r="J39">
            <v>9</v>
          </cell>
          <cell r="K39">
            <v>4</v>
          </cell>
          <cell r="M39">
            <v>41</v>
          </cell>
          <cell r="N39">
            <v>3</v>
          </cell>
          <cell r="P39">
            <v>0</v>
          </cell>
          <cell r="Q39">
            <v>0</v>
          </cell>
          <cell r="S39">
            <v>11</v>
          </cell>
          <cell r="T39">
            <v>1</v>
          </cell>
          <cell r="V39">
            <v>48</v>
          </cell>
          <cell r="W39">
            <v>13</v>
          </cell>
          <cell r="Y39">
            <v>137</v>
          </cell>
          <cell r="Z39">
            <v>24</v>
          </cell>
        </row>
        <row r="40">
          <cell r="G40">
            <v>2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V40">
            <v>2</v>
          </cell>
          <cell r="W40">
            <v>1</v>
          </cell>
          <cell r="Y40">
            <v>0</v>
          </cell>
          <cell r="Z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V41">
            <v>72</v>
          </cell>
          <cell r="W41">
            <v>39</v>
          </cell>
          <cell r="Y41">
            <v>7</v>
          </cell>
          <cell r="Z41">
            <v>2</v>
          </cell>
        </row>
        <row r="42">
          <cell r="G42">
            <v>2</v>
          </cell>
          <cell r="H42">
            <v>2</v>
          </cell>
          <cell r="J42">
            <v>4</v>
          </cell>
          <cell r="K42">
            <v>4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V42">
            <v>2</v>
          </cell>
          <cell r="W42">
            <v>2</v>
          </cell>
          <cell r="Y42">
            <v>10</v>
          </cell>
          <cell r="Z42">
            <v>8</v>
          </cell>
        </row>
        <row r="43">
          <cell r="G43">
            <v>260</v>
          </cell>
          <cell r="H43">
            <v>107</v>
          </cell>
          <cell r="J43">
            <v>27</v>
          </cell>
          <cell r="K43">
            <v>15</v>
          </cell>
          <cell r="M43">
            <v>62</v>
          </cell>
          <cell r="N43">
            <v>13</v>
          </cell>
          <cell r="P43">
            <v>0</v>
          </cell>
          <cell r="Q43">
            <v>0</v>
          </cell>
          <cell r="S43">
            <v>9</v>
          </cell>
          <cell r="T43">
            <v>0</v>
          </cell>
          <cell r="V43">
            <v>18</v>
          </cell>
          <cell r="W43">
            <v>8</v>
          </cell>
          <cell r="Y43">
            <v>61</v>
          </cell>
          <cell r="Z43">
            <v>29</v>
          </cell>
        </row>
        <row r="44">
          <cell r="G44">
            <v>0</v>
          </cell>
          <cell r="H44">
            <v>0</v>
          </cell>
          <cell r="J44">
            <v>0</v>
          </cell>
          <cell r="K44">
            <v>0</v>
          </cell>
          <cell r="M44">
            <v>1</v>
          </cell>
          <cell r="N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Y44">
            <v>0</v>
          </cell>
          <cell r="Z44">
            <v>0</v>
          </cell>
        </row>
        <row r="45">
          <cell r="G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S45">
            <v>1</v>
          </cell>
          <cell r="T45">
            <v>0</v>
          </cell>
          <cell r="V45">
            <v>3</v>
          </cell>
          <cell r="W45">
            <v>0</v>
          </cell>
          <cell r="Y45">
            <v>0</v>
          </cell>
          <cell r="Z45">
            <v>0</v>
          </cell>
        </row>
        <row r="46">
          <cell r="G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V46">
            <v>5</v>
          </cell>
          <cell r="W46">
            <v>3</v>
          </cell>
          <cell r="Y46">
            <v>2</v>
          </cell>
          <cell r="Z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</row>
        <row r="48">
          <cell r="G48">
            <v>2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</row>
        <row r="49"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9（1）"/>
      <sheetName val="129（2）"/>
      <sheetName val="130（1）"/>
      <sheetName val="130（2）"/>
      <sheetName val="129,130-1"/>
      <sheetName val="129,130-2"/>
    </sheetNames>
    <sheetDataSet>
      <sheetData sheetId="1">
        <row r="6">
          <cell r="E6">
            <v>0</v>
          </cell>
          <cell r="G6">
            <v>2</v>
          </cell>
          <cell r="H6">
            <v>1</v>
          </cell>
          <cell r="J6">
            <v>0</v>
          </cell>
          <cell r="K6">
            <v>1</v>
          </cell>
          <cell r="M6">
            <v>0</v>
          </cell>
          <cell r="N6">
            <v>0</v>
          </cell>
        </row>
        <row r="7">
          <cell r="E7">
            <v>0</v>
          </cell>
          <cell r="G7">
            <v>0</v>
          </cell>
          <cell r="H7">
            <v>1</v>
          </cell>
          <cell r="J7">
            <v>0</v>
          </cell>
          <cell r="K7">
            <v>2</v>
          </cell>
          <cell r="M7">
            <v>0</v>
          </cell>
          <cell r="N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</row>
        <row r="9">
          <cell r="E9">
            <v>0</v>
          </cell>
          <cell r="G9">
            <v>1</v>
          </cell>
          <cell r="H9">
            <v>0</v>
          </cell>
          <cell r="J9">
            <v>2</v>
          </cell>
          <cell r="K9">
            <v>2</v>
          </cell>
          <cell r="M9">
            <v>0</v>
          </cell>
          <cell r="N9">
            <v>0</v>
          </cell>
        </row>
        <row r="10"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</row>
        <row r="11"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</row>
        <row r="12">
          <cell r="E12">
            <v>0</v>
          </cell>
        </row>
        <row r="13">
          <cell r="E13">
            <v>0</v>
          </cell>
          <cell r="G13">
            <v>11</v>
          </cell>
          <cell r="H13">
            <v>10</v>
          </cell>
          <cell r="J13">
            <v>0</v>
          </cell>
          <cell r="K13">
            <v>13</v>
          </cell>
          <cell r="M13">
            <v>0</v>
          </cell>
          <cell r="N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1</v>
          </cell>
          <cell r="M14">
            <v>0</v>
          </cell>
          <cell r="N14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E16">
            <v>0</v>
          </cell>
          <cell r="G16">
            <v>1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</row>
        <row r="17">
          <cell r="E17">
            <v>0</v>
          </cell>
          <cell r="G17">
            <v>5</v>
          </cell>
          <cell r="H17">
            <v>7</v>
          </cell>
          <cell r="J17">
            <v>1</v>
          </cell>
          <cell r="K17">
            <v>22</v>
          </cell>
          <cell r="M17">
            <v>0</v>
          </cell>
          <cell r="N17">
            <v>0</v>
          </cell>
        </row>
        <row r="18"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G19">
            <v>1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E20">
            <v>0</v>
          </cell>
          <cell r="G20">
            <v>1</v>
          </cell>
          <cell r="H20">
            <v>5</v>
          </cell>
          <cell r="J20">
            <v>0</v>
          </cell>
          <cell r="K20">
            <v>3</v>
          </cell>
          <cell r="M20">
            <v>0</v>
          </cell>
          <cell r="N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</row>
        <row r="22">
          <cell r="E22">
            <v>0</v>
          </cell>
          <cell r="G22">
            <v>1</v>
          </cell>
          <cell r="H22">
            <v>0</v>
          </cell>
          <cell r="J22">
            <v>0</v>
          </cell>
          <cell r="K22">
            <v>2</v>
          </cell>
          <cell r="M22">
            <v>0</v>
          </cell>
          <cell r="N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4" width="10.75390625" style="1" customWidth="1"/>
    <col min="5" max="10" width="10.25390625" style="1" customWidth="1"/>
    <col min="11" max="11" width="8.375" style="1" customWidth="1"/>
    <col min="12" max="14" width="10.25390625" style="1" customWidth="1"/>
    <col min="15" max="17" width="10.25390625" style="124" customWidth="1"/>
    <col min="18" max="21" width="9.25390625" style="124" customWidth="1"/>
    <col min="22" max="23" width="8.75390625" style="1" customWidth="1"/>
    <col min="24" max="24" width="2.375" style="1" customWidth="1"/>
    <col min="25" max="26" width="8.75390625" style="1" customWidth="1"/>
    <col min="27" max="16384" width="9.125" style="1" customWidth="1"/>
  </cols>
  <sheetData>
    <row r="1" spans="1:26" ht="19.5" customHeight="1">
      <c r="A1" s="5" t="s">
        <v>288</v>
      </c>
      <c r="O1" s="1"/>
      <c r="P1" s="132"/>
      <c r="Q1" s="1"/>
      <c r="R1" s="1"/>
      <c r="S1" s="1"/>
      <c r="T1" s="1"/>
      <c r="U1" s="1"/>
      <c r="V1" s="73"/>
      <c r="W1" s="73"/>
      <c r="X1" s="73"/>
      <c r="Y1" s="301" t="s">
        <v>104</v>
      </c>
      <c r="Z1" s="302"/>
    </row>
    <row r="2" spans="1:26" ht="19.5" customHeight="1">
      <c r="A2" s="24"/>
      <c r="B2" s="26"/>
      <c r="C2" s="293" t="s">
        <v>0</v>
      </c>
      <c r="D2" s="294"/>
      <c r="E2" s="293" t="s">
        <v>105</v>
      </c>
      <c r="F2" s="294"/>
      <c r="G2" s="74" t="s">
        <v>106</v>
      </c>
      <c r="H2" s="75"/>
      <c r="I2" s="293" t="s">
        <v>107</v>
      </c>
      <c r="J2" s="346"/>
      <c r="K2" s="26"/>
      <c r="L2" s="297" t="s">
        <v>128</v>
      </c>
      <c r="M2" s="298"/>
      <c r="N2" s="293" t="s">
        <v>130</v>
      </c>
      <c r="O2" s="294"/>
      <c r="P2" s="293" t="s">
        <v>234</v>
      </c>
      <c r="Q2" s="294"/>
      <c r="R2" s="115" t="s">
        <v>108</v>
      </c>
      <c r="S2" s="15"/>
      <c r="T2" s="15"/>
      <c r="U2" s="16"/>
      <c r="V2" s="303" t="s">
        <v>131</v>
      </c>
      <c r="W2" s="306" t="s">
        <v>132</v>
      </c>
      <c r="X2" s="73"/>
      <c r="Y2" s="76" t="s">
        <v>161</v>
      </c>
      <c r="Z2" s="77" t="s">
        <v>162</v>
      </c>
    </row>
    <row r="3" spans="1:26" ht="19.5" customHeight="1">
      <c r="A3" s="30" t="s">
        <v>109</v>
      </c>
      <c r="B3" s="32"/>
      <c r="C3" s="295"/>
      <c r="D3" s="296"/>
      <c r="E3" s="295"/>
      <c r="F3" s="296"/>
      <c r="G3" s="31" t="s">
        <v>110</v>
      </c>
      <c r="H3" s="32"/>
      <c r="I3" s="295"/>
      <c r="J3" s="347"/>
      <c r="K3" s="367"/>
      <c r="L3" s="299"/>
      <c r="M3" s="300"/>
      <c r="N3" s="295"/>
      <c r="O3" s="296"/>
      <c r="P3" s="295"/>
      <c r="Q3" s="296"/>
      <c r="R3" s="293" t="s">
        <v>100</v>
      </c>
      <c r="S3" s="298"/>
      <c r="T3" s="293" t="s">
        <v>101</v>
      </c>
      <c r="U3" s="298"/>
      <c r="V3" s="304"/>
      <c r="W3" s="307"/>
      <c r="X3" s="73"/>
      <c r="Y3" s="78" t="s">
        <v>163</v>
      </c>
      <c r="Z3" s="55" t="s">
        <v>164</v>
      </c>
    </row>
    <row r="4" spans="1:26" ht="19.5" customHeight="1">
      <c r="A4" s="33"/>
      <c r="B4" s="35"/>
      <c r="C4" s="34"/>
      <c r="D4" s="2" t="s">
        <v>111</v>
      </c>
      <c r="E4" s="70" t="s">
        <v>89</v>
      </c>
      <c r="F4" s="79" t="s">
        <v>111</v>
      </c>
      <c r="G4" s="70" t="s">
        <v>112</v>
      </c>
      <c r="H4" s="79" t="s">
        <v>111</v>
      </c>
      <c r="I4" s="70" t="s">
        <v>113</v>
      </c>
      <c r="J4" s="368" t="s">
        <v>111</v>
      </c>
      <c r="K4" s="363" t="s">
        <v>289</v>
      </c>
      <c r="L4" s="80" t="s">
        <v>165</v>
      </c>
      <c r="M4" s="79" t="s">
        <v>129</v>
      </c>
      <c r="N4" s="80" t="s">
        <v>133</v>
      </c>
      <c r="O4" s="79" t="s">
        <v>111</v>
      </c>
      <c r="P4" s="80" t="s">
        <v>134</v>
      </c>
      <c r="Q4" s="79" t="s">
        <v>111</v>
      </c>
      <c r="R4" s="34"/>
      <c r="S4" s="79" t="s">
        <v>111</v>
      </c>
      <c r="T4" s="34"/>
      <c r="U4" s="79" t="s">
        <v>111</v>
      </c>
      <c r="V4" s="305"/>
      <c r="W4" s="307"/>
      <c r="X4" s="73"/>
      <c r="Y4" s="81" t="s">
        <v>114</v>
      </c>
      <c r="Z4" s="57" t="s">
        <v>114</v>
      </c>
    </row>
    <row r="5" spans="1:26" ht="19.5" customHeight="1">
      <c r="A5" s="82" t="s">
        <v>0</v>
      </c>
      <c r="B5" s="72"/>
      <c r="C5" s="83">
        <v>9365</v>
      </c>
      <c r="D5" s="84">
        <v>4669</v>
      </c>
      <c r="E5" s="85">
        <v>4870</v>
      </c>
      <c r="F5" s="84">
        <v>2267</v>
      </c>
      <c r="G5" s="85">
        <v>2288</v>
      </c>
      <c r="H5" s="84">
        <v>1003</v>
      </c>
      <c r="I5" s="85">
        <v>2063</v>
      </c>
      <c r="J5" s="86">
        <v>1332</v>
      </c>
      <c r="K5" s="364">
        <v>2061</v>
      </c>
      <c r="L5" s="110">
        <v>37</v>
      </c>
      <c r="M5" s="111">
        <v>12</v>
      </c>
      <c r="N5" s="110">
        <v>107</v>
      </c>
      <c r="O5" s="87">
        <v>55</v>
      </c>
      <c r="P5" s="88">
        <v>0</v>
      </c>
      <c r="Q5" s="84">
        <v>0</v>
      </c>
      <c r="R5" s="85">
        <v>18</v>
      </c>
      <c r="S5" s="84">
        <v>10</v>
      </c>
      <c r="T5" s="85">
        <v>0</v>
      </c>
      <c r="U5" s="86">
        <v>0</v>
      </c>
      <c r="V5" s="89">
        <v>52.00213561131874</v>
      </c>
      <c r="W5" s="89">
        <v>22.22103577148959</v>
      </c>
      <c r="X5" s="133"/>
      <c r="Y5" s="90">
        <v>4086</v>
      </c>
      <c r="Z5" s="91">
        <v>710</v>
      </c>
    </row>
    <row r="6" spans="1:26" ht="24" customHeight="1">
      <c r="A6" s="30" t="s">
        <v>115</v>
      </c>
      <c r="B6" s="32"/>
      <c r="C6" s="92">
        <v>4134</v>
      </c>
      <c r="D6" s="92">
        <v>2117</v>
      </c>
      <c r="E6" s="93">
        <v>2171</v>
      </c>
      <c r="F6" s="92">
        <v>990</v>
      </c>
      <c r="G6" s="93">
        <v>1026</v>
      </c>
      <c r="H6" s="92">
        <v>486</v>
      </c>
      <c r="I6" s="93">
        <v>868</v>
      </c>
      <c r="J6" s="361">
        <v>603</v>
      </c>
      <c r="K6" s="365">
        <v>868</v>
      </c>
      <c r="L6" s="112">
        <v>8</v>
      </c>
      <c r="M6" s="113">
        <v>4</v>
      </c>
      <c r="N6" s="94">
        <v>61</v>
      </c>
      <c r="O6" s="92">
        <v>34</v>
      </c>
      <c r="P6" s="94">
        <v>0</v>
      </c>
      <c r="Q6" s="92">
        <v>0</v>
      </c>
      <c r="R6" s="93">
        <v>11</v>
      </c>
      <c r="S6" s="92">
        <v>8</v>
      </c>
      <c r="T6" s="93">
        <v>0</v>
      </c>
      <c r="U6" s="92">
        <v>0</v>
      </c>
      <c r="V6" s="95">
        <v>52.51572327044025</v>
      </c>
      <c r="W6" s="95">
        <v>21.262699564586356</v>
      </c>
      <c r="X6" s="133"/>
      <c r="Y6" s="97">
        <v>1839</v>
      </c>
      <c r="Z6" s="98">
        <v>270</v>
      </c>
    </row>
    <row r="7" spans="1:26" ht="24" customHeight="1">
      <c r="A7" s="30" t="s">
        <v>116</v>
      </c>
      <c r="B7" s="32"/>
      <c r="C7" s="92">
        <v>1983</v>
      </c>
      <c r="D7" s="92">
        <v>996</v>
      </c>
      <c r="E7" s="93">
        <v>970</v>
      </c>
      <c r="F7" s="92">
        <v>481</v>
      </c>
      <c r="G7" s="93">
        <v>482</v>
      </c>
      <c r="H7" s="92">
        <v>210</v>
      </c>
      <c r="I7" s="93">
        <v>489</v>
      </c>
      <c r="J7" s="361">
        <v>291</v>
      </c>
      <c r="K7" s="365">
        <v>488</v>
      </c>
      <c r="L7" s="112">
        <v>15</v>
      </c>
      <c r="M7" s="114">
        <v>5</v>
      </c>
      <c r="N7" s="94">
        <v>27</v>
      </c>
      <c r="O7" s="92">
        <v>9</v>
      </c>
      <c r="P7" s="94">
        <v>0</v>
      </c>
      <c r="Q7" s="92">
        <v>0</v>
      </c>
      <c r="R7" s="93">
        <v>4</v>
      </c>
      <c r="S7" s="92">
        <v>1</v>
      </c>
      <c r="T7" s="93">
        <v>0</v>
      </c>
      <c r="U7" s="92">
        <v>0</v>
      </c>
      <c r="V7" s="96">
        <v>48.91578416540595</v>
      </c>
      <c r="W7" s="96">
        <v>24.8613212304589</v>
      </c>
      <c r="X7" s="133"/>
      <c r="Y7" s="97">
        <v>838</v>
      </c>
      <c r="Z7" s="98">
        <v>130</v>
      </c>
    </row>
    <row r="8" spans="1:26" ht="24" customHeight="1">
      <c r="A8" s="30" t="s">
        <v>117</v>
      </c>
      <c r="B8" s="32"/>
      <c r="C8" s="92">
        <v>506</v>
      </c>
      <c r="D8" s="92">
        <v>309</v>
      </c>
      <c r="E8" s="93">
        <v>195</v>
      </c>
      <c r="F8" s="92">
        <v>83</v>
      </c>
      <c r="G8" s="93">
        <v>117</v>
      </c>
      <c r="H8" s="92">
        <v>77</v>
      </c>
      <c r="I8" s="93">
        <v>185</v>
      </c>
      <c r="J8" s="361">
        <v>148</v>
      </c>
      <c r="K8" s="365">
        <v>185</v>
      </c>
      <c r="L8" s="112">
        <v>5</v>
      </c>
      <c r="M8" s="114">
        <v>0</v>
      </c>
      <c r="N8" s="94">
        <v>4</v>
      </c>
      <c r="O8" s="92">
        <v>1</v>
      </c>
      <c r="P8" s="94">
        <v>0</v>
      </c>
      <c r="Q8" s="92">
        <v>0</v>
      </c>
      <c r="R8" s="93">
        <v>2</v>
      </c>
      <c r="S8" s="92" t="s">
        <v>75</v>
      </c>
      <c r="T8" s="93">
        <v>0</v>
      </c>
      <c r="U8" s="92">
        <v>0</v>
      </c>
      <c r="V8" s="96">
        <v>38.537549407114625</v>
      </c>
      <c r="W8" s="96">
        <v>36.95652173913043</v>
      </c>
      <c r="X8" s="133"/>
      <c r="Y8" s="97">
        <v>185</v>
      </c>
      <c r="Z8" s="98">
        <v>9</v>
      </c>
    </row>
    <row r="9" spans="1:26" ht="24" customHeight="1">
      <c r="A9" s="30" t="s">
        <v>118</v>
      </c>
      <c r="B9" s="32"/>
      <c r="C9" s="92">
        <v>269</v>
      </c>
      <c r="D9" s="92">
        <v>120</v>
      </c>
      <c r="E9" s="93">
        <v>147</v>
      </c>
      <c r="F9" s="92">
        <v>74</v>
      </c>
      <c r="G9" s="93">
        <v>69</v>
      </c>
      <c r="H9" s="92">
        <v>18</v>
      </c>
      <c r="I9" s="93">
        <v>53</v>
      </c>
      <c r="J9" s="361">
        <v>28</v>
      </c>
      <c r="K9" s="365">
        <v>53</v>
      </c>
      <c r="L9" s="112">
        <v>0</v>
      </c>
      <c r="M9" s="114">
        <v>0</v>
      </c>
      <c r="N9" s="94">
        <v>0</v>
      </c>
      <c r="O9" s="92">
        <v>0</v>
      </c>
      <c r="P9" s="94">
        <v>0</v>
      </c>
      <c r="Q9" s="92">
        <v>0</v>
      </c>
      <c r="R9" s="93">
        <v>0</v>
      </c>
      <c r="S9" s="92" t="s">
        <v>75</v>
      </c>
      <c r="T9" s="93">
        <v>0</v>
      </c>
      <c r="U9" s="92">
        <v>0</v>
      </c>
      <c r="V9" s="96">
        <v>54.646840148698885</v>
      </c>
      <c r="W9" s="96">
        <v>19.702602230483272</v>
      </c>
      <c r="X9" s="133"/>
      <c r="Y9" s="97">
        <v>108</v>
      </c>
      <c r="Z9" s="98">
        <v>38</v>
      </c>
    </row>
    <row r="10" spans="1:26" ht="24" customHeight="1">
      <c r="A10" s="99" t="s">
        <v>119</v>
      </c>
      <c r="B10" s="100"/>
      <c r="C10" s="101">
        <v>235</v>
      </c>
      <c r="D10" s="101">
        <v>85</v>
      </c>
      <c r="E10" s="102">
        <v>119</v>
      </c>
      <c r="F10" s="101">
        <v>44</v>
      </c>
      <c r="G10" s="102">
        <v>42</v>
      </c>
      <c r="H10" s="101">
        <v>13</v>
      </c>
      <c r="I10" s="102">
        <v>74</v>
      </c>
      <c r="J10" s="362">
        <v>28</v>
      </c>
      <c r="K10" s="366">
        <v>74</v>
      </c>
      <c r="L10" s="105">
        <v>0</v>
      </c>
      <c r="M10" s="71">
        <v>0</v>
      </c>
      <c r="N10" s="103">
        <v>0</v>
      </c>
      <c r="O10" s="101">
        <v>0</v>
      </c>
      <c r="P10" s="103">
        <v>0</v>
      </c>
      <c r="Q10" s="101">
        <v>0</v>
      </c>
      <c r="R10" s="102">
        <v>0</v>
      </c>
      <c r="S10" s="101" t="s">
        <v>75</v>
      </c>
      <c r="T10" s="102">
        <v>0</v>
      </c>
      <c r="U10" s="101">
        <v>0</v>
      </c>
      <c r="V10" s="104">
        <v>50.638297872340424</v>
      </c>
      <c r="W10" s="104">
        <v>31.48936170212766</v>
      </c>
      <c r="X10" s="133"/>
      <c r="Y10" s="97">
        <v>102</v>
      </c>
      <c r="Z10" s="98">
        <v>17</v>
      </c>
    </row>
    <row r="11" spans="1:26" ht="24" customHeight="1">
      <c r="A11" s="30" t="s">
        <v>120</v>
      </c>
      <c r="B11" s="32"/>
      <c r="C11" s="92">
        <v>193</v>
      </c>
      <c r="D11" s="92">
        <v>95</v>
      </c>
      <c r="E11" s="93">
        <v>122</v>
      </c>
      <c r="F11" s="92">
        <v>59</v>
      </c>
      <c r="G11" s="93">
        <v>34</v>
      </c>
      <c r="H11" s="92">
        <v>9</v>
      </c>
      <c r="I11" s="93">
        <v>35</v>
      </c>
      <c r="J11" s="361">
        <v>26</v>
      </c>
      <c r="K11" s="365">
        <v>35</v>
      </c>
      <c r="L11" s="112">
        <v>1</v>
      </c>
      <c r="M11" s="114">
        <v>0</v>
      </c>
      <c r="N11" s="94">
        <v>1</v>
      </c>
      <c r="O11" s="92">
        <v>1</v>
      </c>
      <c r="P11" s="94">
        <v>0</v>
      </c>
      <c r="Q11" s="92">
        <v>0</v>
      </c>
      <c r="R11" s="93">
        <v>0</v>
      </c>
      <c r="S11" s="92">
        <v>0</v>
      </c>
      <c r="T11" s="93">
        <v>0</v>
      </c>
      <c r="U11" s="92">
        <v>0</v>
      </c>
      <c r="V11" s="96">
        <v>63.212435233160626</v>
      </c>
      <c r="W11" s="96">
        <v>18.134715025906736</v>
      </c>
      <c r="X11" s="133"/>
      <c r="Y11" s="134">
        <v>108</v>
      </c>
      <c r="Z11" s="135">
        <v>14</v>
      </c>
    </row>
    <row r="12" spans="1:26" ht="24" customHeight="1">
      <c r="A12" s="30" t="s">
        <v>121</v>
      </c>
      <c r="B12" s="32"/>
      <c r="C12" s="92">
        <v>350</v>
      </c>
      <c r="D12" s="92">
        <v>243</v>
      </c>
      <c r="E12" s="93">
        <v>190</v>
      </c>
      <c r="F12" s="92">
        <v>102</v>
      </c>
      <c r="G12" s="93">
        <v>35</v>
      </c>
      <c r="H12" s="92">
        <v>25</v>
      </c>
      <c r="I12" s="93">
        <v>124</v>
      </c>
      <c r="J12" s="361">
        <v>115</v>
      </c>
      <c r="K12" s="365">
        <v>124</v>
      </c>
      <c r="L12" s="112">
        <v>0</v>
      </c>
      <c r="M12" s="114">
        <v>0</v>
      </c>
      <c r="N12" s="94">
        <v>1</v>
      </c>
      <c r="O12" s="92">
        <v>1</v>
      </c>
      <c r="P12" s="94">
        <v>0</v>
      </c>
      <c r="Q12" s="92">
        <v>0</v>
      </c>
      <c r="R12" s="93">
        <v>0</v>
      </c>
      <c r="S12" s="92">
        <v>0</v>
      </c>
      <c r="T12" s="93">
        <v>0</v>
      </c>
      <c r="U12" s="92">
        <v>0</v>
      </c>
      <c r="V12" s="96">
        <v>54.285714285714285</v>
      </c>
      <c r="W12" s="96">
        <v>35.42857142857142</v>
      </c>
      <c r="X12" s="133"/>
      <c r="Y12" s="97">
        <v>183</v>
      </c>
      <c r="Z12" s="98">
        <v>7</v>
      </c>
    </row>
    <row r="13" spans="1:26" ht="24" customHeight="1">
      <c r="A13" s="30" t="s">
        <v>122</v>
      </c>
      <c r="B13" s="32"/>
      <c r="C13" s="92">
        <v>220</v>
      </c>
      <c r="D13" s="92">
        <v>93</v>
      </c>
      <c r="E13" s="93">
        <v>108</v>
      </c>
      <c r="F13" s="92">
        <v>52</v>
      </c>
      <c r="G13" s="93">
        <v>58</v>
      </c>
      <c r="H13" s="92">
        <v>14</v>
      </c>
      <c r="I13" s="93">
        <v>47</v>
      </c>
      <c r="J13" s="361">
        <v>24</v>
      </c>
      <c r="K13" s="365">
        <v>47</v>
      </c>
      <c r="L13" s="112">
        <v>6</v>
      </c>
      <c r="M13" s="114">
        <v>2</v>
      </c>
      <c r="N13" s="94">
        <v>1</v>
      </c>
      <c r="O13" s="92">
        <v>1</v>
      </c>
      <c r="P13" s="94">
        <v>0</v>
      </c>
      <c r="Q13" s="92">
        <v>0</v>
      </c>
      <c r="R13" s="94">
        <v>0</v>
      </c>
      <c r="S13" s="92">
        <v>0</v>
      </c>
      <c r="T13" s="93">
        <v>0</v>
      </c>
      <c r="U13" s="92">
        <v>0</v>
      </c>
      <c r="V13" s="96">
        <v>49.09090909090909</v>
      </c>
      <c r="W13" s="96">
        <v>21.363636363636363</v>
      </c>
      <c r="X13" s="98"/>
      <c r="Y13" s="97">
        <v>82</v>
      </c>
      <c r="Z13" s="98">
        <v>24</v>
      </c>
    </row>
    <row r="14" spans="1:26" ht="24" customHeight="1">
      <c r="A14" s="30" t="s">
        <v>160</v>
      </c>
      <c r="B14" s="32"/>
      <c r="C14" s="130">
        <v>404</v>
      </c>
      <c r="D14" s="92">
        <v>162</v>
      </c>
      <c r="E14" s="93">
        <v>273</v>
      </c>
      <c r="F14" s="114">
        <v>116</v>
      </c>
      <c r="G14" s="93">
        <v>94</v>
      </c>
      <c r="H14" s="92">
        <v>32</v>
      </c>
      <c r="I14" s="93">
        <v>33</v>
      </c>
      <c r="J14" s="361">
        <v>11</v>
      </c>
      <c r="K14" s="365">
        <v>33</v>
      </c>
      <c r="L14" s="112">
        <v>2</v>
      </c>
      <c r="M14" s="114">
        <v>1</v>
      </c>
      <c r="N14" s="94">
        <v>2</v>
      </c>
      <c r="O14" s="92">
        <v>2</v>
      </c>
      <c r="P14" s="94">
        <v>0</v>
      </c>
      <c r="Q14" s="92">
        <v>0</v>
      </c>
      <c r="R14" s="94">
        <v>0</v>
      </c>
      <c r="S14" s="92">
        <v>0</v>
      </c>
      <c r="T14" s="93">
        <v>0</v>
      </c>
      <c r="U14" s="92">
        <v>0</v>
      </c>
      <c r="V14" s="96">
        <v>67.57425742574257</v>
      </c>
      <c r="W14" s="96">
        <v>8.16831683168317</v>
      </c>
      <c r="X14" s="133"/>
      <c r="Y14" s="97">
        <v>228</v>
      </c>
      <c r="Z14" s="98">
        <v>45</v>
      </c>
    </row>
    <row r="15" spans="1:26" ht="24" customHeight="1">
      <c r="A15" s="99" t="s">
        <v>166</v>
      </c>
      <c r="B15" s="100"/>
      <c r="C15" s="101">
        <v>427</v>
      </c>
      <c r="D15" s="101">
        <v>184</v>
      </c>
      <c r="E15" s="102">
        <v>290</v>
      </c>
      <c r="F15" s="101">
        <v>135</v>
      </c>
      <c r="G15" s="102">
        <v>108</v>
      </c>
      <c r="H15" s="101">
        <v>33</v>
      </c>
      <c r="I15" s="102">
        <v>26</v>
      </c>
      <c r="J15" s="362">
        <v>13</v>
      </c>
      <c r="K15" s="366">
        <v>25</v>
      </c>
      <c r="L15" s="105">
        <v>0</v>
      </c>
      <c r="M15" s="71">
        <v>0</v>
      </c>
      <c r="N15" s="103">
        <v>3</v>
      </c>
      <c r="O15" s="101">
        <v>3</v>
      </c>
      <c r="P15" s="103">
        <v>0</v>
      </c>
      <c r="Q15" s="101">
        <v>0</v>
      </c>
      <c r="R15" s="102">
        <v>0</v>
      </c>
      <c r="S15" s="101">
        <v>0</v>
      </c>
      <c r="T15" s="102">
        <v>0</v>
      </c>
      <c r="U15" s="101">
        <v>0</v>
      </c>
      <c r="V15" s="104">
        <v>67.91569086651053</v>
      </c>
      <c r="W15" s="104">
        <v>6.0889929742388755</v>
      </c>
      <c r="X15" s="133"/>
      <c r="Y15" s="106">
        <v>219</v>
      </c>
      <c r="Z15" s="107">
        <v>70</v>
      </c>
    </row>
    <row r="16" spans="1:26" ht="24" customHeight="1">
      <c r="A16" s="30" t="s">
        <v>123</v>
      </c>
      <c r="B16" s="32"/>
      <c r="C16" s="92">
        <v>0</v>
      </c>
      <c r="D16" s="92">
        <v>0</v>
      </c>
      <c r="E16" s="93">
        <v>0</v>
      </c>
      <c r="F16" s="92">
        <v>0</v>
      </c>
      <c r="G16" s="93">
        <v>0</v>
      </c>
      <c r="H16" s="92">
        <v>0</v>
      </c>
      <c r="I16" s="93">
        <v>0</v>
      </c>
      <c r="J16" s="361">
        <v>0</v>
      </c>
      <c r="K16" s="365">
        <v>0</v>
      </c>
      <c r="L16" s="112">
        <v>0</v>
      </c>
      <c r="M16" s="114">
        <v>0</v>
      </c>
      <c r="N16" s="94">
        <v>0</v>
      </c>
      <c r="O16" s="92">
        <v>0</v>
      </c>
      <c r="P16" s="94">
        <v>0</v>
      </c>
      <c r="Q16" s="92">
        <v>0</v>
      </c>
      <c r="R16" s="93">
        <v>0</v>
      </c>
      <c r="S16" s="92">
        <v>0</v>
      </c>
      <c r="T16" s="93">
        <v>0</v>
      </c>
      <c r="U16" s="92">
        <v>0</v>
      </c>
      <c r="V16" s="96" t="s">
        <v>75</v>
      </c>
      <c r="W16" s="96" t="s">
        <v>75</v>
      </c>
      <c r="X16" s="133"/>
      <c r="Y16" s="97">
        <v>0</v>
      </c>
      <c r="Z16" s="98">
        <v>0</v>
      </c>
    </row>
    <row r="17" spans="1:26" ht="24" customHeight="1">
      <c r="A17" s="30" t="s">
        <v>124</v>
      </c>
      <c r="B17" s="32"/>
      <c r="C17" s="92">
        <v>147</v>
      </c>
      <c r="D17" s="92">
        <v>49</v>
      </c>
      <c r="E17" s="93">
        <v>35</v>
      </c>
      <c r="F17" s="92">
        <v>8</v>
      </c>
      <c r="G17" s="93">
        <v>64</v>
      </c>
      <c r="H17" s="92">
        <v>20</v>
      </c>
      <c r="I17" s="93">
        <v>46</v>
      </c>
      <c r="J17" s="361">
        <v>21</v>
      </c>
      <c r="K17" s="365">
        <v>46</v>
      </c>
      <c r="L17" s="112">
        <v>0</v>
      </c>
      <c r="M17" s="114">
        <v>0</v>
      </c>
      <c r="N17" s="94">
        <v>2</v>
      </c>
      <c r="O17" s="92">
        <v>0</v>
      </c>
      <c r="P17" s="94">
        <v>0</v>
      </c>
      <c r="Q17" s="92">
        <v>0</v>
      </c>
      <c r="R17" s="93">
        <v>0</v>
      </c>
      <c r="S17" s="92">
        <v>0</v>
      </c>
      <c r="T17" s="93">
        <v>0</v>
      </c>
      <c r="U17" s="92">
        <v>0</v>
      </c>
      <c r="V17" s="96">
        <v>23.809523809523807</v>
      </c>
      <c r="W17" s="96">
        <v>31.292517006802722</v>
      </c>
      <c r="X17" s="133"/>
      <c r="Y17" s="97">
        <v>15</v>
      </c>
      <c r="Z17" s="98">
        <v>18</v>
      </c>
    </row>
    <row r="18" spans="1:26" ht="24" customHeight="1">
      <c r="A18" s="30" t="s">
        <v>125</v>
      </c>
      <c r="B18" s="32"/>
      <c r="C18" s="130">
        <v>195</v>
      </c>
      <c r="D18" s="92">
        <v>75</v>
      </c>
      <c r="E18" s="93">
        <v>89</v>
      </c>
      <c r="F18" s="92">
        <v>45</v>
      </c>
      <c r="G18" s="93">
        <v>74</v>
      </c>
      <c r="H18" s="92">
        <v>28</v>
      </c>
      <c r="I18" s="93">
        <v>32</v>
      </c>
      <c r="J18" s="361">
        <v>2</v>
      </c>
      <c r="K18" s="365">
        <v>32</v>
      </c>
      <c r="L18" s="112">
        <v>0</v>
      </c>
      <c r="M18" s="114">
        <v>0</v>
      </c>
      <c r="N18" s="94">
        <v>0</v>
      </c>
      <c r="O18" s="92">
        <v>0</v>
      </c>
      <c r="P18" s="94">
        <v>0</v>
      </c>
      <c r="Q18" s="92">
        <v>0</v>
      </c>
      <c r="R18" s="93">
        <v>1</v>
      </c>
      <c r="S18" s="92">
        <v>1</v>
      </c>
      <c r="T18" s="93">
        <v>0</v>
      </c>
      <c r="U18" s="92">
        <v>0</v>
      </c>
      <c r="V18" s="96">
        <v>45.64102564102564</v>
      </c>
      <c r="W18" s="96">
        <v>16.923076923076923</v>
      </c>
      <c r="X18" s="133"/>
      <c r="Y18" s="97">
        <v>53</v>
      </c>
      <c r="Z18" s="98">
        <v>35</v>
      </c>
    </row>
    <row r="19" spans="1:26" ht="24" customHeight="1">
      <c r="A19" s="30" t="s">
        <v>126</v>
      </c>
      <c r="B19" s="32"/>
      <c r="C19" s="92">
        <v>184</v>
      </c>
      <c r="D19" s="92">
        <v>99</v>
      </c>
      <c r="E19" s="93">
        <v>120</v>
      </c>
      <c r="F19" s="92">
        <v>64</v>
      </c>
      <c r="G19" s="94">
        <v>40</v>
      </c>
      <c r="H19" s="92">
        <v>24</v>
      </c>
      <c r="I19" s="93">
        <v>20</v>
      </c>
      <c r="J19" s="361">
        <v>8</v>
      </c>
      <c r="K19" s="365">
        <v>20</v>
      </c>
      <c r="L19" s="112">
        <v>0</v>
      </c>
      <c r="M19" s="114">
        <v>0</v>
      </c>
      <c r="N19" s="94">
        <v>4</v>
      </c>
      <c r="O19" s="92">
        <v>3</v>
      </c>
      <c r="P19" s="94">
        <v>0</v>
      </c>
      <c r="Q19" s="92">
        <v>0</v>
      </c>
      <c r="R19" s="93">
        <v>0</v>
      </c>
      <c r="S19" s="92">
        <v>0</v>
      </c>
      <c r="T19" s="93">
        <v>0</v>
      </c>
      <c r="U19" s="92">
        <v>0</v>
      </c>
      <c r="V19" s="96">
        <v>65.21739130434783</v>
      </c>
      <c r="W19" s="96">
        <v>10.869565217391305</v>
      </c>
      <c r="X19" s="98"/>
      <c r="Y19" s="97">
        <v>105</v>
      </c>
      <c r="Z19" s="98">
        <v>14</v>
      </c>
    </row>
    <row r="20" spans="1:26" ht="24" customHeight="1">
      <c r="A20" s="82" t="s">
        <v>127</v>
      </c>
      <c r="B20" s="72"/>
      <c r="C20" s="131">
        <v>118</v>
      </c>
      <c r="D20" s="84">
        <v>42</v>
      </c>
      <c r="E20" s="85">
        <v>41</v>
      </c>
      <c r="F20" s="84">
        <v>14</v>
      </c>
      <c r="G20" s="108">
        <v>45</v>
      </c>
      <c r="H20" s="84">
        <v>14</v>
      </c>
      <c r="I20" s="85">
        <v>31</v>
      </c>
      <c r="J20" s="86">
        <v>14</v>
      </c>
      <c r="K20" s="364">
        <v>31</v>
      </c>
      <c r="L20" s="110">
        <v>0</v>
      </c>
      <c r="M20" s="111">
        <v>0</v>
      </c>
      <c r="N20" s="108">
        <v>1</v>
      </c>
      <c r="O20" s="84">
        <v>0</v>
      </c>
      <c r="P20" s="108">
        <v>0</v>
      </c>
      <c r="Q20" s="84">
        <v>0</v>
      </c>
      <c r="R20" s="85">
        <v>0</v>
      </c>
      <c r="S20" s="84">
        <v>0</v>
      </c>
      <c r="T20" s="85">
        <v>0</v>
      </c>
      <c r="U20" s="84">
        <v>0</v>
      </c>
      <c r="V20" s="109">
        <v>34.74576271186441</v>
      </c>
      <c r="W20" s="109">
        <v>26.27118644067797</v>
      </c>
      <c r="X20" s="133"/>
      <c r="Y20" s="90">
        <v>21</v>
      </c>
      <c r="Z20" s="91">
        <v>19</v>
      </c>
    </row>
    <row r="21" spans="15:26" ht="24" customHeight="1">
      <c r="O21" s="1"/>
      <c r="P21" s="1"/>
      <c r="Q21" s="1"/>
      <c r="R21" s="1"/>
      <c r="S21" s="1"/>
      <c r="T21" s="1"/>
      <c r="U21" s="1"/>
      <c r="V21" s="73"/>
      <c r="W21" s="73"/>
      <c r="X21" s="73"/>
      <c r="Y21" s="73"/>
      <c r="Z21" s="73"/>
    </row>
    <row r="22" spans="15:26" ht="24" customHeight="1">
      <c r="O22" s="1"/>
      <c r="P22" s="1"/>
      <c r="Q22" s="1"/>
      <c r="R22" s="1"/>
      <c r="S22" s="1"/>
      <c r="T22" s="1"/>
      <c r="U22" s="1"/>
      <c r="V22" s="73"/>
      <c r="W22" s="73"/>
      <c r="X22" s="73"/>
      <c r="Y22" s="73"/>
      <c r="Z22" s="73"/>
    </row>
    <row r="23" spans="15:26" ht="24" customHeight="1">
      <c r="O23" s="1"/>
      <c r="P23" s="1"/>
      <c r="Q23" s="1"/>
      <c r="R23" s="1"/>
      <c r="S23" s="1"/>
      <c r="T23" s="1"/>
      <c r="U23" s="1"/>
      <c r="V23" s="73"/>
      <c r="W23" s="73"/>
      <c r="X23" s="73"/>
      <c r="Y23" s="73"/>
      <c r="Z23" s="73"/>
    </row>
    <row r="24" spans="15:26" ht="24" customHeight="1">
      <c r="O24" s="1"/>
      <c r="P24" s="1"/>
      <c r="Q24" s="1"/>
      <c r="R24" s="1"/>
      <c r="S24" s="1"/>
      <c r="T24" s="1"/>
      <c r="U24" s="1"/>
      <c r="V24" s="73"/>
      <c r="W24" s="73"/>
      <c r="X24" s="73"/>
      <c r="Y24" s="73"/>
      <c r="Z24" s="73"/>
    </row>
    <row r="25" spans="15:26" ht="24" customHeight="1">
      <c r="O25" s="1"/>
      <c r="P25" s="1"/>
      <c r="Q25" s="1"/>
      <c r="R25" s="1"/>
      <c r="S25" s="1"/>
      <c r="T25" s="1"/>
      <c r="U25" s="1"/>
      <c r="V25" s="73"/>
      <c r="W25" s="73"/>
      <c r="X25" s="73"/>
      <c r="Y25" s="73"/>
      <c r="Z25" s="73"/>
    </row>
    <row r="26" spans="15:26" ht="24" customHeight="1">
      <c r="O26" s="1"/>
      <c r="P26" s="1"/>
      <c r="Q26" s="1"/>
      <c r="R26" s="1"/>
      <c r="S26" s="1"/>
      <c r="T26" s="1"/>
      <c r="U26" s="1"/>
      <c r="V26" s="73"/>
      <c r="W26" s="73"/>
      <c r="X26" s="73"/>
      <c r="Y26" s="73"/>
      <c r="Z26" s="73"/>
    </row>
    <row r="27" spans="15:26" ht="12">
      <c r="O27" s="1"/>
      <c r="P27" s="1"/>
      <c r="Q27" s="1"/>
      <c r="R27" s="1"/>
      <c r="S27" s="1"/>
      <c r="T27" s="1"/>
      <c r="U27" s="1"/>
      <c r="V27" s="73"/>
      <c r="W27" s="73"/>
      <c r="X27" s="73"/>
      <c r="Y27" s="73"/>
      <c r="Z27" s="73"/>
    </row>
    <row r="28" spans="15:26" ht="12">
      <c r="O28" s="1"/>
      <c r="P28" s="1"/>
      <c r="Q28" s="1"/>
      <c r="R28" s="1"/>
      <c r="S28" s="1"/>
      <c r="T28" s="1"/>
      <c r="U28" s="1"/>
      <c r="V28" s="73"/>
      <c r="W28" s="73"/>
      <c r="X28" s="73"/>
      <c r="Y28" s="73"/>
      <c r="Z28" s="73"/>
    </row>
    <row r="29" spans="15:26" ht="12">
      <c r="O29" s="1"/>
      <c r="P29" s="1"/>
      <c r="Q29" s="1"/>
      <c r="R29" s="1"/>
      <c r="S29" s="1"/>
      <c r="T29" s="1"/>
      <c r="U29" s="1"/>
      <c r="V29" s="73"/>
      <c r="W29" s="73"/>
      <c r="X29" s="73"/>
      <c r="Y29" s="73"/>
      <c r="Z29" s="73"/>
    </row>
    <row r="30" spans="15:26" ht="12">
      <c r="O30" s="1"/>
      <c r="P30" s="1"/>
      <c r="Q30" s="1"/>
      <c r="R30" s="1"/>
      <c r="S30" s="1"/>
      <c r="T30" s="1"/>
      <c r="U30" s="1"/>
      <c r="V30" s="73"/>
      <c r="W30" s="73"/>
      <c r="X30" s="73"/>
      <c r="Y30" s="73"/>
      <c r="Z30" s="73"/>
    </row>
    <row r="31" spans="15:26" ht="12">
      <c r="O31" s="1"/>
      <c r="P31" s="1"/>
      <c r="Q31" s="1"/>
      <c r="R31" s="1"/>
      <c r="S31" s="1"/>
      <c r="T31" s="1"/>
      <c r="U31" s="1"/>
      <c r="V31" s="73"/>
      <c r="W31" s="73"/>
      <c r="X31" s="73"/>
      <c r="Y31" s="73"/>
      <c r="Z31" s="73"/>
    </row>
    <row r="32" spans="15:26" ht="12">
      <c r="O32" s="1"/>
      <c r="P32" s="1"/>
      <c r="Q32" s="1"/>
      <c r="R32" s="1"/>
      <c r="S32" s="1"/>
      <c r="T32" s="1"/>
      <c r="U32" s="1"/>
      <c r="V32" s="73"/>
      <c r="W32" s="73"/>
      <c r="X32" s="73"/>
      <c r="Y32" s="73"/>
      <c r="Z32" s="73"/>
    </row>
    <row r="33" spans="15:26" ht="12">
      <c r="O33" s="1"/>
      <c r="P33" s="1"/>
      <c r="Q33" s="1"/>
      <c r="R33" s="1"/>
      <c r="S33" s="1"/>
      <c r="T33" s="1"/>
      <c r="U33" s="1"/>
      <c r="V33" s="73"/>
      <c r="W33" s="73"/>
      <c r="X33" s="73"/>
      <c r="Y33" s="73"/>
      <c r="Z33" s="73"/>
    </row>
    <row r="34" spans="15:26" ht="12">
      <c r="O34" s="1"/>
      <c r="P34" s="1"/>
      <c r="Q34" s="1"/>
      <c r="R34" s="1"/>
      <c r="S34" s="1"/>
      <c r="T34" s="1"/>
      <c r="U34" s="1"/>
      <c r="V34" s="73"/>
      <c r="W34" s="73"/>
      <c r="X34" s="73"/>
      <c r="Y34" s="73"/>
      <c r="Z34" s="73"/>
    </row>
    <row r="35" spans="15:26" ht="12">
      <c r="O35" s="1"/>
      <c r="P35" s="1"/>
      <c r="Q35" s="1"/>
      <c r="R35" s="1"/>
      <c r="S35" s="1"/>
      <c r="T35" s="1"/>
      <c r="U35" s="1"/>
      <c r="V35" s="73"/>
      <c r="W35" s="73"/>
      <c r="X35" s="73"/>
      <c r="Y35" s="73"/>
      <c r="Z35" s="73"/>
    </row>
    <row r="36" spans="15:26" ht="12">
      <c r="O36" s="1"/>
      <c r="P36" s="1"/>
      <c r="Q36" s="1"/>
      <c r="R36" s="1"/>
      <c r="S36" s="1"/>
      <c r="T36" s="1"/>
      <c r="U36" s="1"/>
      <c r="V36" s="73"/>
      <c r="W36" s="73"/>
      <c r="X36" s="73"/>
      <c r="Y36" s="73"/>
      <c r="Z36" s="73"/>
    </row>
    <row r="37" spans="15:26" ht="12">
      <c r="O37" s="1"/>
      <c r="P37" s="1"/>
      <c r="Q37" s="1"/>
      <c r="R37" s="1"/>
      <c r="S37" s="1"/>
      <c r="T37" s="1"/>
      <c r="U37" s="1"/>
      <c r="V37" s="73"/>
      <c r="W37" s="73"/>
      <c r="X37" s="73"/>
      <c r="Y37" s="73"/>
      <c r="Z37" s="73"/>
    </row>
    <row r="38" spans="15:26" ht="12">
      <c r="O38" s="1"/>
      <c r="P38" s="1"/>
      <c r="Q38" s="1"/>
      <c r="R38" s="1"/>
      <c r="S38" s="1"/>
      <c r="T38" s="1"/>
      <c r="U38" s="1"/>
      <c r="V38" s="73"/>
      <c r="W38" s="73"/>
      <c r="X38" s="73"/>
      <c r="Y38" s="73"/>
      <c r="Z38" s="73"/>
    </row>
    <row r="39" spans="15:26" ht="12">
      <c r="O39" s="1"/>
      <c r="P39" s="1"/>
      <c r="Q39" s="1"/>
      <c r="R39" s="1"/>
      <c r="S39" s="1"/>
      <c r="T39" s="1"/>
      <c r="U39" s="1"/>
      <c r="V39" s="73"/>
      <c r="W39" s="73"/>
      <c r="X39" s="73"/>
      <c r="Y39" s="73"/>
      <c r="Z39" s="73"/>
    </row>
    <row r="40" spans="15:26" ht="12">
      <c r="O40" s="1"/>
      <c r="P40" s="1"/>
      <c r="Q40" s="1"/>
      <c r="R40" s="1"/>
      <c r="S40" s="1"/>
      <c r="T40" s="1"/>
      <c r="U40" s="1"/>
      <c r="V40" s="73"/>
      <c r="W40" s="73"/>
      <c r="X40" s="73"/>
      <c r="Y40" s="73"/>
      <c r="Z40" s="73"/>
    </row>
    <row r="41" spans="15:26" ht="12">
      <c r="O41" s="1"/>
      <c r="P41" s="1"/>
      <c r="Q41" s="1"/>
      <c r="R41" s="1"/>
      <c r="S41" s="1"/>
      <c r="T41" s="1"/>
      <c r="U41" s="1"/>
      <c r="V41" s="73"/>
      <c r="W41" s="73"/>
      <c r="X41" s="73"/>
      <c r="Y41" s="73"/>
      <c r="Z41" s="73"/>
    </row>
  </sheetData>
  <sheetProtection/>
  <mergeCells count="11">
    <mergeCell ref="T3:U3"/>
    <mergeCell ref="C2:D3"/>
    <mergeCell ref="E2:F3"/>
    <mergeCell ref="I2:J3"/>
    <mergeCell ref="L2:M3"/>
    <mergeCell ref="Y1:Z1"/>
    <mergeCell ref="N2:O3"/>
    <mergeCell ref="P2:Q3"/>
    <mergeCell ref="V2:V4"/>
    <mergeCell ref="W2:W4"/>
    <mergeCell ref="R3:S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&amp;R卒業後・高等学校</oddHeader>
  </headerFooter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12.75390625" style="1" customWidth="1"/>
    <col min="3" max="3" width="20.00390625" style="1" customWidth="1"/>
    <col min="4" max="6" width="7.75390625" style="1" customWidth="1"/>
    <col min="7" max="7" width="7.75390625" style="73" customWidth="1"/>
    <col min="8" max="9" width="7.75390625" style="1" customWidth="1"/>
    <col min="10" max="12" width="7.75390625" style="73" customWidth="1"/>
    <col min="13" max="13" width="7.75390625" style="53" customWidth="1"/>
    <col min="14" max="14" width="7.75390625" style="116" customWidth="1"/>
    <col min="15" max="18" width="7.75390625" style="73" customWidth="1"/>
    <col min="19" max="33" width="7.75390625" style="1" customWidth="1"/>
    <col min="34" max="16384" width="9.125" style="1" customWidth="1"/>
  </cols>
  <sheetData>
    <row r="1" spans="1:15" ht="19.5" customHeight="1">
      <c r="A1" s="136" t="s">
        <v>290</v>
      </c>
      <c r="B1" s="73"/>
      <c r="C1" s="73"/>
      <c r="D1" s="73"/>
      <c r="E1" s="73"/>
      <c r="F1" s="73"/>
      <c r="H1" s="73"/>
      <c r="I1" s="73"/>
      <c r="M1" s="116"/>
      <c r="O1" s="137"/>
    </row>
    <row r="2" spans="1:36" ht="12.75" customHeight="1">
      <c r="A2" s="319" t="s">
        <v>83</v>
      </c>
      <c r="B2" s="320"/>
      <c r="C2" s="321"/>
      <c r="D2" s="140" t="s">
        <v>0</v>
      </c>
      <c r="E2" s="140"/>
      <c r="F2" s="141"/>
      <c r="G2" s="140" t="s">
        <v>69</v>
      </c>
      <c r="H2" s="140"/>
      <c r="I2" s="141"/>
      <c r="J2" s="140" t="s">
        <v>70</v>
      </c>
      <c r="K2" s="140"/>
      <c r="L2" s="141"/>
      <c r="M2" s="308" t="s">
        <v>167</v>
      </c>
      <c r="N2" s="309"/>
      <c r="O2" s="310"/>
      <c r="P2" s="189" t="s">
        <v>298</v>
      </c>
      <c r="Q2" s="140"/>
      <c r="R2" s="141"/>
      <c r="S2" s="140" t="s">
        <v>299</v>
      </c>
      <c r="T2" s="140"/>
      <c r="U2" s="141"/>
      <c r="V2" s="140" t="s">
        <v>300</v>
      </c>
      <c r="W2" s="140"/>
      <c r="X2" s="141"/>
      <c r="Y2" s="140" t="s">
        <v>301</v>
      </c>
      <c r="Z2" s="140"/>
      <c r="AA2" s="141"/>
      <c r="AB2" s="140" t="s">
        <v>302</v>
      </c>
      <c r="AC2" s="140"/>
      <c r="AD2" s="141"/>
      <c r="AE2" s="140" t="s">
        <v>303</v>
      </c>
      <c r="AF2" s="140"/>
      <c r="AG2" s="141"/>
      <c r="AH2" s="308" t="s">
        <v>304</v>
      </c>
      <c r="AI2" s="309"/>
      <c r="AJ2" s="310"/>
    </row>
    <row r="3" spans="1:36" ht="12.75" customHeight="1">
      <c r="A3" s="322"/>
      <c r="B3" s="323"/>
      <c r="C3" s="324"/>
      <c r="D3" s="142" t="s">
        <v>0</v>
      </c>
      <c r="E3" s="142" t="s">
        <v>1</v>
      </c>
      <c r="F3" s="143" t="s">
        <v>2</v>
      </c>
      <c r="G3" s="142" t="s">
        <v>0</v>
      </c>
      <c r="H3" s="144" t="s">
        <v>1</v>
      </c>
      <c r="I3" s="145" t="s">
        <v>2</v>
      </c>
      <c r="J3" s="143" t="s">
        <v>0</v>
      </c>
      <c r="K3" s="146" t="s">
        <v>1</v>
      </c>
      <c r="L3" s="142" t="s">
        <v>2</v>
      </c>
      <c r="M3" s="147" t="s">
        <v>0</v>
      </c>
      <c r="N3" s="146" t="s">
        <v>1</v>
      </c>
      <c r="O3" s="148" t="s">
        <v>2</v>
      </c>
      <c r="P3" s="147" t="s">
        <v>305</v>
      </c>
      <c r="Q3" s="144" t="s">
        <v>306</v>
      </c>
      <c r="R3" s="145" t="s">
        <v>307</v>
      </c>
      <c r="S3" s="143" t="s">
        <v>305</v>
      </c>
      <c r="T3" s="146" t="s">
        <v>306</v>
      </c>
      <c r="U3" s="142" t="s">
        <v>307</v>
      </c>
      <c r="V3" s="142" t="s">
        <v>305</v>
      </c>
      <c r="W3" s="144" t="s">
        <v>306</v>
      </c>
      <c r="X3" s="145" t="s">
        <v>307</v>
      </c>
      <c r="Y3" s="143" t="s">
        <v>305</v>
      </c>
      <c r="Z3" s="146" t="s">
        <v>306</v>
      </c>
      <c r="AA3" s="142" t="s">
        <v>307</v>
      </c>
      <c r="AB3" s="142" t="s">
        <v>305</v>
      </c>
      <c r="AC3" s="144" t="s">
        <v>306</v>
      </c>
      <c r="AD3" s="145" t="s">
        <v>307</v>
      </c>
      <c r="AE3" s="143" t="s">
        <v>305</v>
      </c>
      <c r="AF3" s="146" t="s">
        <v>306</v>
      </c>
      <c r="AG3" s="142" t="s">
        <v>307</v>
      </c>
      <c r="AH3" s="147" t="s">
        <v>305</v>
      </c>
      <c r="AI3" s="146" t="s">
        <v>306</v>
      </c>
      <c r="AJ3" s="142" t="s">
        <v>307</v>
      </c>
    </row>
    <row r="4" spans="1:36" ht="15" customHeight="1">
      <c r="A4" s="149" t="s">
        <v>296</v>
      </c>
      <c r="B4" s="138"/>
      <c r="C4" s="139"/>
      <c r="D4" s="370">
        <f aca="true" t="shared" si="0" ref="D4:N4">SUM(D5,D12,D17:D21)</f>
        <v>10034</v>
      </c>
      <c r="E4" s="371">
        <f t="shared" si="0"/>
        <v>5937</v>
      </c>
      <c r="F4" s="266">
        <f t="shared" si="0"/>
        <v>4097</v>
      </c>
      <c r="G4" s="279">
        <f>SUM(G5,G12,G17:G21)</f>
        <v>6061</v>
      </c>
      <c r="H4" s="372">
        <f t="shared" si="0"/>
        <v>2875</v>
      </c>
      <c r="I4" s="267">
        <f t="shared" si="0"/>
        <v>3186</v>
      </c>
      <c r="J4" s="264">
        <f t="shared" si="0"/>
        <v>185</v>
      </c>
      <c r="K4" s="373">
        <f t="shared" si="0"/>
        <v>112</v>
      </c>
      <c r="L4" s="371">
        <f t="shared" si="0"/>
        <v>73</v>
      </c>
      <c r="M4" s="264">
        <f t="shared" si="0"/>
        <v>1182</v>
      </c>
      <c r="N4" s="373">
        <f t="shared" si="0"/>
        <v>1013</v>
      </c>
      <c r="O4" s="374">
        <f>SUM(O5,O12,O17:O21)</f>
        <v>169</v>
      </c>
      <c r="P4" s="384">
        <f aca="true" t="shared" si="1" ref="P4:W4">SUM(P5,P12,P17:P21)</f>
        <v>780</v>
      </c>
      <c r="Q4" s="372">
        <f t="shared" si="1"/>
        <v>305</v>
      </c>
      <c r="R4" s="267">
        <f t="shared" si="1"/>
        <v>475</v>
      </c>
      <c r="S4" s="264">
        <f t="shared" si="1"/>
        <v>53</v>
      </c>
      <c r="T4" s="373">
        <f t="shared" si="1"/>
        <v>33</v>
      </c>
      <c r="U4" s="371">
        <f t="shared" si="1"/>
        <v>20</v>
      </c>
      <c r="V4" s="264">
        <f t="shared" si="1"/>
        <v>190</v>
      </c>
      <c r="W4" s="372">
        <f t="shared" si="1"/>
        <v>20</v>
      </c>
      <c r="X4" s="267">
        <f>SUM(X5,X12,X17:X21)</f>
        <v>170</v>
      </c>
      <c r="Y4" s="264">
        <f aca="true" t="shared" si="2" ref="Y4:AI4">SUM(Y5,Y12,Y17:Y21)</f>
        <v>38</v>
      </c>
      <c r="Z4" s="373">
        <f t="shared" si="2"/>
        <v>1</v>
      </c>
      <c r="AA4" s="371">
        <f t="shared" si="2"/>
        <v>37</v>
      </c>
      <c r="AB4" s="279">
        <f t="shared" si="2"/>
        <v>39</v>
      </c>
      <c r="AC4" s="372">
        <f t="shared" si="2"/>
        <v>1</v>
      </c>
      <c r="AD4" s="267">
        <f t="shared" si="2"/>
        <v>38</v>
      </c>
      <c r="AE4" s="264">
        <f t="shared" si="2"/>
        <v>378</v>
      </c>
      <c r="AF4" s="373">
        <f t="shared" si="2"/>
        <v>178</v>
      </c>
      <c r="AG4" s="371">
        <f t="shared" si="2"/>
        <v>200</v>
      </c>
      <c r="AH4" s="264">
        <f>SUM(AH5,AH12,AH17:AH21)</f>
        <v>459</v>
      </c>
      <c r="AI4" s="373">
        <f t="shared" si="2"/>
        <v>131</v>
      </c>
      <c r="AJ4" s="374">
        <f>SUM(AJ5,AJ12,AJ17:AJ21)</f>
        <v>328</v>
      </c>
    </row>
    <row r="5" spans="1:36" ht="15" customHeight="1">
      <c r="A5" s="150"/>
      <c r="B5" s="151" t="s">
        <v>0</v>
      </c>
      <c r="C5" s="152"/>
      <c r="D5" s="264">
        <f aca="true" t="shared" si="3" ref="D5:D21">SUM(E5:F5)</f>
        <v>5199</v>
      </c>
      <c r="E5" s="266">
        <f aca="true" t="shared" si="4" ref="E5:N5">SUM(E6:E11)</f>
        <v>2810</v>
      </c>
      <c r="F5" s="266">
        <f t="shared" si="4"/>
        <v>2389</v>
      </c>
      <c r="G5" s="266">
        <f t="shared" si="4"/>
        <v>3789</v>
      </c>
      <c r="H5" s="279">
        <f t="shared" si="4"/>
        <v>1775</v>
      </c>
      <c r="I5" s="267">
        <f t="shared" si="4"/>
        <v>2014</v>
      </c>
      <c r="J5" s="264">
        <f t="shared" si="4"/>
        <v>40</v>
      </c>
      <c r="K5" s="268">
        <f t="shared" si="4"/>
        <v>29</v>
      </c>
      <c r="L5" s="266">
        <f t="shared" si="4"/>
        <v>11</v>
      </c>
      <c r="M5" s="264">
        <f t="shared" si="4"/>
        <v>169</v>
      </c>
      <c r="N5" s="268">
        <f t="shared" si="4"/>
        <v>134</v>
      </c>
      <c r="O5" s="267">
        <f>SUM(O6:O11)</f>
        <v>35</v>
      </c>
      <c r="P5" s="264">
        <f aca="true" t="shared" si="5" ref="P5:W5">SUM(P6:P11)</f>
        <v>287</v>
      </c>
      <c r="Q5" s="279">
        <f t="shared" si="5"/>
        <v>135</v>
      </c>
      <c r="R5" s="267">
        <f t="shared" si="5"/>
        <v>152</v>
      </c>
      <c r="S5" s="264">
        <f t="shared" si="5"/>
        <v>13</v>
      </c>
      <c r="T5" s="268">
        <f t="shared" si="5"/>
        <v>10</v>
      </c>
      <c r="U5" s="266">
        <f t="shared" si="5"/>
        <v>3</v>
      </c>
      <c r="V5" s="264">
        <f t="shared" si="5"/>
        <v>46</v>
      </c>
      <c r="W5" s="279">
        <f t="shared" si="5"/>
        <v>3</v>
      </c>
      <c r="X5" s="267">
        <f>SUM(X6:X11)</f>
        <v>43</v>
      </c>
      <c r="Y5" s="264">
        <f aca="true" t="shared" si="6" ref="Y5:AI5">SUM(Y6:Y11)</f>
        <v>38</v>
      </c>
      <c r="Z5" s="268">
        <f t="shared" si="6"/>
        <v>1</v>
      </c>
      <c r="AA5" s="266">
        <f t="shared" si="6"/>
        <v>37</v>
      </c>
      <c r="AB5" s="266">
        <f t="shared" si="6"/>
        <v>18</v>
      </c>
      <c r="AC5" s="279">
        <f t="shared" si="6"/>
        <v>0</v>
      </c>
      <c r="AD5" s="267">
        <f t="shared" si="6"/>
        <v>18</v>
      </c>
      <c r="AE5" s="264">
        <f t="shared" si="6"/>
        <v>228</v>
      </c>
      <c r="AF5" s="268">
        <f t="shared" si="6"/>
        <v>112</v>
      </c>
      <c r="AG5" s="266">
        <f t="shared" si="6"/>
        <v>116</v>
      </c>
      <c r="AH5" s="264">
        <f>SUM(AH6:AH11)</f>
        <v>242</v>
      </c>
      <c r="AI5" s="268">
        <f t="shared" si="6"/>
        <v>68</v>
      </c>
      <c r="AJ5" s="267">
        <f>SUM(AJ6:AJ11)</f>
        <v>174</v>
      </c>
    </row>
    <row r="6" spans="1:36" ht="15" customHeight="1">
      <c r="A6" s="150" t="s">
        <v>84</v>
      </c>
      <c r="B6" s="153" t="s">
        <v>85</v>
      </c>
      <c r="C6" s="154"/>
      <c r="D6" s="273">
        <f t="shared" si="3"/>
        <v>4398</v>
      </c>
      <c r="E6" s="255">
        <f>SUM(H6,K6,N6,'[2]127.128-2'!G6,'[2]127.128-2'!J6,'[2]127.128-2'!M6,'[2]127.128-2'!P6,'[2]127.128-2'!S6,'[2]127.128-2'!V6,'[2]127.128-2'!Y6)</f>
        <v>2444</v>
      </c>
      <c r="F6" s="255">
        <f>SUM(I6,L6,O6,'[2]127.128-2'!H6,'[2]127.128-2'!K6,'[2]127.128-2'!N6,'[2]127.128-2'!Q6,'[2]127.128-2'!T6,'[2]127.128-2'!W6,'[2]127.128-2'!Z6)</f>
        <v>1954</v>
      </c>
      <c r="G6" s="255">
        <f aca="true" t="shared" si="7" ref="G6:G23">SUM(H6:I6)</f>
        <v>3314</v>
      </c>
      <c r="H6" s="275">
        <v>1701</v>
      </c>
      <c r="I6" s="263">
        <v>1613</v>
      </c>
      <c r="J6" s="271">
        <f aca="true" t="shared" si="8" ref="J6:J23">SUM(K6:L6)</f>
        <v>24</v>
      </c>
      <c r="K6" s="256">
        <v>19</v>
      </c>
      <c r="L6" s="255">
        <v>5</v>
      </c>
      <c r="M6" s="271">
        <f aca="true" t="shared" si="9" ref="M6:M23">SUM(N6:O6)</f>
        <v>147</v>
      </c>
      <c r="N6" s="256">
        <v>123</v>
      </c>
      <c r="O6" s="263">
        <v>24</v>
      </c>
      <c r="P6" s="271">
        <f aca="true" t="shared" si="10" ref="P6:P23">SUM(Q6:R6)</f>
        <v>212</v>
      </c>
      <c r="Q6" s="254">
        <v>131</v>
      </c>
      <c r="R6" s="255">
        <v>81</v>
      </c>
      <c r="S6" s="255">
        <f aca="true" t="shared" si="11" ref="S6:S23">SUM(T6:U6)</f>
        <v>7</v>
      </c>
      <c r="T6" s="254">
        <v>6</v>
      </c>
      <c r="U6" s="255">
        <v>1</v>
      </c>
      <c r="V6" s="255">
        <f aca="true" t="shared" si="12" ref="V6:V23">SUM(W6:X6)</f>
        <v>13</v>
      </c>
      <c r="W6" s="254">
        <v>0</v>
      </c>
      <c r="X6" s="255">
        <v>13</v>
      </c>
      <c r="Y6" s="255">
        <f aca="true" t="shared" si="13" ref="Y6:Y23">SUM(Z6:AA6)</f>
        <v>0</v>
      </c>
      <c r="Z6" s="254">
        <v>0</v>
      </c>
      <c r="AA6" s="255">
        <v>0</v>
      </c>
      <c r="AB6" s="255">
        <f>SUM(AC6:AD6)</f>
        <v>6</v>
      </c>
      <c r="AC6" s="254">
        <v>0</v>
      </c>
      <c r="AD6" s="255">
        <v>6</v>
      </c>
      <c r="AE6" s="255">
        <f>SUM(AF6:AG6)</f>
        <v>204</v>
      </c>
      <c r="AF6" s="254">
        <v>109</v>
      </c>
      <c r="AG6" s="255">
        <v>95</v>
      </c>
      <c r="AH6" s="255">
        <f aca="true" t="shared" si="14" ref="AH6:AH23">SUM(AI6:AJ6)</f>
        <v>159</v>
      </c>
      <c r="AI6" s="254">
        <v>66</v>
      </c>
      <c r="AJ6" s="255">
        <v>93</v>
      </c>
    </row>
    <row r="7" spans="1:36" ht="15" customHeight="1">
      <c r="A7" s="150"/>
      <c r="B7" s="153" t="s">
        <v>86</v>
      </c>
      <c r="C7" s="154"/>
      <c r="D7" s="271">
        <f t="shared" si="3"/>
        <v>723</v>
      </c>
      <c r="E7" s="255">
        <f>SUM(H7,K7,N7,'[2]127.128-2'!G7,'[2]127.128-2'!J7,'[2]127.128-2'!M7,'[2]127.128-2'!P7,'[2]127.128-2'!S7,'[2]127.128-2'!V7,'[2]127.128-2'!Y7)</f>
        <v>306</v>
      </c>
      <c r="F7" s="255">
        <f>SUM(I7,L7,O7,'[2]127.128-2'!H7,'[2]127.128-2'!K7,'[2]127.128-2'!N7,'[2]127.128-2'!Q7,'[2]127.128-2'!T7,'[2]127.128-2'!W7,'[2]127.128-2'!Z7)</f>
        <v>417</v>
      </c>
      <c r="G7" s="255">
        <f t="shared" si="7"/>
        <v>456</v>
      </c>
      <c r="H7" s="275">
        <v>69</v>
      </c>
      <c r="I7" s="263">
        <v>387</v>
      </c>
      <c r="J7" s="271">
        <f t="shared" si="8"/>
        <v>9</v>
      </c>
      <c r="K7" s="256">
        <v>3</v>
      </c>
      <c r="L7" s="255">
        <v>6</v>
      </c>
      <c r="M7" s="271">
        <f t="shared" si="9"/>
        <v>22</v>
      </c>
      <c r="N7" s="256">
        <v>11</v>
      </c>
      <c r="O7" s="263">
        <v>11</v>
      </c>
      <c r="P7" s="271">
        <f t="shared" si="10"/>
        <v>73</v>
      </c>
      <c r="Q7" s="254">
        <v>3</v>
      </c>
      <c r="R7" s="255">
        <v>70</v>
      </c>
      <c r="S7" s="255">
        <f t="shared" si="11"/>
        <v>6</v>
      </c>
      <c r="T7" s="254">
        <v>4</v>
      </c>
      <c r="U7" s="255">
        <v>2</v>
      </c>
      <c r="V7" s="255">
        <f t="shared" si="12"/>
        <v>28</v>
      </c>
      <c r="W7" s="254">
        <v>1</v>
      </c>
      <c r="X7" s="255">
        <v>27</v>
      </c>
      <c r="Y7" s="255">
        <f t="shared" si="13"/>
        <v>0</v>
      </c>
      <c r="Z7" s="254">
        <v>0</v>
      </c>
      <c r="AA7" s="255">
        <v>0</v>
      </c>
      <c r="AB7" s="255">
        <f>SUM(AC7:AD7)</f>
        <v>12</v>
      </c>
      <c r="AC7" s="254">
        <v>0</v>
      </c>
      <c r="AD7" s="255">
        <v>12</v>
      </c>
      <c r="AE7" s="255">
        <f>SUM(AF7:AG7)</f>
        <v>23</v>
      </c>
      <c r="AF7" s="254">
        <v>3</v>
      </c>
      <c r="AG7" s="255">
        <v>20</v>
      </c>
      <c r="AH7" s="255">
        <f t="shared" si="14"/>
        <v>81</v>
      </c>
      <c r="AI7" s="254">
        <v>2</v>
      </c>
      <c r="AJ7" s="255">
        <v>79</v>
      </c>
    </row>
    <row r="8" spans="1:36" ht="15" customHeight="1">
      <c r="A8" s="150" t="s">
        <v>40</v>
      </c>
      <c r="B8" s="153" t="s">
        <v>87</v>
      </c>
      <c r="C8" s="154"/>
      <c r="D8" s="271">
        <f t="shared" si="3"/>
        <v>1</v>
      </c>
      <c r="E8" s="255">
        <f>SUM(H8,K8,N8,'[2]127.128-2'!G8,'[2]127.128-2'!J8,'[2]127.128-2'!M8,'[2]127.128-2'!P8,'[2]127.128-2'!S8,'[2]127.128-2'!V8,'[2]127.128-2'!Y8)</f>
        <v>0</v>
      </c>
      <c r="F8" s="255">
        <f>SUM(I8,L8,O8,'[2]127.128-2'!H8,'[2]127.128-2'!K8,'[2]127.128-2'!N8,'[2]127.128-2'!Q8,'[2]127.128-2'!T8,'[2]127.128-2'!W8,'[2]127.128-2'!Z8)</f>
        <v>1</v>
      </c>
      <c r="G8" s="255">
        <f t="shared" si="7"/>
        <v>1</v>
      </c>
      <c r="H8" s="275">
        <v>0</v>
      </c>
      <c r="I8" s="263">
        <v>1</v>
      </c>
      <c r="J8" s="271">
        <f t="shared" si="8"/>
        <v>0</v>
      </c>
      <c r="K8" s="256">
        <v>0</v>
      </c>
      <c r="L8" s="255">
        <v>0</v>
      </c>
      <c r="M8" s="271">
        <f t="shared" si="9"/>
        <v>0</v>
      </c>
      <c r="N8" s="256">
        <v>0</v>
      </c>
      <c r="O8" s="263">
        <v>0</v>
      </c>
      <c r="P8" s="271">
        <f t="shared" si="10"/>
        <v>0</v>
      </c>
      <c r="Q8" s="254">
        <v>0</v>
      </c>
      <c r="R8" s="255">
        <v>0</v>
      </c>
      <c r="S8" s="255">
        <f t="shared" si="11"/>
        <v>0</v>
      </c>
      <c r="T8" s="254">
        <v>0</v>
      </c>
      <c r="U8" s="255">
        <v>0</v>
      </c>
      <c r="V8" s="255">
        <f t="shared" si="12"/>
        <v>0</v>
      </c>
      <c r="W8" s="254">
        <v>0</v>
      </c>
      <c r="X8" s="255">
        <v>0</v>
      </c>
      <c r="Y8" s="255">
        <f t="shared" si="13"/>
        <v>0</v>
      </c>
      <c r="Z8" s="254">
        <v>0</v>
      </c>
      <c r="AA8" s="255">
        <v>0</v>
      </c>
      <c r="AB8" s="255">
        <f>SUM(AC8:AD8)</f>
        <v>0</v>
      </c>
      <c r="AC8" s="254">
        <v>0</v>
      </c>
      <c r="AD8" s="255">
        <v>0</v>
      </c>
      <c r="AE8" s="255">
        <f>SUM(AF8:AG8)</f>
        <v>0</v>
      </c>
      <c r="AF8" s="254">
        <v>0</v>
      </c>
      <c r="AG8" s="255">
        <v>0</v>
      </c>
      <c r="AH8" s="255">
        <f t="shared" si="14"/>
        <v>0</v>
      </c>
      <c r="AI8" s="254">
        <v>0</v>
      </c>
      <c r="AJ8" s="255">
        <v>0</v>
      </c>
    </row>
    <row r="9" spans="1:36" ht="15" customHeight="1">
      <c r="A9" s="150"/>
      <c r="B9" s="153" t="s">
        <v>88</v>
      </c>
      <c r="C9" s="154"/>
      <c r="D9" s="271">
        <f t="shared" si="3"/>
        <v>77</v>
      </c>
      <c r="E9" s="255">
        <f>SUM(H9,K9,N9,'[2]127.128-2'!G9,'[2]127.128-2'!J9,'[2]127.128-2'!M9,'[2]127.128-2'!P9,'[2]127.128-2'!S9,'[2]127.128-2'!V9,'[2]127.128-2'!Y9)</f>
        <v>60</v>
      </c>
      <c r="F9" s="255">
        <f>SUM(I9,L9,O9,'[2]127.128-2'!H9,'[2]127.128-2'!K9,'[2]127.128-2'!N9,'[2]127.128-2'!Q9,'[2]127.128-2'!T9,'[2]127.128-2'!W9,'[2]127.128-2'!Z9)</f>
        <v>17</v>
      </c>
      <c r="G9" s="255">
        <f t="shared" si="7"/>
        <v>18</v>
      </c>
      <c r="H9" s="275">
        <v>5</v>
      </c>
      <c r="I9" s="263">
        <v>13</v>
      </c>
      <c r="J9" s="271">
        <f t="shared" si="8"/>
        <v>7</v>
      </c>
      <c r="K9" s="256">
        <v>7</v>
      </c>
      <c r="L9" s="255">
        <v>0</v>
      </c>
      <c r="M9" s="271">
        <f t="shared" si="9"/>
        <v>0</v>
      </c>
      <c r="N9" s="256">
        <v>0</v>
      </c>
      <c r="O9" s="263">
        <v>0</v>
      </c>
      <c r="P9" s="271">
        <f t="shared" si="10"/>
        <v>2</v>
      </c>
      <c r="Q9" s="254">
        <v>1</v>
      </c>
      <c r="R9" s="255">
        <v>1</v>
      </c>
      <c r="S9" s="255">
        <f t="shared" si="11"/>
        <v>0</v>
      </c>
      <c r="T9" s="254">
        <v>0</v>
      </c>
      <c r="U9" s="255">
        <v>0</v>
      </c>
      <c r="V9" s="255">
        <f t="shared" si="12"/>
        <v>5</v>
      </c>
      <c r="W9" s="254">
        <v>2</v>
      </c>
      <c r="X9" s="255">
        <v>3</v>
      </c>
      <c r="Y9" s="255">
        <f t="shared" si="13"/>
        <v>38</v>
      </c>
      <c r="Z9" s="254">
        <v>1</v>
      </c>
      <c r="AA9" s="255">
        <v>37</v>
      </c>
      <c r="AB9" s="255">
        <f aca="true" t="shared" si="15" ref="AB9:AB23">SUM(AC9:AD9)</f>
        <v>0</v>
      </c>
      <c r="AC9" s="254">
        <v>0</v>
      </c>
      <c r="AD9" s="255">
        <v>0</v>
      </c>
      <c r="AE9" s="255">
        <f aca="true" t="shared" si="16" ref="AE9:AE23">SUM(AF9:AG9)</f>
        <v>1</v>
      </c>
      <c r="AF9" s="254">
        <v>0</v>
      </c>
      <c r="AG9" s="255">
        <v>1</v>
      </c>
      <c r="AH9" s="255">
        <f t="shared" si="14"/>
        <v>2</v>
      </c>
      <c r="AI9" s="254">
        <v>0</v>
      </c>
      <c r="AJ9" s="255">
        <v>2</v>
      </c>
    </row>
    <row r="10" spans="1:36" ht="15" customHeight="1">
      <c r="A10" s="150" t="s">
        <v>64</v>
      </c>
      <c r="B10" s="445" t="s">
        <v>168</v>
      </c>
      <c r="C10" s="443"/>
      <c r="D10" s="271">
        <f t="shared" si="3"/>
        <v>0</v>
      </c>
      <c r="E10" s="255">
        <f>SUM(H10,K10,N10,'[2]127.128-2'!G10,'[2]127.128-2'!J10,'[2]127.128-2'!M10,'[2]127.128-2'!P10,'[2]127.128-2'!S10,'[2]127.128-2'!V10,'[2]127.128-2'!Y10)</f>
        <v>0</v>
      </c>
      <c r="F10" s="255">
        <f>SUM(I10,L10,O10,'[2]127.128-2'!H10,'[2]127.128-2'!K10,'[2]127.128-2'!N10,'[2]127.128-2'!Q10,'[2]127.128-2'!T10,'[2]127.128-2'!W10,'[2]127.128-2'!Z10)</f>
        <v>0</v>
      </c>
      <c r="G10" s="255">
        <f t="shared" si="7"/>
        <v>0</v>
      </c>
      <c r="H10" s="275">
        <v>0</v>
      </c>
      <c r="I10" s="263">
        <v>0</v>
      </c>
      <c r="J10" s="271">
        <f t="shared" si="8"/>
        <v>0</v>
      </c>
      <c r="K10" s="256">
        <v>0</v>
      </c>
      <c r="L10" s="255">
        <v>0</v>
      </c>
      <c r="M10" s="271">
        <f t="shared" si="9"/>
        <v>0</v>
      </c>
      <c r="N10" s="256">
        <v>0</v>
      </c>
      <c r="O10" s="263">
        <v>0</v>
      </c>
      <c r="P10" s="271">
        <f t="shared" si="10"/>
        <v>0</v>
      </c>
      <c r="Q10" s="254">
        <v>0</v>
      </c>
      <c r="R10" s="255">
        <v>0</v>
      </c>
      <c r="S10" s="255">
        <f t="shared" si="11"/>
        <v>0</v>
      </c>
      <c r="T10" s="254">
        <v>0</v>
      </c>
      <c r="U10" s="255">
        <v>0</v>
      </c>
      <c r="V10" s="255">
        <f t="shared" si="12"/>
        <v>0</v>
      </c>
      <c r="W10" s="254">
        <v>0</v>
      </c>
      <c r="X10" s="255">
        <v>0</v>
      </c>
      <c r="Y10" s="255">
        <f t="shared" si="13"/>
        <v>0</v>
      </c>
      <c r="Z10" s="254">
        <v>0</v>
      </c>
      <c r="AA10" s="255">
        <v>0</v>
      </c>
      <c r="AB10" s="255">
        <f t="shared" si="15"/>
        <v>0</v>
      </c>
      <c r="AC10" s="254">
        <v>0</v>
      </c>
      <c r="AD10" s="255">
        <v>0</v>
      </c>
      <c r="AE10" s="255">
        <f t="shared" si="16"/>
        <v>0</v>
      </c>
      <c r="AF10" s="254">
        <v>0</v>
      </c>
      <c r="AG10" s="255">
        <v>0</v>
      </c>
      <c r="AH10" s="255">
        <f t="shared" si="14"/>
        <v>0</v>
      </c>
      <c r="AI10" s="254">
        <v>0</v>
      </c>
      <c r="AJ10" s="255">
        <v>0</v>
      </c>
    </row>
    <row r="11" spans="1:36" ht="15" customHeight="1">
      <c r="A11" s="157" t="s">
        <v>89</v>
      </c>
      <c r="B11" s="446" t="s">
        <v>90</v>
      </c>
      <c r="C11" s="444"/>
      <c r="D11" s="264">
        <f t="shared" si="3"/>
        <v>0</v>
      </c>
      <c r="E11" s="264">
        <f>SUM(H11,K11,N11,'[2]127.128-2'!G11,'[2]127.128-2'!J11,'[2]127.128-2'!M11,'[2]127.128-2'!P11,'[2]127.128-2'!S11,'[2]127.128-2'!V11,'[2]127.128-2'!Y11)</f>
        <v>0</v>
      </c>
      <c r="F11" s="264">
        <f>SUM(I11,L11,O11,'[2]127.128-2'!H11,'[2]127.128-2'!K11,'[2]127.128-2'!N11,'[2]127.128-2'!Q11,'[2]127.128-2'!T11,'[2]127.128-2'!W11,'[2]127.128-2'!Z11)</f>
        <v>0</v>
      </c>
      <c r="G11" s="266">
        <f t="shared" si="7"/>
        <v>0</v>
      </c>
      <c r="H11" s="279">
        <v>0</v>
      </c>
      <c r="I11" s="267">
        <v>0</v>
      </c>
      <c r="J11" s="264">
        <f t="shared" si="8"/>
        <v>0</v>
      </c>
      <c r="K11" s="268">
        <v>0</v>
      </c>
      <c r="L11" s="266">
        <v>0</v>
      </c>
      <c r="M11" s="264">
        <f t="shared" si="9"/>
        <v>0</v>
      </c>
      <c r="N11" s="268">
        <v>0</v>
      </c>
      <c r="O11" s="267">
        <v>0</v>
      </c>
      <c r="P11" s="264">
        <f t="shared" si="10"/>
        <v>0</v>
      </c>
      <c r="Q11" s="265">
        <v>0</v>
      </c>
      <c r="R11" s="266">
        <v>0</v>
      </c>
      <c r="S11" s="266">
        <f t="shared" si="11"/>
        <v>0</v>
      </c>
      <c r="T11" s="265">
        <v>0</v>
      </c>
      <c r="U11" s="266">
        <v>0</v>
      </c>
      <c r="V11" s="266">
        <f t="shared" si="12"/>
        <v>0</v>
      </c>
      <c r="W11" s="265">
        <v>0</v>
      </c>
      <c r="X11" s="266" t="s">
        <v>308</v>
      </c>
      <c r="Y11" s="266">
        <f t="shared" si="13"/>
        <v>0</v>
      </c>
      <c r="Z11" s="265">
        <v>0</v>
      </c>
      <c r="AA11" s="266">
        <v>0</v>
      </c>
      <c r="AB11" s="266">
        <f t="shared" si="15"/>
        <v>0</v>
      </c>
      <c r="AC11" s="265">
        <v>0</v>
      </c>
      <c r="AD11" s="266">
        <v>0</v>
      </c>
      <c r="AE11" s="266">
        <f t="shared" si="16"/>
        <v>0</v>
      </c>
      <c r="AF11" s="265">
        <v>0</v>
      </c>
      <c r="AG11" s="266">
        <v>0</v>
      </c>
      <c r="AH11" s="266">
        <f t="shared" si="14"/>
        <v>0</v>
      </c>
      <c r="AI11" s="265">
        <v>0</v>
      </c>
      <c r="AJ11" s="266">
        <v>0</v>
      </c>
    </row>
    <row r="12" spans="1:36" ht="15" customHeight="1">
      <c r="A12" s="160" t="s">
        <v>91</v>
      </c>
      <c r="B12" s="151" t="s">
        <v>0</v>
      </c>
      <c r="C12" s="152"/>
      <c r="D12" s="375">
        <f t="shared" si="3"/>
        <v>2445</v>
      </c>
      <c r="E12" s="264">
        <f>SUM(E13:E16)</f>
        <v>1417</v>
      </c>
      <c r="F12" s="264">
        <f>SUM(F13:F16)</f>
        <v>1028</v>
      </c>
      <c r="G12" s="266">
        <f t="shared" si="7"/>
        <v>1490</v>
      </c>
      <c r="H12" s="279">
        <f>SUM(H13:H16)</f>
        <v>670</v>
      </c>
      <c r="I12" s="267">
        <f>SUM(I13:I16)</f>
        <v>820</v>
      </c>
      <c r="J12" s="264">
        <f t="shared" si="8"/>
        <v>37</v>
      </c>
      <c r="K12" s="268">
        <f>SUM(K13:K16)</f>
        <v>24</v>
      </c>
      <c r="L12" s="266">
        <f>SUM(L13:L16)</f>
        <v>13</v>
      </c>
      <c r="M12" s="264">
        <f t="shared" si="9"/>
        <v>190</v>
      </c>
      <c r="N12" s="268">
        <f>SUM(N13:N16)</f>
        <v>152</v>
      </c>
      <c r="O12" s="267">
        <f>SUM(O13:O16)</f>
        <v>38</v>
      </c>
      <c r="P12" s="264">
        <f t="shared" si="10"/>
        <v>214</v>
      </c>
      <c r="Q12" s="265">
        <f>SUM(Q13:Q16)</f>
        <v>56</v>
      </c>
      <c r="R12" s="266">
        <f>SUM(R13:R16)</f>
        <v>158</v>
      </c>
      <c r="S12" s="266">
        <f t="shared" si="11"/>
        <v>13</v>
      </c>
      <c r="T12" s="265">
        <f>SUM(T13:T16)</f>
        <v>8</v>
      </c>
      <c r="U12" s="266">
        <f>SUM(U13:U16)</f>
        <v>5</v>
      </c>
      <c r="V12" s="266">
        <f t="shared" si="12"/>
        <v>55</v>
      </c>
      <c r="W12" s="265">
        <f>SUM(W13:W16)</f>
        <v>3</v>
      </c>
      <c r="X12" s="266">
        <f>SUM(X13:X16)</f>
        <v>52</v>
      </c>
      <c r="Y12" s="266">
        <f t="shared" si="13"/>
        <v>0</v>
      </c>
      <c r="Z12" s="265">
        <f>SUM(Z13:Z16)</f>
        <v>0</v>
      </c>
      <c r="AA12" s="266">
        <f>SUM(AA13:AA16)</f>
        <v>0</v>
      </c>
      <c r="AB12" s="266">
        <f t="shared" si="15"/>
        <v>11</v>
      </c>
      <c r="AC12" s="265">
        <f>SUM(AC13:AC16)</f>
        <v>1</v>
      </c>
      <c r="AD12" s="266">
        <f>SUM(AD13:AD16)</f>
        <v>10</v>
      </c>
      <c r="AE12" s="266">
        <f t="shared" si="16"/>
        <v>124</v>
      </c>
      <c r="AF12" s="265">
        <f>SUM(AF13:AF16)</f>
        <v>55</v>
      </c>
      <c r="AG12" s="266">
        <f>SUM(AG13:AG16)</f>
        <v>69</v>
      </c>
      <c r="AH12" s="266">
        <f t="shared" si="14"/>
        <v>154</v>
      </c>
      <c r="AI12" s="265">
        <f>SUM(AI13:AI16)</f>
        <v>34</v>
      </c>
      <c r="AJ12" s="266">
        <f>SUM(AJ13:AJ16)</f>
        <v>120</v>
      </c>
    </row>
    <row r="13" spans="1:36" ht="15" customHeight="1">
      <c r="A13" s="160" t="s">
        <v>92</v>
      </c>
      <c r="B13" s="317" t="s">
        <v>93</v>
      </c>
      <c r="C13" s="161" t="s">
        <v>94</v>
      </c>
      <c r="D13" s="376">
        <f t="shared" si="3"/>
        <v>1766</v>
      </c>
      <c r="E13" s="273">
        <f>SUM(H13,K13,N13,'[2]127.128-2'!G13,'[2]127.128-2'!J13,'[2]127.128-2'!M13,'[2]127.128-2'!P13,'[2]127.128-2'!S13,'[2]127.128-2'!V13,'[2]127.128-2'!Y13)</f>
        <v>912</v>
      </c>
      <c r="F13" s="377">
        <f>SUM(I13,L13,O13,'[2]127.128-2'!H13,'[2]127.128-2'!K13,'[2]127.128-2'!N13,'[2]127.128-2'!Q13,'[2]127.128-2'!T13,'[2]127.128-2'!W13,'[2]127.128-2'!Z13)</f>
        <v>854</v>
      </c>
      <c r="G13" s="255">
        <f t="shared" si="7"/>
        <v>1024</v>
      </c>
      <c r="H13" s="275">
        <v>315</v>
      </c>
      <c r="I13" s="263">
        <v>709</v>
      </c>
      <c r="J13" s="271">
        <f t="shared" si="8"/>
        <v>31</v>
      </c>
      <c r="K13" s="256">
        <v>20</v>
      </c>
      <c r="L13" s="255">
        <v>11</v>
      </c>
      <c r="M13" s="271">
        <f t="shared" si="9"/>
        <v>145</v>
      </c>
      <c r="N13" s="256">
        <v>109</v>
      </c>
      <c r="O13" s="263">
        <v>36</v>
      </c>
      <c r="P13" s="271">
        <f t="shared" si="10"/>
        <v>209</v>
      </c>
      <c r="Q13" s="254">
        <v>53</v>
      </c>
      <c r="R13" s="255">
        <v>156</v>
      </c>
      <c r="S13" s="255">
        <f t="shared" si="11"/>
        <v>9</v>
      </c>
      <c r="T13" s="254">
        <v>4</v>
      </c>
      <c r="U13" s="255">
        <v>5</v>
      </c>
      <c r="V13" s="255">
        <f t="shared" si="12"/>
        <v>54</v>
      </c>
      <c r="W13" s="254">
        <v>3</v>
      </c>
      <c r="X13" s="255">
        <v>51</v>
      </c>
      <c r="Y13" s="255">
        <f t="shared" si="13"/>
        <v>0</v>
      </c>
      <c r="Z13" s="254">
        <v>0</v>
      </c>
      <c r="AA13" s="255">
        <v>0</v>
      </c>
      <c r="AB13" s="255">
        <f t="shared" si="15"/>
        <v>11</v>
      </c>
      <c r="AC13" s="254">
        <v>1</v>
      </c>
      <c r="AD13" s="255">
        <v>10</v>
      </c>
      <c r="AE13" s="255">
        <f t="shared" si="16"/>
        <v>48</v>
      </c>
      <c r="AF13" s="254">
        <v>13</v>
      </c>
      <c r="AG13" s="255">
        <v>35</v>
      </c>
      <c r="AH13" s="255">
        <f t="shared" si="14"/>
        <v>137</v>
      </c>
      <c r="AI13" s="254">
        <v>24</v>
      </c>
      <c r="AJ13" s="255">
        <v>113</v>
      </c>
    </row>
    <row r="14" spans="1:36" ht="15" customHeight="1">
      <c r="A14" s="160" t="s">
        <v>95</v>
      </c>
      <c r="B14" s="318"/>
      <c r="C14" s="162" t="s">
        <v>96</v>
      </c>
      <c r="D14" s="376">
        <f t="shared" si="3"/>
        <v>17</v>
      </c>
      <c r="E14" s="271">
        <f>SUM(H14,K14,N14,'[2]127.128-2'!G14,'[2]127.128-2'!J14,'[2]127.128-2'!M14,'[2]127.128-2'!P14,'[2]127.128-2'!S14,'[2]127.128-2'!V14,'[2]127.128-2'!Y14)</f>
        <v>8</v>
      </c>
      <c r="F14" s="255">
        <f>SUM(I14,L14,O14,'[2]127.128-2'!H14,'[2]127.128-2'!K14,'[2]127.128-2'!N14,'[2]127.128-2'!Q14,'[2]127.128-2'!T14,'[2]127.128-2'!W14,'[2]127.128-2'!Z14)</f>
        <v>9</v>
      </c>
      <c r="G14" s="255">
        <f t="shared" si="7"/>
        <v>10</v>
      </c>
      <c r="H14" s="275">
        <v>3</v>
      </c>
      <c r="I14" s="263">
        <v>7</v>
      </c>
      <c r="J14" s="271">
        <f t="shared" si="8"/>
        <v>1</v>
      </c>
      <c r="K14" s="256">
        <v>0</v>
      </c>
      <c r="L14" s="255">
        <v>1</v>
      </c>
      <c r="M14" s="271">
        <f t="shared" si="9"/>
        <v>0</v>
      </c>
      <c r="N14" s="256">
        <v>0</v>
      </c>
      <c r="O14" s="263">
        <v>0</v>
      </c>
      <c r="P14" s="271">
        <f t="shared" si="10"/>
        <v>2</v>
      </c>
      <c r="Q14" s="254">
        <v>0</v>
      </c>
      <c r="R14" s="255">
        <v>2</v>
      </c>
      <c r="S14" s="255">
        <f t="shared" si="11"/>
        <v>0</v>
      </c>
      <c r="T14" s="254">
        <v>0</v>
      </c>
      <c r="U14" s="255">
        <v>0</v>
      </c>
      <c r="V14" s="255">
        <f t="shared" si="12"/>
        <v>1</v>
      </c>
      <c r="W14" s="254">
        <v>0</v>
      </c>
      <c r="X14" s="255">
        <v>1</v>
      </c>
      <c r="Y14" s="255">
        <f t="shared" si="13"/>
        <v>0</v>
      </c>
      <c r="Z14" s="254">
        <v>0</v>
      </c>
      <c r="AA14" s="255">
        <v>0</v>
      </c>
      <c r="AB14" s="255">
        <f t="shared" si="15"/>
        <v>0</v>
      </c>
      <c r="AC14" s="254">
        <v>0</v>
      </c>
      <c r="AD14" s="255">
        <v>0</v>
      </c>
      <c r="AE14" s="255">
        <f t="shared" si="16"/>
        <v>2</v>
      </c>
      <c r="AF14" s="254">
        <v>1</v>
      </c>
      <c r="AG14" s="255">
        <v>1</v>
      </c>
      <c r="AH14" s="255">
        <f t="shared" si="14"/>
        <v>0</v>
      </c>
      <c r="AI14" s="254">
        <v>0</v>
      </c>
      <c r="AJ14" s="255">
        <v>0</v>
      </c>
    </row>
    <row r="15" spans="1:36" ht="15" customHeight="1">
      <c r="A15" s="160" t="s">
        <v>97</v>
      </c>
      <c r="B15" s="163" t="s">
        <v>98</v>
      </c>
      <c r="C15" s="164"/>
      <c r="D15" s="376">
        <f t="shared" si="3"/>
        <v>501</v>
      </c>
      <c r="E15" s="271">
        <f>SUM(H15,K15,N15,'[2]127.128-2'!G15,'[2]127.128-2'!J15,'[2]127.128-2'!M15,'[2]127.128-2'!P15,'[2]127.128-2'!S15,'[2]127.128-2'!V15,'[2]127.128-2'!Y15)</f>
        <v>354</v>
      </c>
      <c r="F15" s="255">
        <f>SUM(I15,L15,O15,'[2]127.128-2'!H15,'[2]127.128-2'!K15,'[2]127.128-2'!N15,'[2]127.128-2'!Q15,'[2]127.128-2'!T15,'[2]127.128-2'!W15,'[2]127.128-2'!Z15)</f>
        <v>147</v>
      </c>
      <c r="G15" s="255">
        <f t="shared" si="7"/>
        <v>375</v>
      </c>
      <c r="H15" s="275">
        <v>272</v>
      </c>
      <c r="I15" s="263">
        <v>103</v>
      </c>
      <c r="J15" s="271">
        <f t="shared" si="8"/>
        <v>3</v>
      </c>
      <c r="K15" s="256">
        <v>2</v>
      </c>
      <c r="L15" s="255">
        <v>1</v>
      </c>
      <c r="M15" s="271">
        <f t="shared" si="9"/>
        <v>3</v>
      </c>
      <c r="N15" s="256">
        <v>1</v>
      </c>
      <c r="O15" s="263">
        <v>2</v>
      </c>
      <c r="P15" s="271">
        <f t="shared" si="10"/>
        <v>0</v>
      </c>
      <c r="Q15" s="254">
        <v>0</v>
      </c>
      <c r="R15" s="255">
        <v>0</v>
      </c>
      <c r="S15" s="255">
        <f t="shared" si="11"/>
        <v>0</v>
      </c>
      <c r="T15" s="254">
        <v>0</v>
      </c>
      <c r="U15" s="255">
        <v>0</v>
      </c>
      <c r="V15" s="255">
        <f t="shared" si="12"/>
        <v>0</v>
      </c>
      <c r="W15" s="254">
        <v>0</v>
      </c>
      <c r="X15" s="255">
        <v>0</v>
      </c>
      <c r="Y15" s="255">
        <f t="shared" si="13"/>
        <v>0</v>
      </c>
      <c r="Z15" s="254">
        <v>0</v>
      </c>
      <c r="AA15" s="255">
        <v>0</v>
      </c>
      <c r="AB15" s="255">
        <f t="shared" si="15"/>
        <v>0</v>
      </c>
      <c r="AC15" s="254">
        <v>0</v>
      </c>
      <c r="AD15" s="255">
        <v>0</v>
      </c>
      <c r="AE15" s="255">
        <f t="shared" si="16"/>
        <v>72</v>
      </c>
      <c r="AF15" s="254">
        <v>39</v>
      </c>
      <c r="AG15" s="255">
        <v>33</v>
      </c>
      <c r="AH15" s="255">
        <f t="shared" si="14"/>
        <v>7</v>
      </c>
      <c r="AI15" s="254">
        <v>2</v>
      </c>
      <c r="AJ15" s="255">
        <v>5</v>
      </c>
    </row>
    <row r="16" spans="1:36" ht="15" customHeight="1">
      <c r="A16" s="165" t="s">
        <v>99</v>
      </c>
      <c r="B16" s="166" t="s">
        <v>135</v>
      </c>
      <c r="C16" s="164"/>
      <c r="D16" s="375">
        <f t="shared" si="3"/>
        <v>161</v>
      </c>
      <c r="E16" s="271">
        <f>SUM(H16,K16,N16,'[2]127.128-2'!G16,'[2]127.128-2'!J16,'[2]127.128-2'!M16,'[2]127.128-2'!P16,'[2]127.128-2'!S16,'[2]127.128-2'!V16,'[2]127.128-2'!Y16)</f>
        <v>143</v>
      </c>
      <c r="F16" s="255">
        <f>SUM(I16,L16,O16,'[2]127.128-2'!H16,'[2]127.128-2'!K16,'[2]127.128-2'!N16,'[2]127.128-2'!Q16,'[2]127.128-2'!T16,'[2]127.128-2'!W16,'[2]127.128-2'!Z16)</f>
        <v>18</v>
      </c>
      <c r="G16" s="266">
        <f t="shared" si="7"/>
        <v>81</v>
      </c>
      <c r="H16" s="279">
        <v>80</v>
      </c>
      <c r="I16" s="267">
        <v>1</v>
      </c>
      <c r="J16" s="264">
        <f t="shared" si="8"/>
        <v>2</v>
      </c>
      <c r="K16" s="268">
        <v>2</v>
      </c>
      <c r="L16" s="266">
        <v>0</v>
      </c>
      <c r="M16" s="264">
        <f t="shared" si="9"/>
        <v>42</v>
      </c>
      <c r="N16" s="268">
        <v>42</v>
      </c>
      <c r="O16" s="267">
        <v>0</v>
      </c>
      <c r="P16" s="264">
        <f t="shared" si="10"/>
        <v>3</v>
      </c>
      <c r="Q16" s="265">
        <v>3</v>
      </c>
      <c r="R16" s="266">
        <v>0</v>
      </c>
      <c r="S16" s="266">
        <f t="shared" si="11"/>
        <v>4</v>
      </c>
      <c r="T16" s="265">
        <v>4</v>
      </c>
      <c r="U16" s="266">
        <v>0</v>
      </c>
      <c r="V16" s="266">
        <f t="shared" si="12"/>
        <v>0</v>
      </c>
      <c r="W16" s="265">
        <v>0</v>
      </c>
      <c r="X16" s="266">
        <v>0</v>
      </c>
      <c r="Y16" s="266">
        <f t="shared" si="13"/>
        <v>0</v>
      </c>
      <c r="Z16" s="265">
        <v>0</v>
      </c>
      <c r="AA16" s="266">
        <v>0</v>
      </c>
      <c r="AB16" s="266">
        <f t="shared" si="15"/>
        <v>0</v>
      </c>
      <c r="AC16" s="265">
        <v>0</v>
      </c>
      <c r="AD16" s="266">
        <v>0</v>
      </c>
      <c r="AE16" s="266">
        <f t="shared" si="16"/>
        <v>2</v>
      </c>
      <c r="AF16" s="265">
        <v>2</v>
      </c>
      <c r="AG16" s="266">
        <v>0</v>
      </c>
      <c r="AH16" s="266">
        <f t="shared" si="14"/>
        <v>10</v>
      </c>
      <c r="AI16" s="265">
        <v>8</v>
      </c>
      <c r="AJ16" s="266">
        <v>2</v>
      </c>
    </row>
    <row r="17" spans="1:36" ht="15" customHeight="1">
      <c r="A17" s="378" t="s">
        <v>297</v>
      </c>
      <c r="B17" s="379"/>
      <c r="C17" s="380" t="s">
        <v>292</v>
      </c>
      <c r="D17" s="376">
        <f t="shared" si="3"/>
        <v>2239</v>
      </c>
      <c r="E17" s="273">
        <f>SUM(H17,K17,N17,'[2]127.128-2'!G17,'[2]127.128-2'!J17,'[2]127.128-2'!M17,'[2]127.128-2'!P17,'[2]127.128-2'!S17,'[2]127.128-2'!V17,'[2]127.128-2'!Y17)</f>
        <v>1626</v>
      </c>
      <c r="F17" s="377">
        <f>SUM(I17,L17,O17,'[2]127.128-2'!H17,'[2]127.128-2'!K17,'[2]127.128-2'!N17,'[2]127.128-2'!Q17,'[2]127.128-2'!T17,'[2]127.128-2'!W17,'[2]127.128-2'!Z17)</f>
        <v>613</v>
      </c>
      <c r="G17" s="255">
        <f t="shared" si="7"/>
        <v>661</v>
      </c>
      <c r="H17" s="275">
        <v>369</v>
      </c>
      <c r="I17" s="263">
        <v>292</v>
      </c>
      <c r="J17" s="271">
        <f t="shared" si="8"/>
        <v>106</v>
      </c>
      <c r="K17" s="256">
        <v>59</v>
      </c>
      <c r="L17" s="255">
        <v>47</v>
      </c>
      <c r="M17" s="271">
        <f t="shared" si="9"/>
        <v>822</v>
      </c>
      <c r="N17" s="256">
        <v>726</v>
      </c>
      <c r="O17" s="263">
        <v>96</v>
      </c>
      <c r="P17" s="271">
        <f t="shared" si="10"/>
        <v>272</v>
      </c>
      <c r="Q17" s="254">
        <v>112</v>
      </c>
      <c r="R17" s="255">
        <v>160</v>
      </c>
      <c r="S17" s="255">
        <f t="shared" si="11"/>
        <v>27</v>
      </c>
      <c r="T17" s="254">
        <v>15</v>
      </c>
      <c r="U17" s="255">
        <v>12</v>
      </c>
      <c r="V17" s="255">
        <f t="shared" si="12"/>
        <v>85</v>
      </c>
      <c r="W17" s="254">
        <v>14</v>
      </c>
      <c r="X17" s="255">
        <v>71</v>
      </c>
      <c r="Y17" s="255">
        <f t="shared" si="13"/>
        <v>0</v>
      </c>
      <c r="Z17" s="254">
        <v>0</v>
      </c>
      <c r="AA17" s="255">
        <v>0</v>
      </c>
      <c r="AB17" s="255">
        <f t="shared" si="15"/>
        <v>9</v>
      </c>
      <c r="AC17" s="254">
        <v>0</v>
      </c>
      <c r="AD17" s="255">
        <v>9</v>
      </c>
      <c r="AE17" s="255">
        <f t="shared" si="16"/>
        <v>18</v>
      </c>
      <c r="AF17" s="254">
        <v>8</v>
      </c>
      <c r="AG17" s="255">
        <v>10</v>
      </c>
      <c r="AH17" s="255">
        <f t="shared" si="14"/>
        <v>61</v>
      </c>
      <c r="AI17" s="254">
        <v>29</v>
      </c>
      <c r="AJ17" s="255">
        <v>32</v>
      </c>
    </row>
    <row r="18" spans="1:36" ht="15" customHeight="1">
      <c r="A18" s="381"/>
      <c r="B18" s="382"/>
      <c r="C18" s="383" t="s">
        <v>293</v>
      </c>
      <c r="D18" s="384">
        <f>SUM(E18:F18)</f>
        <v>2</v>
      </c>
      <c r="E18" s="264">
        <f>SUM(H18,K18,N18,'[2]127.128-2'!G18,'[2]127.128-2'!J18,'[2]127.128-2'!M18,'[2]127.128-2'!P18,'[2]127.128-2'!S18,'[2]127.128-2'!V18,'[2]127.128-2'!Y18)</f>
        <v>1</v>
      </c>
      <c r="F18" s="266">
        <f>SUM(I18,L18,O18,'[2]127.128-2'!H18,'[2]127.128-2'!K18,'[2]127.128-2'!N18,'[2]127.128-2'!Q18,'[2]127.128-2'!T18,'[2]127.128-2'!W18,'[2]127.128-2'!Z18)</f>
        <v>1</v>
      </c>
      <c r="G18" s="266">
        <f>SUM(H18:I18)</f>
        <v>1</v>
      </c>
      <c r="H18" s="279">
        <v>0</v>
      </c>
      <c r="I18" s="267">
        <v>1</v>
      </c>
      <c r="J18" s="264">
        <f>K18+L18</f>
        <v>0</v>
      </c>
      <c r="K18" s="268">
        <v>0</v>
      </c>
      <c r="L18" s="266">
        <v>0</v>
      </c>
      <c r="M18" s="264">
        <f>N18+O18</f>
        <v>0</v>
      </c>
      <c r="N18" s="268">
        <v>0</v>
      </c>
      <c r="O18" s="267">
        <v>0</v>
      </c>
      <c r="P18" s="264">
        <f t="shared" si="10"/>
        <v>0</v>
      </c>
      <c r="Q18" s="265">
        <v>0</v>
      </c>
      <c r="R18" s="266">
        <v>0</v>
      </c>
      <c r="S18" s="266">
        <f t="shared" si="11"/>
        <v>0</v>
      </c>
      <c r="T18" s="265">
        <v>0</v>
      </c>
      <c r="U18" s="266">
        <v>0</v>
      </c>
      <c r="V18" s="266">
        <f t="shared" si="12"/>
        <v>1</v>
      </c>
      <c r="W18" s="265">
        <v>0</v>
      </c>
      <c r="X18" s="266">
        <v>1</v>
      </c>
      <c r="Y18" s="266">
        <f t="shared" si="13"/>
        <v>0</v>
      </c>
      <c r="Z18" s="265">
        <v>0</v>
      </c>
      <c r="AA18" s="266">
        <v>0</v>
      </c>
      <c r="AB18" s="266">
        <f t="shared" si="15"/>
        <v>0</v>
      </c>
      <c r="AC18" s="265">
        <v>0</v>
      </c>
      <c r="AD18" s="266">
        <v>0</v>
      </c>
      <c r="AE18" s="266">
        <f t="shared" si="16"/>
        <v>0</v>
      </c>
      <c r="AF18" s="265">
        <v>0</v>
      </c>
      <c r="AG18" s="266">
        <v>0</v>
      </c>
      <c r="AH18" s="266">
        <f t="shared" si="14"/>
        <v>0</v>
      </c>
      <c r="AI18" s="265">
        <v>0</v>
      </c>
      <c r="AJ18" s="266">
        <v>0</v>
      </c>
    </row>
    <row r="19" spans="1:36" ht="15" customHeight="1">
      <c r="A19" s="167" t="s">
        <v>136</v>
      </c>
      <c r="B19" s="153"/>
      <c r="C19" s="154"/>
      <c r="D19" s="376">
        <f t="shared" si="3"/>
        <v>38</v>
      </c>
      <c r="E19" s="271">
        <f>SUM(H19,K19,N19,'[2]127.128-2'!G19,'[2]127.128-2'!J19,'[2]127.128-2'!M19,'[2]127.128-2'!P19,'[2]127.128-2'!S19,'[2]127.128-2'!V19,'[2]127.128-2'!Y19)</f>
        <v>16</v>
      </c>
      <c r="F19" s="255">
        <f>SUM(I19,L19,O19,'[2]127.128-2'!H19,'[2]127.128-2'!K19,'[2]127.128-2'!N19,'[2]127.128-2'!Q19,'[2]127.128-2'!T19,'[2]127.128-2'!W19,'[2]127.128-2'!Z19)</f>
        <v>22</v>
      </c>
      <c r="G19" s="255">
        <f t="shared" si="7"/>
        <v>32</v>
      </c>
      <c r="H19" s="275">
        <v>11</v>
      </c>
      <c r="I19" s="263">
        <v>21</v>
      </c>
      <c r="J19" s="271">
        <f t="shared" si="8"/>
        <v>0</v>
      </c>
      <c r="K19" s="256">
        <v>0</v>
      </c>
      <c r="L19" s="255">
        <v>0</v>
      </c>
      <c r="M19" s="271">
        <f t="shared" si="9"/>
        <v>0</v>
      </c>
      <c r="N19" s="256">
        <v>0</v>
      </c>
      <c r="O19" s="263">
        <v>0</v>
      </c>
      <c r="P19" s="271">
        <f t="shared" si="10"/>
        <v>1</v>
      </c>
      <c r="Q19" s="254">
        <v>1</v>
      </c>
      <c r="R19" s="255">
        <v>0</v>
      </c>
      <c r="S19" s="271">
        <f t="shared" si="11"/>
        <v>0</v>
      </c>
      <c r="T19" s="254">
        <v>0</v>
      </c>
      <c r="U19" s="255">
        <v>0</v>
      </c>
      <c r="V19" s="255">
        <f t="shared" si="12"/>
        <v>0</v>
      </c>
      <c r="W19" s="254">
        <v>0</v>
      </c>
      <c r="X19" s="255">
        <v>0</v>
      </c>
      <c r="Y19" s="255">
        <f t="shared" si="13"/>
        <v>0</v>
      </c>
      <c r="Z19" s="254">
        <v>0</v>
      </c>
      <c r="AA19" s="255">
        <v>0</v>
      </c>
      <c r="AB19" s="255">
        <f t="shared" si="15"/>
        <v>1</v>
      </c>
      <c r="AC19" s="254">
        <v>0</v>
      </c>
      <c r="AD19" s="255">
        <v>1</v>
      </c>
      <c r="AE19" s="255">
        <f t="shared" si="16"/>
        <v>3</v>
      </c>
      <c r="AF19" s="254">
        <v>0</v>
      </c>
      <c r="AG19" s="255">
        <v>3</v>
      </c>
      <c r="AH19" s="255">
        <f t="shared" si="14"/>
        <v>0</v>
      </c>
      <c r="AI19" s="254">
        <v>0</v>
      </c>
      <c r="AJ19" s="255">
        <v>0</v>
      </c>
    </row>
    <row r="20" spans="1:36" ht="15" customHeight="1">
      <c r="A20" s="167" t="s">
        <v>137</v>
      </c>
      <c r="B20" s="168"/>
      <c r="C20" s="161"/>
      <c r="D20" s="376">
        <f t="shared" si="3"/>
        <v>111</v>
      </c>
      <c r="E20" s="271">
        <f>SUM(H20,K20,N20,'[2]127.128-2'!G20,'[2]127.128-2'!J20,'[2]127.128-2'!M20,'[2]127.128-2'!P20,'[2]127.128-2'!S20,'[2]127.128-2'!V20,'[2]127.128-2'!Y20)</f>
        <v>67</v>
      </c>
      <c r="F20" s="255">
        <f>SUM(I20,L20,O20,'[2]127.128-2'!H20,'[2]127.128-2'!K20,'[2]127.128-2'!N20,'[2]127.128-2'!Q20,'[2]127.128-2'!T20,'[2]127.128-2'!W20,'[2]127.128-2'!Z20)</f>
        <v>44</v>
      </c>
      <c r="G20" s="255">
        <f t="shared" si="7"/>
        <v>88</v>
      </c>
      <c r="H20" s="385">
        <v>50</v>
      </c>
      <c r="I20" s="263">
        <v>38</v>
      </c>
      <c r="J20" s="271">
        <f t="shared" si="8"/>
        <v>2</v>
      </c>
      <c r="K20" s="256">
        <v>0</v>
      </c>
      <c r="L20" s="255">
        <v>2</v>
      </c>
      <c r="M20" s="271">
        <f t="shared" si="9"/>
        <v>1</v>
      </c>
      <c r="N20" s="256">
        <v>1</v>
      </c>
      <c r="O20" s="263">
        <v>0</v>
      </c>
      <c r="P20" s="271">
        <f t="shared" si="10"/>
        <v>6</v>
      </c>
      <c r="Q20" s="254">
        <v>1</v>
      </c>
      <c r="R20" s="255">
        <v>5</v>
      </c>
      <c r="S20" s="271">
        <f t="shared" si="11"/>
        <v>0</v>
      </c>
      <c r="T20" s="254">
        <v>0</v>
      </c>
      <c r="U20" s="255">
        <v>0</v>
      </c>
      <c r="V20" s="255">
        <f t="shared" si="12"/>
        <v>3</v>
      </c>
      <c r="W20" s="254">
        <v>0</v>
      </c>
      <c r="X20" s="255">
        <v>3</v>
      </c>
      <c r="Y20" s="255">
        <f t="shared" si="13"/>
        <v>0</v>
      </c>
      <c r="Z20" s="254">
        <v>0</v>
      </c>
      <c r="AA20" s="255">
        <v>0</v>
      </c>
      <c r="AB20" s="255">
        <f t="shared" si="15"/>
        <v>0</v>
      </c>
      <c r="AC20" s="254">
        <v>0</v>
      </c>
      <c r="AD20" s="255">
        <v>0</v>
      </c>
      <c r="AE20" s="255">
        <f t="shared" si="16"/>
        <v>5</v>
      </c>
      <c r="AF20" s="254">
        <v>3</v>
      </c>
      <c r="AG20" s="255">
        <v>2</v>
      </c>
      <c r="AH20" s="255">
        <f t="shared" si="14"/>
        <v>2</v>
      </c>
      <c r="AI20" s="254">
        <v>0</v>
      </c>
      <c r="AJ20" s="255">
        <v>2</v>
      </c>
    </row>
    <row r="21" spans="1:36" ht="15" customHeight="1">
      <c r="A21" s="169" t="s">
        <v>235</v>
      </c>
      <c r="B21" s="166"/>
      <c r="C21" s="164"/>
      <c r="D21" s="375">
        <f t="shared" si="3"/>
        <v>0</v>
      </c>
      <c r="E21" s="264">
        <f>SUM(H21,K21,N21,'[2]127.128-2'!G21,'[2]127.128-2'!J21,'[2]127.128-2'!M21,'[2]127.128-2'!P21,'[2]127.128-2'!S21,'[2]127.128-2'!V21,'[2]127.128-2'!Y21)</f>
        <v>0</v>
      </c>
      <c r="F21" s="266">
        <f>SUM(I21,L21,O21,'[2]127.128-2'!H21,'[2]127.128-2'!K21,'[2]127.128-2'!N21,'[2]127.128-2'!Q21,'[2]127.128-2'!T21,'[2]127.128-2'!W21,'[2]127.128-2'!Z21)</f>
        <v>0</v>
      </c>
      <c r="G21" s="266">
        <f t="shared" si="7"/>
        <v>0</v>
      </c>
      <c r="H21" s="279">
        <v>0</v>
      </c>
      <c r="I21" s="267">
        <v>0</v>
      </c>
      <c r="J21" s="264">
        <f t="shared" si="8"/>
        <v>0</v>
      </c>
      <c r="K21" s="268">
        <v>0</v>
      </c>
      <c r="L21" s="266">
        <v>0</v>
      </c>
      <c r="M21" s="264">
        <f t="shared" si="9"/>
        <v>0</v>
      </c>
      <c r="N21" s="268">
        <v>0</v>
      </c>
      <c r="O21" s="267">
        <v>0</v>
      </c>
      <c r="P21" s="264">
        <f t="shared" si="10"/>
        <v>0</v>
      </c>
      <c r="Q21" s="265">
        <v>0</v>
      </c>
      <c r="R21" s="266">
        <v>0</v>
      </c>
      <c r="S21" s="266">
        <f t="shared" si="11"/>
        <v>0</v>
      </c>
      <c r="T21" s="265">
        <v>0</v>
      </c>
      <c r="U21" s="266">
        <v>0</v>
      </c>
      <c r="V21" s="266">
        <f t="shared" si="12"/>
        <v>0</v>
      </c>
      <c r="W21" s="265">
        <v>0</v>
      </c>
      <c r="X21" s="266">
        <v>0</v>
      </c>
      <c r="Y21" s="266">
        <f t="shared" si="13"/>
        <v>0</v>
      </c>
      <c r="Z21" s="265">
        <v>0</v>
      </c>
      <c r="AA21" s="266">
        <v>0</v>
      </c>
      <c r="AB21" s="266">
        <f t="shared" si="15"/>
        <v>0</v>
      </c>
      <c r="AC21" s="265">
        <v>0</v>
      </c>
      <c r="AD21" s="266">
        <v>0</v>
      </c>
      <c r="AE21" s="266">
        <f t="shared" si="16"/>
        <v>0</v>
      </c>
      <c r="AF21" s="265">
        <v>0</v>
      </c>
      <c r="AG21" s="266">
        <v>0</v>
      </c>
      <c r="AH21" s="266">
        <f t="shared" si="14"/>
        <v>0</v>
      </c>
      <c r="AI21" s="265">
        <v>0</v>
      </c>
      <c r="AJ21" s="266">
        <v>0</v>
      </c>
    </row>
    <row r="22" spans="1:36" ht="15" customHeight="1">
      <c r="A22" s="311" t="s">
        <v>294</v>
      </c>
      <c r="B22" s="312"/>
      <c r="C22" s="386" t="s">
        <v>292</v>
      </c>
      <c r="D22" s="271">
        <f>SUM(G22,J22,M22,'[2]127.128-2'!F22,'[2]127.128-2'!I22,'[2]127.128-2'!L22,'[2]127.128-2'!O22,'[2]127.128-2'!R22,'[2]127.128-2'!U22,'[2]127.128-2'!X22)</f>
        <v>17</v>
      </c>
      <c r="E22" s="271">
        <f>SUM(H22,K22,N22,'[2]127.128-2'!G22,'[2]127.128-2'!J22,'[2]127.128-2'!M22,'[2]127.128-2'!P22,'[2]127.128-2'!S22,'[2]127.128-2'!V22,'[2]127.128-2'!Y22)</f>
        <v>14</v>
      </c>
      <c r="F22" s="255">
        <f>SUM(I22,L22,O22,'[2]127.128-2'!H22,'[2]127.128-2'!K22,'[2]127.128-2'!N22,'[2]127.128-2'!Q22,'[2]127.128-2'!T22,'[2]127.128-2'!W22,'[2]127.128-2'!Z22)</f>
        <v>5</v>
      </c>
      <c r="G22" s="255">
        <f t="shared" si="7"/>
        <v>5</v>
      </c>
      <c r="H22" s="385">
        <v>2</v>
      </c>
      <c r="I22" s="263">
        <v>3</v>
      </c>
      <c r="J22" s="271">
        <f t="shared" si="8"/>
        <v>8</v>
      </c>
      <c r="K22" s="256">
        <v>7</v>
      </c>
      <c r="L22" s="255">
        <v>1</v>
      </c>
      <c r="M22" s="271">
        <f t="shared" si="9"/>
        <v>0</v>
      </c>
      <c r="N22" s="256">
        <v>0</v>
      </c>
      <c r="O22" s="263">
        <v>0</v>
      </c>
      <c r="P22" s="273">
        <f t="shared" si="10"/>
        <v>3</v>
      </c>
      <c r="Q22" s="254">
        <v>1</v>
      </c>
      <c r="R22" s="255">
        <v>2</v>
      </c>
      <c r="S22" s="271">
        <f t="shared" si="11"/>
        <v>0</v>
      </c>
      <c r="T22" s="254">
        <v>0</v>
      </c>
      <c r="U22" s="255">
        <v>0</v>
      </c>
      <c r="V22" s="255">
        <f t="shared" si="12"/>
        <v>2</v>
      </c>
      <c r="W22" s="254">
        <v>0</v>
      </c>
      <c r="X22" s="255">
        <v>2</v>
      </c>
      <c r="Y22" s="255">
        <f t="shared" si="13"/>
        <v>0</v>
      </c>
      <c r="Z22" s="254">
        <v>0</v>
      </c>
      <c r="AA22" s="255">
        <v>0</v>
      </c>
      <c r="AB22" s="255">
        <f t="shared" si="15"/>
        <v>0</v>
      </c>
      <c r="AC22" s="254">
        <v>0</v>
      </c>
      <c r="AD22" s="255">
        <v>0</v>
      </c>
      <c r="AE22" s="255">
        <f t="shared" si="16"/>
        <v>0</v>
      </c>
      <c r="AF22" s="254">
        <v>0</v>
      </c>
      <c r="AG22" s="255">
        <v>0</v>
      </c>
      <c r="AH22" s="255">
        <f t="shared" si="14"/>
        <v>0</v>
      </c>
      <c r="AI22" s="254">
        <v>0</v>
      </c>
      <c r="AJ22" s="255">
        <v>0</v>
      </c>
    </row>
    <row r="23" spans="1:36" ht="15" customHeight="1">
      <c r="A23" s="313"/>
      <c r="B23" s="314"/>
      <c r="C23" s="386" t="s">
        <v>293</v>
      </c>
      <c r="D23" s="264">
        <f>SUM(G23,J23,M23,'[2]127.128-2'!F23,'[2]127.128-2'!I23,'[2]127.128-2'!L23,'[2]127.128-2'!O23,'[2]127.128-2'!R23,'[2]127.128-2'!U23,'[2]127.128-2'!X23)</f>
        <v>0</v>
      </c>
      <c r="E23" s="264">
        <f>SUM(H23,K23,N23,'[2]127.128-2'!G23,'[2]127.128-2'!J23,'[2]127.128-2'!M23,'[2]127.128-2'!P23,'[2]127.128-2'!S23,'[2]127.128-2'!V23,'[2]127.128-2'!Y23)</f>
        <v>0</v>
      </c>
      <c r="F23" s="266">
        <f>SUM(I23,L23,O23,'[2]127.128-2'!H23,'[2]127.128-2'!K23,'[2]127.128-2'!N23,'[2]127.128-2'!Q23,'[2]127.128-2'!T23,'[2]127.128-2'!W23,'[2]127.128-2'!Z23)</f>
        <v>0</v>
      </c>
      <c r="G23" s="255">
        <f t="shared" si="7"/>
        <v>0</v>
      </c>
      <c r="H23" s="275">
        <v>0</v>
      </c>
      <c r="I23" s="263">
        <v>0</v>
      </c>
      <c r="J23" s="271">
        <f t="shared" si="8"/>
        <v>0</v>
      </c>
      <c r="K23" s="256">
        <v>0</v>
      </c>
      <c r="L23" s="255">
        <v>0</v>
      </c>
      <c r="M23" s="271">
        <f t="shared" si="9"/>
        <v>0</v>
      </c>
      <c r="N23" s="256">
        <v>0</v>
      </c>
      <c r="O23" s="263">
        <v>0</v>
      </c>
      <c r="P23" s="271">
        <f t="shared" si="10"/>
        <v>0</v>
      </c>
      <c r="Q23" s="254">
        <v>0</v>
      </c>
      <c r="R23" s="255">
        <v>0</v>
      </c>
      <c r="S23" s="255">
        <f t="shared" si="11"/>
        <v>0</v>
      </c>
      <c r="T23" s="254">
        <v>0</v>
      </c>
      <c r="U23" s="255">
        <v>0</v>
      </c>
      <c r="V23" s="255">
        <f t="shared" si="12"/>
        <v>0</v>
      </c>
      <c r="W23" s="254">
        <v>0</v>
      </c>
      <c r="X23" s="255">
        <v>0</v>
      </c>
      <c r="Y23" s="255">
        <f t="shared" si="13"/>
        <v>0</v>
      </c>
      <c r="Z23" s="254">
        <v>0</v>
      </c>
      <c r="AA23" s="255">
        <v>0</v>
      </c>
      <c r="AB23" s="255">
        <f t="shared" si="15"/>
        <v>0</v>
      </c>
      <c r="AC23" s="254">
        <v>0</v>
      </c>
      <c r="AD23" s="255">
        <v>0</v>
      </c>
      <c r="AE23" s="255">
        <f t="shared" si="16"/>
        <v>0</v>
      </c>
      <c r="AF23" s="254">
        <v>0</v>
      </c>
      <c r="AG23" s="255">
        <v>0</v>
      </c>
      <c r="AH23" s="255">
        <f t="shared" si="14"/>
        <v>0</v>
      </c>
      <c r="AI23" s="254">
        <v>0</v>
      </c>
      <c r="AJ23" s="255">
        <v>0</v>
      </c>
    </row>
    <row r="24" spans="1:36" ht="15" customHeight="1">
      <c r="A24" s="170" t="s">
        <v>102</v>
      </c>
      <c r="B24" s="171"/>
      <c r="C24" s="172"/>
      <c r="D24" s="387">
        <f>ROUND(D5/D4*100,1)</f>
        <v>51.8</v>
      </c>
      <c r="E24" s="388">
        <f aca="true" t="shared" si="17" ref="E24:N24">ROUND(E5/E4*100,1)</f>
        <v>47.3</v>
      </c>
      <c r="F24" s="388">
        <f t="shared" si="17"/>
        <v>58.3</v>
      </c>
      <c r="G24" s="389">
        <f t="shared" si="17"/>
        <v>62.5</v>
      </c>
      <c r="H24" s="390">
        <f t="shared" si="17"/>
        <v>61.7</v>
      </c>
      <c r="I24" s="387">
        <f t="shared" si="17"/>
        <v>63.2</v>
      </c>
      <c r="J24" s="388">
        <f t="shared" si="17"/>
        <v>21.6</v>
      </c>
      <c r="K24" s="391">
        <f t="shared" si="17"/>
        <v>25.9</v>
      </c>
      <c r="L24" s="389">
        <f t="shared" si="17"/>
        <v>15.1</v>
      </c>
      <c r="M24" s="388">
        <f t="shared" si="17"/>
        <v>14.3</v>
      </c>
      <c r="N24" s="391">
        <f t="shared" si="17"/>
        <v>13.2</v>
      </c>
      <c r="O24" s="392">
        <f>ROUND(O5/O4*100,1)</f>
        <v>20.7</v>
      </c>
      <c r="P24" s="388">
        <f aca="true" t="shared" si="18" ref="P24:W24">ROUND(P5/P4*100,1)</f>
        <v>36.8</v>
      </c>
      <c r="Q24" s="390">
        <f t="shared" si="18"/>
        <v>44.3</v>
      </c>
      <c r="R24" s="387">
        <f t="shared" si="18"/>
        <v>32</v>
      </c>
      <c r="S24" s="388">
        <f t="shared" si="18"/>
        <v>24.5</v>
      </c>
      <c r="T24" s="391">
        <f t="shared" si="18"/>
        <v>30.3</v>
      </c>
      <c r="U24" s="389">
        <f t="shared" si="18"/>
        <v>15</v>
      </c>
      <c r="V24" s="388">
        <f t="shared" si="18"/>
        <v>24.2</v>
      </c>
      <c r="W24" s="390">
        <f t="shared" si="18"/>
        <v>15</v>
      </c>
      <c r="X24" s="387">
        <f>ROUND(X5/X4*100,1)</f>
        <v>25.3</v>
      </c>
      <c r="Y24" s="388">
        <f aca="true" t="shared" si="19" ref="Y24:AI24">ROUND(Y5/Y4*100,1)</f>
        <v>100</v>
      </c>
      <c r="Z24" s="391">
        <v>100</v>
      </c>
      <c r="AA24" s="389">
        <f t="shared" si="19"/>
        <v>100</v>
      </c>
      <c r="AB24" s="389">
        <f t="shared" si="19"/>
        <v>46.2</v>
      </c>
      <c r="AC24" s="390">
        <f t="shared" si="19"/>
        <v>0</v>
      </c>
      <c r="AD24" s="387">
        <f t="shared" si="19"/>
        <v>47.4</v>
      </c>
      <c r="AE24" s="388">
        <f t="shared" si="19"/>
        <v>60.3</v>
      </c>
      <c r="AF24" s="391">
        <f t="shared" si="19"/>
        <v>62.9</v>
      </c>
      <c r="AG24" s="389">
        <f t="shared" si="19"/>
        <v>58</v>
      </c>
      <c r="AH24" s="388">
        <f>ROUND(AH5/AH4*100,1)</f>
        <v>52.7</v>
      </c>
      <c r="AI24" s="391">
        <f t="shared" si="19"/>
        <v>51.9</v>
      </c>
      <c r="AJ24" s="392">
        <f>ROUND(AJ5/AJ4*100,1)</f>
        <v>53</v>
      </c>
    </row>
    <row r="25" spans="1:36" ht="15" customHeight="1">
      <c r="A25" s="169" t="s">
        <v>103</v>
      </c>
      <c r="B25" s="166"/>
      <c r="C25" s="164"/>
      <c r="D25" s="393">
        <f>ROUND((D17+D18+D22+D23)/D4*100,1)</f>
        <v>22.5</v>
      </c>
      <c r="E25" s="394">
        <f aca="true" t="shared" si="20" ref="E25:O25">ROUND((E17+E18+E22+E23)/E4*100,1)</f>
        <v>27.6</v>
      </c>
      <c r="F25" s="394">
        <f t="shared" si="20"/>
        <v>15.1</v>
      </c>
      <c r="G25" s="395">
        <f t="shared" si="20"/>
        <v>11</v>
      </c>
      <c r="H25" s="396">
        <f t="shared" si="20"/>
        <v>12.9</v>
      </c>
      <c r="I25" s="393">
        <f t="shared" si="20"/>
        <v>9.3</v>
      </c>
      <c r="J25" s="394">
        <f t="shared" si="20"/>
        <v>61.6</v>
      </c>
      <c r="K25" s="397">
        <f t="shared" si="20"/>
        <v>58.9</v>
      </c>
      <c r="L25" s="395">
        <f t="shared" si="20"/>
        <v>65.8</v>
      </c>
      <c r="M25" s="394">
        <f t="shared" si="20"/>
        <v>69.5</v>
      </c>
      <c r="N25" s="397">
        <f t="shared" si="20"/>
        <v>71.7</v>
      </c>
      <c r="O25" s="398">
        <f t="shared" si="20"/>
        <v>56.8</v>
      </c>
      <c r="P25" s="394">
        <f>ROUND((P17+P18+P22+P23)/P4*100,1)</f>
        <v>35.3</v>
      </c>
      <c r="Q25" s="396">
        <f aca="true" t="shared" si="21" ref="Q25:AJ25">ROUND((Q17+Q18+Q22+Q23)/Q4*100,1)</f>
        <v>37</v>
      </c>
      <c r="R25" s="393">
        <f t="shared" si="21"/>
        <v>34.1</v>
      </c>
      <c r="S25" s="394">
        <f t="shared" si="21"/>
        <v>50.9</v>
      </c>
      <c r="T25" s="397">
        <f t="shared" si="21"/>
        <v>45.5</v>
      </c>
      <c r="U25" s="395">
        <f t="shared" si="21"/>
        <v>60</v>
      </c>
      <c r="V25" s="394">
        <f t="shared" si="21"/>
        <v>46.3</v>
      </c>
      <c r="W25" s="396">
        <f t="shared" si="21"/>
        <v>70</v>
      </c>
      <c r="X25" s="393">
        <f t="shared" si="21"/>
        <v>43.5</v>
      </c>
      <c r="Y25" s="394">
        <f t="shared" si="21"/>
        <v>0</v>
      </c>
      <c r="Z25" s="397">
        <f t="shared" si="21"/>
        <v>0</v>
      </c>
      <c r="AA25" s="395">
        <f t="shared" si="21"/>
        <v>0</v>
      </c>
      <c r="AB25" s="395">
        <f t="shared" si="21"/>
        <v>23.1</v>
      </c>
      <c r="AC25" s="396">
        <f t="shared" si="21"/>
        <v>0</v>
      </c>
      <c r="AD25" s="393">
        <f t="shared" si="21"/>
        <v>23.7</v>
      </c>
      <c r="AE25" s="394">
        <f t="shared" si="21"/>
        <v>4.8</v>
      </c>
      <c r="AF25" s="397">
        <f t="shared" si="21"/>
        <v>4.5</v>
      </c>
      <c r="AG25" s="395">
        <f t="shared" si="21"/>
        <v>5</v>
      </c>
      <c r="AH25" s="394">
        <f t="shared" si="21"/>
        <v>13.3</v>
      </c>
      <c r="AI25" s="397">
        <f t="shared" si="21"/>
        <v>22.1</v>
      </c>
      <c r="AJ25" s="398">
        <f t="shared" si="21"/>
        <v>9.8</v>
      </c>
    </row>
    <row r="26" spans="1:36" ht="24" customHeight="1">
      <c r="A26" s="73"/>
      <c r="B26" s="73"/>
      <c r="C26" s="73"/>
      <c r="D26" s="73"/>
      <c r="E26" s="73"/>
      <c r="F26" s="73"/>
      <c r="H26" s="73"/>
      <c r="I26" s="73"/>
      <c r="M26" s="369"/>
      <c r="N26" s="369"/>
      <c r="O26" s="173"/>
      <c r="P26" s="230"/>
      <c r="Q26" s="173"/>
      <c r="R26" s="1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188"/>
      <c r="AI26" s="188"/>
      <c r="AJ26" s="188"/>
    </row>
    <row r="27" spans="1:36" ht="17.25">
      <c r="A27" s="136" t="s">
        <v>309</v>
      </c>
      <c r="B27" s="73"/>
      <c r="C27" s="73"/>
      <c r="D27" s="73"/>
      <c r="E27" s="73"/>
      <c r="F27" s="73"/>
      <c r="H27" s="73"/>
      <c r="I27" s="73"/>
      <c r="M27" s="116"/>
      <c r="O27" s="173"/>
      <c r="P27" s="231"/>
      <c r="Q27" s="173"/>
      <c r="R27" s="1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88"/>
      <c r="AI27" s="188"/>
      <c r="AJ27" s="188"/>
    </row>
    <row r="28" spans="1:36" ht="12.75" customHeight="1">
      <c r="A28" s="319" t="s">
        <v>83</v>
      </c>
      <c r="B28" s="320"/>
      <c r="C28" s="321"/>
      <c r="D28" s="140" t="s">
        <v>0</v>
      </c>
      <c r="E28" s="140"/>
      <c r="F28" s="141"/>
      <c r="G28" s="140" t="s">
        <v>69</v>
      </c>
      <c r="H28" s="140"/>
      <c r="I28" s="141"/>
      <c r="J28" s="140" t="s">
        <v>70</v>
      </c>
      <c r="K28" s="140"/>
      <c r="L28" s="141"/>
      <c r="M28" s="308" t="s">
        <v>167</v>
      </c>
      <c r="N28" s="399"/>
      <c r="O28" s="400"/>
      <c r="P28" s="189" t="s">
        <v>298</v>
      </c>
      <c r="Q28" s="140"/>
      <c r="R28" s="141"/>
      <c r="S28" s="140" t="s">
        <v>299</v>
      </c>
      <c r="T28" s="140"/>
      <c r="U28" s="141"/>
      <c r="V28" s="140" t="s">
        <v>311</v>
      </c>
      <c r="W28" s="140"/>
      <c r="X28" s="141"/>
      <c r="Y28" s="140" t="s">
        <v>301</v>
      </c>
      <c r="Z28" s="140"/>
      <c r="AA28" s="141"/>
      <c r="AB28" s="140" t="s">
        <v>312</v>
      </c>
      <c r="AC28" s="140"/>
      <c r="AD28" s="141"/>
      <c r="AE28" s="140" t="s">
        <v>303</v>
      </c>
      <c r="AF28" s="140"/>
      <c r="AG28" s="141"/>
      <c r="AH28" s="308" t="s">
        <v>313</v>
      </c>
      <c r="AI28" s="399"/>
      <c r="AJ28" s="400"/>
    </row>
    <row r="29" spans="1:36" ht="12.75" customHeight="1">
      <c r="A29" s="322"/>
      <c r="B29" s="323"/>
      <c r="C29" s="324"/>
      <c r="D29" s="142" t="s">
        <v>0</v>
      </c>
      <c r="E29" s="142" t="s">
        <v>1</v>
      </c>
      <c r="F29" s="143" t="s">
        <v>2</v>
      </c>
      <c r="G29" s="142" t="s">
        <v>0</v>
      </c>
      <c r="H29" s="144" t="s">
        <v>1</v>
      </c>
      <c r="I29" s="145" t="s">
        <v>2</v>
      </c>
      <c r="J29" s="143" t="s">
        <v>0</v>
      </c>
      <c r="K29" s="146" t="s">
        <v>1</v>
      </c>
      <c r="L29" s="142" t="s">
        <v>2</v>
      </c>
      <c r="M29" s="147" t="s">
        <v>0</v>
      </c>
      <c r="N29" s="146" t="s">
        <v>1</v>
      </c>
      <c r="O29" s="174" t="s">
        <v>2</v>
      </c>
      <c r="P29" s="147" t="s">
        <v>0</v>
      </c>
      <c r="Q29" s="144" t="s">
        <v>1</v>
      </c>
      <c r="R29" s="145" t="s">
        <v>2</v>
      </c>
      <c r="S29" s="143" t="s">
        <v>0</v>
      </c>
      <c r="T29" s="146" t="s">
        <v>1</v>
      </c>
      <c r="U29" s="142" t="s">
        <v>2</v>
      </c>
      <c r="V29" s="142" t="s">
        <v>0</v>
      </c>
      <c r="W29" s="144" t="s">
        <v>1</v>
      </c>
      <c r="X29" s="145" t="s">
        <v>2</v>
      </c>
      <c r="Y29" s="143" t="s">
        <v>0</v>
      </c>
      <c r="Z29" s="146" t="s">
        <v>1</v>
      </c>
      <c r="AA29" s="142" t="s">
        <v>2</v>
      </c>
      <c r="AB29" s="142" t="s">
        <v>0</v>
      </c>
      <c r="AC29" s="144" t="s">
        <v>1</v>
      </c>
      <c r="AD29" s="145" t="s">
        <v>2</v>
      </c>
      <c r="AE29" s="143" t="s">
        <v>0</v>
      </c>
      <c r="AF29" s="146" t="s">
        <v>1</v>
      </c>
      <c r="AG29" s="142" t="s">
        <v>2</v>
      </c>
      <c r="AH29" s="147" t="s">
        <v>0</v>
      </c>
      <c r="AI29" s="146" t="s">
        <v>1</v>
      </c>
      <c r="AJ29" s="174" t="s">
        <v>2</v>
      </c>
    </row>
    <row r="30" spans="1:36" ht="15" customHeight="1">
      <c r="A30" s="149" t="s">
        <v>295</v>
      </c>
      <c r="B30" s="119"/>
      <c r="C30" s="120"/>
      <c r="D30" s="370">
        <f aca="true" t="shared" si="22" ref="D30:N30">SUM(D31,D38,D43:D47)</f>
        <v>9731</v>
      </c>
      <c r="E30" s="370">
        <f t="shared" si="22"/>
        <v>5749</v>
      </c>
      <c r="F30" s="266">
        <f t="shared" si="22"/>
        <v>3982</v>
      </c>
      <c r="G30" s="279">
        <f t="shared" si="22"/>
        <v>5912</v>
      </c>
      <c r="H30" s="372">
        <f t="shared" si="22"/>
        <v>2805</v>
      </c>
      <c r="I30" s="267">
        <f t="shared" si="22"/>
        <v>3107</v>
      </c>
      <c r="J30" s="264">
        <f t="shared" si="22"/>
        <v>154</v>
      </c>
      <c r="K30" s="373">
        <f t="shared" si="22"/>
        <v>92</v>
      </c>
      <c r="L30" s="371">
        <f t="shared" si="22"/>
        <v>62</v>
      </c>
      <c r="M30" s="264">
        <f t="shared" si="22"/>
        <v>1177</v>
      </c>
      <c r="N30" s="373">
        <f t="shared" si="22"/>
        <v>1008</v>
      </c>
      <c r="O30" s="374">
        <f>SUM(O31,O38,O43:O47)</f>
        <v>169</v>
      </c>
      <c r="P30" s="384">
        <f aca="true" t="shared" si="23" ref="P30:W30">SUM(P31,P38,P43:P47)</f>
        <v>734</v>
      </c>
      <c r="Q30" s="372">
        <f t="shared" si="23"/>
        <v>283</v>
      </c>
      <c r="R30" s="267">
        <f t="shared" si="23"/>
        <v>451</v>
      </c>
      <c r="S30" s="264">
        <f t="shared" si="23"/>
        <v>53</v>
      </c>
      <c r="T30" s="373">
        <f t="shared" si="23"/>
        <v>33</v>
      </c>
      <c r="U30" s="371">
        <f t="shared" si="23"/>
        <v>20</v>
      </c>
      <c r="V30" s="264">
        <f t="shared" si="23"/>
        <v>143</v>
      </c>
      <c r="W30" s="372">
        <f t="shared" si="23"/>
        <v>17</v>
      </c>
      <c r="X30" s="267">
        <f>SUM(X31,X38,X43:X47)</f>
        <v>126</v>
      </c>
      <c r="Y30" s="264">
        <f aca="true" t="shared" si="24" ref="Y30:AI30">SUM(Y31,Y38,Y43:Y47)</f>
        <v>38</v>
      </c>
      <c r="Z30" s="373">
        <f t="shared" si="24"/>
        <v>1</v>
      </c>
      <c r="AA30" s="371">
        <f t="shared" si="24"/>
        <v>37</v>
      </c>
      <c r="AB30" s="279">
        <f t="shared" si="24"/>
        <v>39</v>
      </c>
      <c r="AC30" s="372">
        <f t="shared" si="24"/>
        <v>1</v>
      </c>
      <c r="AD30" s="267">
        <f t="shared" si="24"/>
        <v>38</v>
      </c>
      <c r="AE30" s="264">
        <f t="shared" si="24"/>
        <v>378</v>
      </c>
      <c r="AF30" s="373">
        <f t="shared" si="24"/>
        <v>178</v>
      </c>
      <c r="AG30" s="371">
        <f t="shared" si="24"/>
        <v>200</v>
      </c>
      <c r="AH30" s="264">
        <f t="shared" si="24"/>
        <v>459</v>
      </c>
      <c r="AI30" s="373">
        <f t="shared" si="24"/>
        <v>131</v>
      </c>
      <c r="AJ30" s="374">
        <f>SUM(AJ31,AJ38,AJ43:AJ47)</f>
        <v>328</v>
      </c>
    </row>
    <row r="31" spans="1:36" ht="15" customHeight="1">
      <c r="A31" s="175"/>
      <c r="B31" s="121" t="s">
        <v>0</v>
      </c>
      <c r="C31" s="122"/>
      <c r="D31" s="264">
        <f aca="true" t="shared" si="25" ref="D31:N31">SUM(D32:D37)</f>
        <v>5146</v>
      </c>
      <c r="E31" s="264">
        <f t="shared" si="25"/>
        <v>2777</v>
      </c>
      <c r="F31" s="370">
        <f t="shared" si="25"/>
        <v>2369</v>
      </c>
      <c r="G31" s="266">
        <f t="shared" si="25"/>
        <v>3755</v>
      </c>
      <c r="H31" s="373">
        <f t="shared" si="25"/>
        <v>1756</v>
      </c>
      <c r="I31" s="279">
        <f t="shared" si="25"/>
        <v>1999</v>
      </c>
      <c r="J31" s="264">
        <f t="shared" si="25"/>
        <v>38</v>
      </c>
      <c r="K31" s="268">
        <f t="shared" si="25"/>
        <v>27</v>
      </c>
      <c r="L31" s="266">
        <f t="shared" si="25"/>
        <v>11</v>
      </c>
      <c r="M31" s="264">
        <f t="shared" si="25"/>
        <v>169</v>
      </c>
      <c r="N31" s="268">
        <f t="shared" si="25"/>
        <v>134</v>
      </c>
      <c r="O31" s="267">
        <f>SUM(O32:O37)</f>
        <v>35</v>
      </c>
      <c r="P31" s="264">
        <f aca="true" t="shared" si="26" ref="P31:W31">SUM(P32:P37)</f>
        <v>282</v>
      </c>
      <c r="Q31" s="373">
        <f t="shared" si="26"/>
        <v>132</v>
      </c>
      <c r="R31" s="279">
        <f t="shared" si="26"/>
        <v>150</v>
      </c>
      <c r="S31" s="264">
        <f t="shared" si="26"/>
        <v>13</v>
      </c>
      <c r="T31" s="268">
        <f t="shared" si="26"/>
        <v>10</v>
      </c>
      <c r="U31" s="266">
        <f t="shared" si="26"/>
        <v>3</v>
      </c>
      <c r="V31" s="264">
        <f t="shared" si="26"/>
        <v>39</v>
      </c>
      <c r="W31" s="373">
        <f t="shared" si="26"/>
        <v>1</v>
      </c>
      <c r="X31" s="279">
        <f>SUM(X32:X37)</f>
        <v>38</v>
      </c>
      <c r="Y31" s="264">
        <f aca="true" t="shared" si="27" ref="Y31:AI31">SUM(Y32:Y37)</f>
        <v>38</v>
      </c>
      <c r="Z31" s="268">
        <f t="shared" si="27"/>
        <v>1</v>
      </c>
      <c r="AA31" s="266">
        <f t="shared" si="27"/>
        <v>37</v>
      </c>
      <c r="AB31" s="266">
        <f t="shared" si="27"/>
        <v>18</v>
      </c>
      <c r="AC31" s="373">
        <f t="shared" si="27"/>
        <v>0</v>
      </c>
      <c r="AD31" s="279">
        <f t="shared" si="27"/>
        <v>18</v>
      </c>
      <c r="AE31" s="264">
        <f t="shared" si="27"/>
        <v>228</v>
      </c>
      <c r="AF31" s="268">
        <f t="shared" si="27"/>
        <v>112</v>
      </c>
      <c r="AG31" s="266">
        <f t="shared" si="27"/>
        <v>116</v>
      </c>
      <c r="AH31" s="264">
        <f t="shared" si="27"/>
        <v>242</v>
      </c>
      <c r="AI31" s="268">
        <f t="shared" si="27"/>
        <v>68</v>
      </c>
      <c r="AJ31" s="267">
        <f>SUM(AJ32:AJ37)</f>
        <v>174</v>
      </c>
    </row>
    <row r="32" spans="1:36" ht="15" customHeight="1">
      <c r="A32" s="175" t="s">
        <v>84</v>
      </c>
      <c r="B32" s="176" t="s">
        <v>85</v>
      </c>
      <c r="C32" s="177"/>
      <c r="D32" s="273">
        <f aca="true" t="shared" si="28" ref="D32:D49">SUM(E32:F32)</f>
        <v>4372</v>
      </c>
      <c r="E32" s="255">
        <f>SUM(H32,K32,N32,'[2]127.128-2'!G32,'[2]127.128-2'!J32,'[2]127.128-2'!M32,'[2]127.128-2'!P32,'[2]127.128-2'!S32,'[2]127.128-2'!V32,'[2]127.128-2'!Y32)</f>
        <v>2425</v>
      </c>
      <c r="F32" s="255">
        <f>SUM(I32,L32,O32,'[2]127.128-2'!H32,'[2]127.128-2'!K32,'[2]127.128-2'!N32,'[2]127.128-2'!Q32,'[2]127.128-2'!T32,'[2]127.128-2'!W32,'[2]127.128-2'!Z32)</f>
        <v>1947</v>
      </c>
      <c r="G32" s="255">
        <f aca="true" t="shared" si="29" ref="G32:G47">SUM(H32:I32)</f>
        <v>3296</v>
      </c>
      <c r="H32" s="275">
        <v>1688</v>
      </c>
      <c r="I32" s="263">
        <v>1608</v>
      </c>
      <c r="J32" s="271">
        <f aca="true" t="shared" si="30" ref="J32:J49">SUM(K32:L32)</f>
        <v>22</v>
      </c>
      <c r="K32" s="256">
        <v>17</v>
      </c>
      <c r="L32" s="255">
        <v>5</v>
      </c>
      <c r="M32" s="271">
        <f aca="true" t="shared" si="31" ref="M32:M49">SUM(N32:O32)</f>
        <v>147</v>
      </c>
      <c r="N32" s="256">
        <v>123</v>
      </c>
      <c r="O32" s="263">
        <v>24</v>
      </c>
      <c r="P32" s="271">
        <f aca="true" t="shared" si="32" ref="P32:P47">SUM(Q32:R32)</f>
        <v>209</v>
      </c>
      <c r="Q32" s="275">
        <v>129</v>
      </c>
      <c r="R32" s="263">
        <v>80</v>
      </c>
      <c r="S32" s="271">
        <f aca="true" t="shared" si="33" ref="S32:S49">SUM(T32:U32)</f>
        <v>7</v>
      </c>
      <c r="T32" s="256">
        <v>6</v>
      </c>
      <c r="U32" s="255">
        <v>1</v>
      </c>
      <c r="V32" s="271">
        <f aca="true" t="shared" si="34" ref="V32:V49">SUM(W32:X32)</f>
        <v>12</v>
      </c>
      <c r="W32" s="275">
        <v>0</v>
      </c>
      <c r="X32" s="263">
        <v>12</v>
      </c>
      <c r="Y32" s="271">
        <f aca="true" t="shared" si="35" ref="Y32:Y47">SUM(Z32:AA32)</f>
        <v>0</v>
      </c>
      <c r="Z32" s="256">
        <v>0</v>
      </c>
      <c r="AA32" s="255">
        <v>0</v>
      </c>
      <c r="AB32" s="255">
        <f aca="true" t="shared" si="36" ref="AB32:AB47">SUM(AC32:AD32)</f>
        <v>6</v>
      </c>
      <c r="AC32" s="275">
        <v>0</v>
      </c>
      <c r="AD32" s="263">
        <v>6</v>
      </c>
      <c r="AE32" s="271">
        <f aca="true" t="shared" si="37" ref="AE32:AE49">SUM(AF32:AG32)</f>
        <v>204</v>
      </c>
      <c r="AF32" s="256">
        <v>109</v>
      </c>
      <c r="AG32" s="255">
        <v>95</v>
      </c>
      <c r="AH32" s="271">
        <f aca="true" t="shared" si="38" ref="AH32:AH49">SUM(AI32:AJ32)</f>
        <v>159</v>
      </c>
      <c r="AI32" s="256">
        <v>66</v>
      </c>
      <c r="AJ32" s="263">
        <v>93</v>
      </c>
    </row>
    <row r="33" spans="1:36" ht="15" customHeight="1">
      <c r="A33" s="175"/>
      <c r="B33" s="176" t="s">
        <v>86</v>
      </c>
      <c r="C33" s="177"/>
      <c r="D33" s="271">
        <f t="shared" si="28"/>
        <v>708</v>
      </c>
      <c r="E33" s="255">
        <f>SUM(H33,K33,N33,'[2]127.128-2'!G33,'[2]127.128-2'!J33,'[2]127.128-2'!M33,'[2]127.128-2'!P33,'[2]127.128-2'!S33,'[2]127.128-2'!V33,'[2]127.128-2'!Y33)</f>
        <v>299</v>
      </c>
      <c r="F33" s="255">
        <f>SUM(I33,L33,O33,'[2]127.128-2'!H33,'[2]127.128-2'!K33,'[2]127.128-2'!N33,'[2]127.128-2'!Q33,'[2]127.128-2'!T33,'[2]127.128-2'!W33,'[2]127.128-2'!Z33)</f>
        <v>409</v>
      </c>
      <c r="G33" s="255">
        <f t="shared" si="29"/>
        <v>444</v>
      </c>
      <c r="H33" s="275">
        <v>65</v>
      </c>
      <c r="I33" s="263">
        <v>379</v>
      </c>
      <c r="J33" s="271">
        <f t="shared" si="30"/>
        <v>9</v>
      </c>
      <c r="K33" s="256">
        <v>3</v>
      </c>
      <c r="L33" s="255">
        <v>6</v>
      </c>
      <c r="M33" s="271">
        <f t="shared" si="31"/>
        <v>22</v>
      </c>
      <c r="N33" s="256">
        <v>11</v>
      </c>
      <c r="O33" s="263">
        <v>11</v>
      </c>
      <c r="P33" s="271">
        <f t="shared" si="32"/>
        <v>72</v>
      </c>
      <c r="Q33" s="275">
        <v>3</v>
      </c>
      <c r="R33" s="263">
        <v>69</v>
      </c>
      <c r="S33" s="271">
        <f t="shared" si="33"/>
        <v>6</v>
      </c>
      <c r="T33" s="256">
        <v>4</v>
      </c>
      <c r="U33" s="255">
        <v>2</v>
      </c>
      <c r="V33" s="271">
        <f t="shared" si="34"/>
        <v>26</v>
      </c>
      <c r="W33" s="275">
        <v>1</v>
      </c>
      <c r="X33" s="263">
        <v>25</v>
      </c>
      <c r="Y33" s="271">
        <f t="shared" si="35"/>
        <v>0</v>
      </c>
      <c r="Z33" s="256">
        <v>0</v>
      </c>
      <c r="AA33" s="255">
        <v>0</v>
      </c>
      <c r="AB33" s="255">
        <f t="shared" si="36"/>
        <v>12</v>
      </c>
      <c r="AC33" s="275">
        <v>0</v>
      </c>
      <c r="AD33" s="263">
        <v>12</v>
      </c>
      <c r="AE33" s="271">
        <f t="shared" si="37"/>
        <v>23</v>
      </c>
      <c r="AF33" s="256">
        <v>3</v>
      </c>
      <c r="AG33" s="255">
        <v>20</v>
      </c>
      <c r="AH33" s="271">
        <f t="shared" si="38"/>
        <v>81</v>
      </c>
      <c r="AI33" s="256">
        <v>2</v>
      </c>
      <c r="AJ33" s="263">
        <v>79</v>
      </c>
    </row>
    <row r="34" spans="1:36" ht="15" customHeight="1">
      <c r="A34" s="175" t="s">
        <v>40</v>
      </c>
      <c r="B34" s="176" t="s">
        <v>87</v>
      </c>
      <c r="C34" s="177"/>
      <c r="D34" s="271">
        <f t="shared" si="28"/>
        <v>1</v>
      </c>
      <c r="E34" s="255">
        <f>SUM(H34,K34,N34,'[2]127.128-2'!G34,'[2]127.128-2'!J34,'[2]127.128-2'!M34,'[2]127.128-2'!P34,'[2]127.128-2'!S34,'[2]127.128-2'!V34,'[2]127.128-2'!Y34)</f>
        <v>0</v>
      </c>
      <c r="F34" s="255">
        <f>SUM(I34,L34,O34,'[2]127.128-2'!H34,'[2]127.128-2'!K34,'[2]127.128-2'!N34,'[2]127.128-2'!Q34,'[2]127.128-2'!T34,'[2]127.128-2'!W34,'[2]127.128-2'!Z34)</f>
        <v>1</v>
      </c>
      <c r="G34" s="255">
        <f t="shared" si="29"/>
        <v>1</v>
      </c>
      <c r="H34" s="275">
        <v>0</v>
      </c>
      <c r="I34" s="263">
        <v>1</v>
      </c>
      <c r="J34" s="271">
        <f t="shared" si="30"/>
        <v>0</v>
      </c>
      <c r="K34" s="256">
        <v>0</v>
      </c>
      <c r="L34" s="255">
        <v>0</v>
      </c>
      <c r="M34" s="271">
        <f t="shared" si="31"/>
        <v>0</v>
      </c>
      <c r="N34" s="256">
        <v>0</v>
      </c>
      <c r="O34" s="263">
        <v>0</v>
      </c>
      <c r="P34" s="271">
        <f t="shared" si="32"/>
        <v>0</v>
      </c>
      <c r="Q34" s="275">
        <v>0</v>
      </c>
      <c r="R34" s="263">
        <v>0</v>
      </c>
      <c r="S34" s="271">
        <f t="shared" si="33"/>
        <v>0</v>
      </c>
      <c r="T34" s="256">
        <v>0</v>
      </c>
      <c r="U34" s="255">
        <v>0</v>
      </c>
      <c r="V34" s="271">
        <f t="shared" si="34"/>
        <v>0</v>
      </c>
      <c r="W34" s="275">
        <v>0</v>
      </c>
      <c r="X34" s="263">
        <v>0</v>
      </c>
      <c r="Y34" s="271">
        <f t="shared" si="35"/>
        <v>0</v>
      </c>
      <c r="Z34" s="256">
        <v>0</v>
      </c>
      <c r="AA34" s="255">
        <v>0</v>
      </c>
      <c r="AB34" s="255">
        <f t="shared" si="36"/>
        <v>0</v>
      </c>
      <c r="AC34" s="275">
        <v>0</v>
      </c>
      <c r="AD34" s="263">
        <v>0</v>
      </c>
      <c r="AE34" s="271">
        <f t="shared" si="37"/>
        <v>0</v>
      </c>
      <c r="AF34" s="256">
        <v>0</v>
      </c>
      <c r="AG34" s="255">
        <v>0</v>
      </c>
      <c r="AH34" s="271">
        <f t="shared" si="38"/>
        <v>0</v>
      </c>
      <c r="AI34" s="256">
        <v>0</v>
      </c>
      <c r="AJ34" s="263">
        <v>0</v>
      </c>
    </row>
    <row r="35" spans="1:36" ht="15" customHeight="1">
      <c r="A35" s="175"/>
      <c r="B35" s="176" t="s">
        <v>88</v>
      </c>
      <c r="C35" s="177"/>
      <c r="D35" s="271">
        <f t="shared" si="28"/>
        <v>65</v>
      </c>
      <c r="E35" s="255">
        <f>SUM(H35,K35,N35,'[2]127.128-2'!G35,'[2]127.128-2'!J35,'[2]127.128-2'!M35,'[2]127.128-2'!P35,'[2]127.128-2'!S35,'[2]127.128-2'!V35,'[2]127.128-2'!Y35)</f>
        <v>53</v>
      </c>
      <c r="F35" s="255">
        <f>SUM(I35,L35,O35,'[2]127.128-2'!H35,'[2]127.128-2'!K35,'[2]127.128-2'!N35,'[2]127.128-2'!Q35,'[2]127.128-2'!T35,'[2]127.128-2'!W35,'[2]127.128-2'!Z35)</f>
        <v>12</v>
      </c>
      <c r="G35" s="255">
        <f t="shared" si="29"/>
        <v>14</v>
      </c>
      <c r="H35" s="275">
        <v>3</v>
      </c>
      <c r="I35" s="263">
        <v>11</v>
      </c>
      <c r="J35" s="271">
        <f t="shared" si="30"/>
        <v>7</v>
      </c>
      <c r="K35" s="256">
        <v>7</v>
      </c>
      <c r="L35" s="255">
        <v>0</v>
      </c>
      <c r="M35" s="271">
        <f t="shared" si="31"/>
        <v>0</v>
      </c>
      <c r="N35" s="256">
        <v>0</v>
      </c>
      <c r="O35" s="263">
        <v>0</v>
      </c>
      <c r="P35" s="271">
        <f t="shared" si="32"/>
        <v>1</v>
      </c>
      <c r="Q35" s="275">
        <v>0</v>
      </c>
      <c r="R35" s="263">
        <v>1</v>
      </c>
      <c r="S35" s="271">
        <f t="shared" si="33"/>
        <v>0</v>
      </c>
      <c r="T35" s="256">
        <v>0</v>
      </c>
      <c r="U35" s="255">
        <v>0</v>
      </c>
      <c r="V35" s="271">
        <f t="shared" si="34"/>
        <v>1</v>
      </c>
      <c r="W35" s="275">
        <v>0</v>
      </c>
      <c r="X35" s="263">
        <v>1</v>
      </c>
      <c r="Y35" s="271">
        <f t="shared" si="35"/>
        <v>38</v>
      </c>
      <c r="Z35" s="256">
        <v>1</v>
      </c>
      <c r="AA35" s="255">
        <v>37</v>
      </c>
      <c r="AB35" s="255">
        <f t="shared" si="36"/>
        <v>0</v>
      </c>
      <c r="AC35" s="275">
        <v>0</v>
      </c>
      <c r="AD35" s="263">
        <v>0</v>
      </c>
      <c r="AE35" s="271">
        <f t="shared" si="37"/>
        <v>1</v>
      </c>
      <c r="AF35" s="256">
        <v>0</v>
      </c>
      <c r="AG35" s="255">
        <v>1</v>
      </c>
      <c r="AH35" s="271">
        <f t="shared" si="38"/>
        <v>2</v>
      </c>
      <c r="AI35" s="256">
        <v>0</v>
      </c>
      <c r="AJ35" s="263">
        <v>2</v>
      </c>
    </row>
    <row r="36" spans="1:36" ht="15" customHeight="1">
      <c r="A36" s="175" t="s">
        <v>64</v>
      </c>
      <c r="B36" s="155" t="s">
        <v>168</v>
      </c>
      <c r="C36" s="156"/>
      <c r="D36" s="271">
        <f t="shared" si="28"/>
        <v>0</v>
      </c>
      <c r="E36" s="255">
        <f>SUM(H36,K36,N36,'[2]127.128-2'!G36,'[2]127.128-2'!J36,'[2]127.128-2'!M36,'[2]127.128-2'!P36,'[2]127.128-2'!S36,'[2]127.128-2'!V36,'[2]127.128-2'!Y36)</f>
        <v>0</v>
      </c>
      <c r="F36" s="255">
        <f>SUM(I36,L36,O36,'[2]127.128-2'!H36,'[2]127.128-2'!K36,'[2]127.128-2'!N36,'[2]127.128-2'!Q36,'[2]127.128-2'!T36,'[2]127.128-2'!W36,'[2]127.128-2'!Z36)</f>
        <v>0</v>
      </c>
      <c r="G36" s="255">
        <f t="shared" si="29"/>
        <v>0</v>
      </c>
      <c r="H36" s="275">
        <v>0</v>
      </c>
      <c r="I36" s="263">
        <v>0</v>
      </c>
      <c r="J36" s="271">
        <f t="shared" si="30"/>
        <v>0</v>
      </c>
      <c r="K36" s="256">
        <v>0</v>
      </c>
      <c r="L36" s="255">
        <v>0</v>
      </c>
      <c r="M36" s="271">
        <f t="shared" si="31"/>
        <v>0</v>
      </c>
      <c r="N36" s="256">
        <v>0</v>
      </c>
      <c r="O36" s="263">
        <v>0</v>
      </c>
      <c r="P36" s="271">
        <f t="shared" si="32"/>
        <v>0</v>
      </c>
      <c r="Q36" s="275">
        <v>0</v>
      </c>
      <c r="R36" s="263">
        <v>0</v>
      </c>
      <c r="S36" s="271">
        <f t="shared" si="33"/>
        <v>0</v>
      </c>
      <c r="T36" s="256">
        <v>0</v>
      </c>
      <c r="U36" s="255">
        <v>0</v>
      </c>
      <c r="V36" s="271">
        <f t="shared" si="34"/>
        <v>0</v>
      </c>
      <c r="W36" s="275">
        <v>0</v>
      </c>
      <c r="X36" s="263">
        <v>0</v>
      </c>
      <c r="Y36" s="271">
        <f t="shared" si="35"/>
        <v>0</v>
      </c>
      <c r="Z36" s="256">
        <v>0</v>
      </c>
      <c r="AA36" s="255">
        <v>0</v>
      </c>
      <c r="AB36" s="255">
        <f t="shared" si="36"/>
        <v>0</v>
      </c>
      <c r="AC36" s="275">
        <v>0</v>
      </c>
      <c r="AD36" s="263">
        <v>0</v>
      </c>
      <c r="AE36" s="271">
        <f t="shared" si="37"/>
        <v>0</v>
      </c>
      <c r="AF36" s="256">
        <v>0</v>
      </c>
      <c r="AG36" s="255">
        <v>0</v>
      </c>
      <c r="AH36" s="271">
        <f t="shared" si="38"/>
        <v>0</v>
      </c>
      <c r="AI36" s="256">
        <v>0</v>
      </c>
      <c r="AJ36" s="263">
        <v>0</v>
      </c>
    </row>
    <row r="37" spans="1:36" ht="15" customHeight="1">
      <c r="A37" s="147" t="s">
        <v>89</v>
      </c>
      <c r="B37" s="158" t="s">
        <v>90</v>
      </c>
      <c r="C37" s="159"/>
      <c r="D37" s="375">
        <f t="shared" si="28"/>
        <v>0</v>
      </c>
      <c r="E37" s="264">
        <f>SUM(H37,K37,N37,'[2]127.128-2'!G37,'[2]127.128-2'!J37,'[2]127.128-2'!M37,'[2]127.128-2'!P37,'[2]127.128-2'!S37,'[2]127.128-2'!V37,'[2]127.128-2'!Y37)</f>
        <v>0</v>
      </c>
      <c r="F37" s="264">
        <f>SUM(I37,L37,O37,'[2]127.128-2'!H37,'[2]127.128-2'!K37,'[2]127.128-2'!N37,'[2]127.128-2'!Q37,'[2]127.128-2'!T37,'[2]127.128-2'!W37,'[2]127.128-2'!Z37)</f>
        <v>0</v>
      </c>
      <c r="G37" s="266">
        <f t="shared" si="29"/>
        <v>0</v>
      </c>
      <c r="H37" s="268">
        <v>0</v>
      </c>
      <c r="I37" s="266">
        <v>0</v>
      </c>
      <c r="J37" s="264">
        <f t="shared" si="30"/>
        <v>0</v>
      </c>
      <c r="K37" s="268">
        <v>0</v>
      </c>
      <c r="L37" s="266">
        <v>0</v>
      </c>
      <c r="M37" s="264">
        <f t="shared" si="31"/>
        <v>0</v>
      </c>
      <c r="N37" s="268">
        <v>0</v>
      </c>
      <c r="O37" s="267">
        <v>0</v>
      </c>
      <c r="P37" s="264">
        <f t="shared" si="32"/>
        <v>0</v>
      </c>
      <c r="Q37" s="268">
        <v>0</v>
      </c>
      <c r="R37" s="266">
        <v>0</v>
      </c>
      <c r="S37" s="264">
        <f t="shared" si="33"/>
        <v>0</v>
      </c>
      <c r="T37" s="268">
        <v>0</v>
      </c>
      <c r="U37" s="266">
        <v>0</v>
      </c>
      <c r="V37" s="264">
        <f t="shared" si="34"/>
        <v>0</v>
      </c>
      <c r="W37" s="268">
        <v>0</v>
      </c>
      <c r="X37" s="266">
        <v>0</v>
      </c>
      <c r="Y37" s="264">
        <f t="shared" si="35"/>
        <v>0</v>
      </c>
      <c r="Z37" s="268">
        <v>0</v>
      </c>
      <c r="AA37" s="266">
        <v>0</v>
      </c>
      <c r="AB37" s="266">
        <f t="shared" si="36"/>
        <v>0</v>
      </c>
      <c r="AC37" s="268">
        <v>0</v>
      </c>
      <c r="AD37" s="266">
        <v>0</v>
      </c>
      <c r="AE37" s="264">
        <f t="shared" si="37"/>
        <v>0</v>
      </c>
      <c r="AF37" s="268">
        <v>0</v>
      </c>
      <c r="AG37" s="266">
        <v>0</v>
      </c>
      <c r="AH37" s="264">
        <f t="shared" si="38"/>
        <v>0</v>
      </c>
      <c r="AI37" s="268">
        <v>0</v>
      </c>
      <c r="AJ37" s="267">
        <v>0</v>
      </c>
    </row>
    <row r="38" spans="1:36" ht="15" customHeight="1">
      <c r="A38" s="178" t="s">
        <v>91</v>
      </c>
      <c r="B38" s="179" t="s">
        <v>0</v>
      </c>
      <c r="C38" s="122"/>
      <c r="D38" s="370">
        <f t="shared" si="28"/>
        <v>2350</v>
      </c>
      <c r="E38" s="264">
        <f>SUM(E39:E42)</f>
        <v>1357</v>
      </c>
      <c r="F38" s="264">
        <f>SUM(F39:F42)</f>
        <v>993</v>
      </c>
      <c r="G38" s="266">
        <f t="shared" si="29"/>
        <v>1455</v>
      </c>
      <c r="H38" s="268">
        <f>SUM(H39:H42)</f>
        <v>656</v>
      </c>
      <c r="I38" s="279">
        <f>SUM(I39:I42)</f>
        <v>799</v>
      </c>
      <c r="J38" s="264">
        <f t="shared" si="30"/>
        <v>28</v>
      </c>
      <c r="K38" s="268">
        <f>SUM(K39:K42)</f>
        <v>17</v>
      </c>
      <c r="L38" s="266">
        <f>SUM(L39:L42)</f>
        <v>11</v>
      </c>
      <c r="M38" s="264">
        <f t="shared" si="31"/>
        <v>187</v>
      </c>
      <c r="N38" s="268">
        <f>SUM(N39:N42)</f>
        <v>149</v>
      </c>
      <c r="O38" s="267">
        <f>SUM(O39:O42)</f>
        <v>38</v>
      </c>
      <c r="P38" s="264">
        <f t="shared" si="32"/>
        <v>192</v>
      </c>
      <c r="Q38" s="268">
        <f>SUM(Q39:Q42)</f>
        <v>44</v>
      </c>
      <c r="R38" s="279">
        <f>SUM(R39:R42)</f>
        <v>148</v>
      </c>
      <c r="S38" s="264">
        <f t="shared" si="33"/>
        <v>13</v>
      </c>
      <c r="T38" s="268">
        <f>SUM(T39:T42)</f>
        <v>8</v>
      </c>
      <c r="U38" s="266">
        <f>SUM(U39:U42)</f>
        <v>5</v>
      </c>
      <c r="V38" s="264">
        <f t="shared" si="34"/>
        <v>41</v>
      </c>
      <c r="W38" s="268">
        <f>SUM(W39:W42)</f>
        <v>3</v>
      </c>
      <c r="X38" s="279">
        <f>SUM(X39:X42)</f>
        <v>38</v>
      </c>
      <c r="Y38" s="264">
        <f t="shared" si="35"/>
        <v>0</v>
      </c>
      <c r="Z38" s="268">
        <f>SUM(Z39:Z42)</f>
        <v>0</v>
      </c>
      <c r="AA38" s="266">
        <f>SUM(AA39:AA42)</f>
        <v>0</v>
      </c>
      <c r="AB38" s="266">
        <f t="shared" si="36"/>
        <v>11</v>
      </c>
      <c r="AC38" s="268">
        <f>SUM(AC39:AC42)</f>
        <v>1</v>
      </c>
      <c r="AD38" s="266">
        <f>SUM(AD39:AD42)</f>
        <v>10</v>
      </c>
      <c r="AE38" s="264">
        <f t="shared" si="37"/>
        <v>124</v>
      </c>
      <c r="AF38" s="268">
        <f>SUM(AF39:AF42)</f>
        <v>55</v>
      </c>
      <c r="AG38" s="266">
        <f>SUM(AG39:AG42)</f>
        <v>69</v>
      </c>
      <c r="AH38" s="264">
        <f t="shared" si="38"/>
        <v>154</v>
      </c>
      <c r="AI38" s="268">
        <f>SUM(AI39:AI42)</f>
        <v>34</v>
      </c>
      <c r="AJ38" s="267">
        <f>SUM(AJ39:AJ42)</f>
        <v>120</v>
      </c>
    </row>
    <row r="39" spans="1:36" ht="15" customHeight="1">
      <c r="A39" s="178" t="s">
        <v>92</v>
      </c>
      <c r="B39" s="315" t="s">
        <v>93</v>
      </c>
      <c r="C39" s="180" t="s">
        <v>94</v>
      </c>
      <c r="D39" s="273">
        <f t="shared" si="28"/>
        <v>1678</v>
      </c>
      <c r="E39" s="273">
        <f>SUM(H39,K39,N39,'[2]127.128-2'!G39,'[2]127.128-2'!J39,'[2]127.128-2'!M39,'[2]127.128-2'!P39,'[2]127.128-2'!S39,'[2]127.128-2'!V39,'[2]127.128-2'!Y39)</f>
        <v>857</v>
      </c>
      <c r="F39" s="377">
        <f>SUM(I39,L39,O39,'[2]127.128-2'!H39,'[2]127.128-2'!K39,'[2]127.128-2'!N39,'[2]127.128-2'!Q39,'[2]127.128-2'!T39,'[2]127.128-2'!W39,'[2]127.128-2'!Z39)</f>
        <v>821</v>
      </c>
      <c r="G39" s="255">
        <f t="shared" si="29"/>
        <v>992</v>
      </c>
      <c r="H39" s="256">
        <v>303</v>
      </c>
      <c r="I39" s="255">
        <v>689</v>
      </c>
      <c r="J39" s="271">
        <f t="shared" si="30"/>
        <v>23</v>
      </c>
      <c r="K39" s="256">
        <v>14</v>
      </c>
      <c r="L39" s="255">
        <v>9</v>
      </c>
      <c r="M39" s="271">
        <f t="shared" si="31"/>
        <v>142</v>
      </c>
      <c r="N39" s="256">
        <v>106</v>
      </c>
      <c r="O39" s="263">
        <v>36</v>
      </c>
      <c r="P39" s="271">
        <f t="shared" si="32"/>
        <v>188</v>
      </c>
      <c r="Q39" s="256">
        <v>42</v>
      </c>
      <c r="R39" s="255">
        <v>146</v>
      </c>
      <c r="S39" s="271">
        <f t="shared" si="33"/>
        <v>9</v>
      </c>
      <c r="T39" s="256">
        <v>4</v>
      </c>
      <c r="U39" s="255">
        <v>5</v>
      </c>
      <c r="V39" s="271">
        <f t="shared" si="34"/>
        <v>41</v>
      </c>
      <c r="W39" s="256">
        <v>3</v>
      </c>
      <c r="X39" s="255">
        <v>38</v>
      </c>
      <c r="Y39" s="271">
        <f t="shared" si="35"/>
        <v>0</v>
      </c>
      <c r="Z39" s="256">
        <v>0</v>
      </c>
      <c r="AA39" s="255">
        <v>0</v>
      </c>
      <c r="AB39" s="255">
        <f t="shared" si="36"/>
        <v>11</v>
      </c>
      <c r="AC39" s="256">
        <v>1</v>
      </c>
      <c r="AD39" s="255">
        <v>10</v>
      </c>
      <c r="AE39" s="271">
        <f t="shared" si="37"/>
        <v>48</v>
      </c>
      <c r="AF39" s="256">
        <v>13</v>
      </c>
      <c r="AG39" s="255">
        <v>35</v>
      </c>
      <c r="AH39" s="271">
        <f t="shared" si="38"/>
        <v>137</v>
      </c>
      <c r="AI39" s="256">
        <v>24</v>
      </c>
      <c r="AJ39" s="263">
        <v>113</v>
      </c>
    </row>
    <row r="40" spans="1:36" ht="15" customHeight="1">
      <c r="A40" s="178" t="s">
        <v>95</v>
      </c>
      <c r="B40" s="316"/>
      <c r="C40" s="181" t="s">
        <v>96</v>
      </c>
      <c r="D40" s="271">
        <f t="shared" si="28"/>
        <v>15</v>
      </c>
      <c r="E40" s="271">
        <f>SUM(H40,K40,N40,'[2]127.128-2'!G40,'[2]127.128-2'!J40,'[2]127.128-2'!M40,'[2]127.128-2'!P40,'[2]127.128-2'!S40,'[2]127.128-2'!V40,'[2]127.128-2'!Y40)</f>
        <v>7</v>
      </c>
      <c r="F40" s="255">
        <f>SUM(I40,L40,O40,'[2]127.128-2'!H40,'[2]127.128-2'!K40,'[2]127.128-2'!N40,'[2]127.128-2'!Q40,'[2]127.128-2'!T40,'[2]127.128-2'!W40,'[2]127.128-2'!Z40)</f>
        <v>8</v>
      </c>
      <c r="G40" s="255">
        <f t="shared" si="29"/>
        <v>9</v>
      </c>
      <c r="H40" s="275">
        <v>3</v>
      </c>
      <c r="I40" s="263">
        <v>6</v>
      </c>
      <c r="J40" s="271">
        <f t="shared" si="30"/>
        <v>1</v>
      </c>
      <c r="K40" s="256">
        <v>0</v>
      </c>
      <c r="L40" s="255">
        <v>1</v>
      </c>
      <c r="M40" s="271">
        <f t="shared" si="31"/>
        <v>0</v>
      </c>
      <c r="N40" s="256">
        <v>0</v>
      </c>
      <c r="O40" s="263">
        <v>0</v>
      </c>
      <c r="P40" s="271">
        <f t="shared" si="32"/>
        <v>2</v>
      </c>
      <c r="Q40" s="275">
        <v>0</v>
      </c>
      <c r="R40" s="263">
        <v>2</v>
      </c>
      <c r="S40" s="271">
        <f t="shared" si="33"/>
        <v>0</v>
      </c>
      <c r="T40" s="256">
        <v>0</v>
      </c>
      <c r="U40" s="255">
        <v>0</v>
      </c>
      <c r="V40" s="271">
        <f t="shared" si="34"/>
        <v>0</v>
      </c>
      <c r="W40" s="275">
        <v>0</v>
      </c>
      <c r="X40" s="263">
        <v>0</v>
      </c>
      <c r="Y40" s="271">
        <f t="shared" si="35"/>
        <v>0</v>
      </c>
      <c r="Z40" s="256">
        <v>0</v>
      </c>
      <c r="AA40" s="255">
        <v>0</v>
      </c>
      <c r="AB40" s="255">
        <f t="shared" si="36"/>
        <v>0</v>
      </c>
      <c r="AC40" s="275">
        <v>0</v>
      </c>
      <c r="AD40" s="263">
        <v>0</v>
      </c>
      <c r="AE40" s="271">
        <f t="shared" si="37"/>
        <v>2</v>
      </c>
      <c r="AF40" s="256">
        <v>1</v>
      </c>
      <c r="AG40" s="255">
        <v>1</v>
      </c>
      <c r="AH40" s="271">
        <f t="shared" si="38"/>
        <v>0</v>
      </c>
      <c r="AI40" s="256">
        <v>0</v>
      </c>
      <c r="AJ40" s="263">
        <v>0</v>
      </c>
    </row>
    <row r="41" spans="1:36" ht="15" customHeight="1">
      <c r="A41" s="178" t="s">
        <v>97</v>
      </c>
      <c r="B41" s="182" t="s">
        <v>98</v>
      </c>
      <c r="C41" s="183"/>
      <c r="D41" s="271">
        <f t="shared" si="28"/>
        <v>501</v>
      </c>
      <c r="E41" s="271">
        <f>SUM(H41,K41,N41,'[2]127.128-2'!G41,'[2]127.128-2'!J41,'[2]127.128-2'!M41,'[2]127.128-2'!P41,'[2]127.128-2'!S41,'[2]127.128-2'!V41,'[2]127.128-2'!Y41)</f>
        <v>354</v>
      </c>
      <c r="F41" s="255">
        <f>SUM(I41,L41,O41,'[2]127.128-2'!H41,'[2]127.128-2'!K41,'[2]127.128-2'!N41,'[2]127.128-2'!Q41,'[2]127.128-2'!T41,'[2]127.128-2'!W41,'[2]127.128-2'!Z41)</f>
        <v>147</v>
      </c>
      <c r="G41" s="255">
        <f t="shared" si="29"/>
        <v>375</v>
      </c>
      <c r="H41" s="275">
        <v>272</v>
      </c>
      <c r="I41" s="263">
        <v>103</v>
      </c>
      <c r="J41" s="271">
        <f t="shared" si="30"/>
        <v>3</v>
      </c>
      <c r="K41" s="256">
        <v>2</v>
      </c>
      <c r="L41" s="255">
        <v>1</v>
      </c>
      <c r="M41" s="271">
        <f t="shared" si="31"/>
        <v>3</v>
      </c>
      <c r="N41" s="256">
        <v>1</v>
      </c>
      <c r="O41" s="263">
        <v>2</v>
      </c>
      <c r="P41" s="271">
        <f t="shared" si="32"/>
        <v>0</v>
      </c>
      <c r="Q41" s="275">
        <v>0</v>
      </c>
      <c r="R41" s="263">
        <v>0</v>
      </c>
      <c r="S41" s="271">
        <f t="shared" si="33"/>
        <v>0</v>
      </c>
      <c r="T41" s="256">
        <v>0</v>
      </c>
      <c r="U41" s="255">
        <v>0</v>
      </c>
      <c r="V41" s="271">
        <f t="shared" si="34"/>
        <v>0</v>
      </c>
      <c r="W41" s="275">
        <v>0</v>
      </c>
      <c r="X41" s="263">
        <v>0</v>
      </c>
      <c r="Y41" s="271">
        <f t="shared" si="35"/>
        <v>0</v>
      </c>
      <c r="Z41" s="256">
        <v>0</v>
      </c>
      <c r="AA41" s="255">
        <v>0</v>
      </c>
      <c r="AB41" s="255">
        <f t="shared" si="36"/>
        <v>0</v>
      </c>
      <c r="AC41" s="275">
        <v>0</v>
      </c>
      <c r="AD41" s="263">
        <v>0</v>
      </c>
      <c r="AE41" s="271">
        <f t="shared" si="37"/>
        <v>72</v>
      </c>
      <c r="AF41" s="256">
        <v>39</v>
      </c>
      <c r="AG41" s="255">
        <v>33</v>
      </c>
      <c r="AH41" s="271">
        <f t="shared" si="38"/>
        <v>7</v>
      </c>
      <c r="AI41" s="256">
        <v>2</v>
      </c>
      <c r="AJ41" s="263">
        <v>5</v>
      </c>
    </row>
    <row r="42" spans="1:36" ht="15" customHeight="1">
      <c r="A42" s="184" t="s">
        <v>99</v>
      </c>
      <c r="B42" s="185" t="s">
        <v>135</v>
      </c>
      <c r="C42" s="183"/>
      <c r="D42" s="264">
        <f t="shared" si="28"/>
        <v>156</v>
      </c>
      <c r="E42" s="271">
        <f>SUM(H42,K42,N42,'[2]127.128-2'!G42,'[2]127.128-2'!J42,'[2]127.128-2'!M42,'[2]127.128-2'!P42,'[2]127.128-2'!S42,'[2]127.128-2'!V42,'[2]127.128-2'!Y42)</f>
        <v>139</v>
      </c>
      <c r="F42" s="255">
        <f>SUM(I42,L42,O42,'[2]127.128-2'!H42,'[2]127.128-2'!K42,'[2]127.128-2'!N42,'[2]127.128-2'!Q42,'[2]127.128-2'!T42,'[2]127.128-2'!W42,'[2]127.128-2'!Z42)</f>
        <v>17</v>
      </c>
      <c r="G42" s="266">
        <f t="shared" si="29"/>
        <v>79</v>
      </c>
      <c r="H42" s="279">
        <v>78</v>
      </c>
      <c r="I42" s="267">
        <v>1</v>
      </c>
      <c r="J42" s="264">
        <f t="shared" si="30"/>
        <v>1</v>
      </c>
      <c r="K42" s="268">
        <v>1</v>
      </c>
      <c r="L42" s="266">
        <v>0</v>
      </c>
      <c r="M42" s="264">
        <f t="shared" si="31"/>
        <v>42</v>
      </c>
      <c r="N42" s="268">
        <v>42</v>
      </c>
      <c r="O42" s="267">
        <v>0</v>
      </c>
      <c r="P42" s="264">
        <f t="shared" si="32"/>
        <v>2</v>
      </c>
      <c r="Q42" s="279">
        <v>2</v>
      </c>
      <c r="R42" s="267">
        <v>0</v>
      </c>
      <c r="S42" s="264">
        <f t="shared" si="33"/>
        <v>4</v>
      </c>
      <c r="T42" s="268">
        <v>4</v>
      </c>
      <c r="U42" s="266">
        <v>0</v>
      </c>
      <c r="V42" s="264">
        <f t="shared" si="34"/>
        <v>0</v>
      </c>
      <c r="W42" s="279">
        <v>0</v>
      </c>
      <c r="X42" s="267">
        <v>0</v>
      </c>
      <c r="Y42" s="264">
        <f t="shared" si="35"/>
        <v>0</v>
      </c>
      <c r="Z42" s="268">
        <v>0</v>
      </c>
      <c r="AA42" s="266">
        <v>0</v>
      </c>
      <c r="AB42" s="266">
        <f t="shared" si="36"/>
        <v>0</v>
      </c>
      <c r="AC42" s="279">
        <v>0</v>
      </c>
      <c r="AD42" s="267">
        <v>0</v>
      </c>
      <c r="AE42" s="264">
        <f t="shared" si="37"/>
        <v>2</v>
      </c>
      <c r="AF42" s="268">
        <v>2</v>
      </c>
      <c r="AG42" s="266">
        <v>0</v>
      </c>
      <c r="AH42" s="264">
        <f t="shared" si="38"/>
        <v>10</v>
      </c>
      <c r="AI42" s="268">
        <v>8</v>
      </c>
      <c r="AJ42" s="267">
        <v>2</v>
      </c>
    </row>
    <row r="43" spans="1:36" ht="15" customHeight="1">
      <c r="A43" s="401" t="s">
        <v>310</v>
      </c>
      <c r="B43" s="402"/>
      <c r="C43" s="380" t="s">
        <v>292</v>
      </c>
      <c r="D43" s="273">
        <f t="shared" si="28"/>
        <v>2120</v>
      </c>
      <c r="E43" s="273">
        <f>SUM(H43,K43,N43,'[2]127.128-2'!G43,'[2]127.128-2'!J43,'[2]127.128-2'!M43,'[2]127.128-2'!P43,'[2]127.128-2'!S43,'[2]127.128-2'!V43,'[2]127.128-2'!Y43)</f>
        <v>1547</v>
      </c>
      <c r="F43" s="377">
        <f>SUM(I43,L43,O43,'[2]127.128-2'!H43,'[2]127.128-2'!K43,'[2]127.128-2'!N43,'[2]127.128-2'!Q43,'[2]127.128-2'!T43,'[2]127.128-2'!W43,'[2]127.128-2'!Z43)</f>
        <v>573</v>
      </c>
      <c r="G43" s="377">
        <f t="shared" si="29"/>
        <v>605</v>
      </c>
      <c r="H43" s="403">
        <v>338</v>
      </c>
      <c r="I43" s="272">
        <v>267</v>
      </c>
      <c r="J43" s="273">
        <f t="shared" si="30"/>
        <v>86</v>
      </c>
      <c r="K43" s="404">
        <v>48</v>
      </c>
      <c r="L43" s="377">
        <v>38</v>
      </c>
      <c r="M43" s="273">
        <f t="shared" si="31"/>
        <v>820</v>
      </c>
      <c r="N43" s="404">
        <v>724</v>
      </c>
      <c r="O43" s="272">
        <v>96</v>
      </c>
      <c r="P43" s="273">
        <f t="shared" si="32"/>
        <v>260</v>
      </c>
      <c r="Q43" s="403">
        <v>107</v>
      </c>
      <c r="R43" s="272">
        <v>153</v>
      </c>
      <c r="S43" s="273">
        <f t="shared" si="33"/>
        <v>27</v>
      </c>
      <c r="T43" s="404">
        <v>15</v>
      </c>
      <c r="U43" s="377">
        <v>12</v>
      </c>
      <c r="V43" s="273">
        <f t="shared" si="34"/>
        <v>62</v>
      </c>
      <c r="W43" s="403">
        <v>13</v>
      </c>
      <c r="X43" s="272">
        <v>49</v>
      </c>
      <c r="Y43" s="273">
        <f t="shared" si="35"/>
        <v>0</v>
      </c>
      <c r="Z43" s="404">
        <v>0</v>
      </c>
      <c r="AA43" s="377">
        <v>0</v>
      </c>
      <c r="AB43" s="377">
        <f t="shared" si="36"/>
        <v>9</v>
      </c>
      <c r="AC43" s="403">
        <v>0</v>
      </c>
      <c r="AD43" s="272">
        <v>9</v>
      </c>
      <c r="AE43" s="273">
        <f t="shared" si="37"/>
        <v>18</v>
      </c>
      <c r="AF43" s="404">
        <v>8</v>
      </c>
      <c r="AG43" s="377">
        <v>10</v>
      </c>
      <c r="AH43" s="273">
        <f t="shared" si="38"/>
        <v>61</v>
      </c>
      <c r="AI43" s="404">
        <v>29</v>
      </c>
      <c r="AJ43" s="272">
        <v>32</v>
      </c>
    </row>
    <row r="44" spans="1:36" ht="15" customHeight="1">
      <c r="A44" s="405"/>
      <c r="B44" s="406"/>
      <c r="C44" s="383" t="s">
        <v>293</v>
      </c>
      <c r="D44" s="264">
        <f>SUM(E44:F44)</f>
        <v>2</v>
      </c>
      <c r="E44" s="264">
        <f>SUM(H44,K44,N44,'[2]127.128-2'!G44,'[2]127.128-2'!J44,'[2]127.128-2'!M44,'[2]127.128-2'!P44,'[2]127.128-2'!S44,'[2]127.128-2'!V44,'[2]127.128-2'!Y44)</f>
        <v>1</v>
      </c>
      <c r="F44" s="266">
        <f>SUM(I44,L44,O44,'[2]127.128-2'!H44,'[2]127.128-2'!K44,'[2]127.128-2'!N44,'[2]127.128-2'!Q44,'[2]127.128-2'!T44,'[2]127.128-2'!W44,'[2]127.128-2'!Z44)</f>
        <v>1</v>
      </c>
      <c r="G44" s="266">
        <f t="shared" si="29"/>
        <v>1</v>
      </c>
      <c r="H44" s="279">
        <v>0</v>
      </c>
      <c r="I44" s="267">
        <v>1</v>
      </c>
      <c r="J44" s="264">
        <f t="shared" si="30"/>
        <v>0</v>
      </c>
      <c r="K44" s="268">
        <v>0</v>
      </c>
      <c r="L44" s="266">
        <v>0</v>
      </c>
      <c r="M44" s="264">
        <f t="shared" si="31"/>
        <v>0</v>
      </c>
      <c r="N44" s="268">
        <v>0</v>
      </c>
      <c r="O44" s="267">
        <v>0</v>
      </c>
      <c r="P44" s="264">
        <f t="shared" si="32"/>
        <v>0</v>
      </c>
      <c r="Q44" s="279">
        <v>0</v>
      </c>
      <c r="R44" s="267">
        <v>0</v>
      </c>
      <c r="S44" s="264">
        <f t="shared" si="33"/>
        <v>0</v>
      </c>
      <c r="T44" s="268">
        <v>0</v>
      </c>
      <c r="U44" s="266">
        <v>0</v>
      </c>
      <c r="V44" s="264">
        <f t="shared" si="34"/>
        <v>1</v>
      </c>
      <c r="W44" s="279">
        <v>0</v>
      </c>
      <c r="X44" s="267">
        <v>1</v>
      </c>
      <c r="Y44" s="264">
        <f t="shared" si="35"/>
        <v>0</v>
      </c>
      <c r="Z44" s="268">
        <v>0</v>
      </c>
      <c r="AA44" s="266">
        <v>0</v>
      </c>
      <c r="AB44" s="266">
        <f>SUM(AC44:AD44)</f>
        <v>0</v>
      </c>
      <c r="AC44" s="279">
        <v>0</v>
      </c>
      <c r="AD44" s="267">
        <v>0</v>
      </c>
      <c r="AE44" s="264">
        <f t="shared" si="37"/>
        <v>0</v>
      </c>
      <c r="AF44" s="268">
        <v>0</v>
      </c>
      <c r="AG44" s="266">
        <v>0</v>
      </c>
      <c r="AH44" s="264">
        <f t="shared" si="38"/>
        <v>0</v>
      </c>
      <c r="AI44" s="268">
        <v>0</v>
      </c>
      <c r="AJ44" s="267">
        <v>0</v>
      </c>
    </row>
    <row r="45" spans="1:36" ht="15" customHeight="1">
      <c r="A45" s="186" t="s">
        <v>136</v>
      </c>
      <c r="B45" s="176"/>
      <c r="C45" s="177"/>
      <c r="D45" s="271">
        <f t="shared" si="28"/>
        <v>24</v>
      </c>
      <c r="E45" s="271">
        <f>SUM(H45,K45,N45,'[2]127.128-2'!G45,'[2]127.128-2'!J45,'[2]127.128-2'!M45,'[2]127.128-2'!P45,'[2]127.128-2'!S45,'[2]127.128-2'!V45,'[2]127.128-2'!Y45)</f>
        <v>13</v>
      </c>
      <c r="F45" s="255">
        <f>SUM(I45,L45,O45,'[2]127.128-2'!H45,'[2]127.128-2'!K45,'[2]127.128-2'!N45,'[2]127.128-2'!Q45,'[2]127.128-2'!T45,'[2]127.128-2'!W45,'[2]127.128-2'!Z45)</f>
        <v>11</v>
      </c>
      <c r="G45" s="255">
        <f t="shared" si="29"/>
        <v>20</v>
      </c>
      <c r="H45" s="275">
        <v>9</v>
      </c>
      <c r="I45" s="263">
        <v>11</v>
      </c>
      <c r="J45" s="271">
        <f t="shared" si="30"/>
        <v>0</v>
      </c>
      <c r="K45" s="256">
        <v>0</v>
      </c>
      <c r="L45" s="255">
        <v>0</v>
      </c>
      <c r="M45" s="271">
        <f t="shared" si="31"/>
        <v>0</v>
      </c>
      <c r="N45" s="256">
        <v>0</v>
      </c>
      <c r="O45" s="263">
        <v>0</v>
      </c>
      <c r="P45" s="271">
        <f t="shared" si="32"/>
        <v>0</v>
      </c>
      <c r="Q45" s="275">
        <v>0</v>
      </c>
      <c r="R45" s="263">
        <v>0</v>
      </c>
      <c r="S45" s="271">
        <f t="shared" si="33"/>
        <v>0</v>
      </c>
      <c r="T45" s="256">
        <v>0</v>
      </c>
      <c r="U45" s="255">
        <v>0</v>
      </c>
      <c r="V45" s="271">
        <f t="shared" si="34"/>
        <v>0</v>
      </c>
      <c r="W45" s="275">
        <v>0</v>
      </c>
      <c r="X45" s="263">
        <v>0</v>
      </c>
      <c r="Y45" s="271">
        <f t="shared" si="35"/>
        <v>0</v>
      </c>
      <c r="Z45" s="256">
        <v>0</v>
      </c>
      <c r="AA45" s="255">
        <v>0</v>
      </c>
      <c r="AB45" s="255">
        <f t="shared" si="36"/>
        <v>1</v>
      </c>
      <c r="AC45" s="275">
        <v>0</v>
      </c>
      <c r="AD45" s="263">
        <v>1</v>
      </c>
      <c r="AE45" s="271">
        <f t="shared" si="37"/>
        <v>3</v>
      </c>
      <c r="AF45" s="256">
        <v>0</v>
      </c>
      <c r="AG45" s="255">
        <v>3</v>
      </c>
      <c r="AH45" s="271">
        <f t="shared" si="38"/>
        <v>0</v>
      </c>
      <c r="AI45" s="256">
        <v>0</v>
      </c>
      <c r="AJ45" s="263">
        <v>0</v>
      </c>
    </row>
    <row r="46" spans="1:36" ht="15" customHeight="1">
      <c r="A46" s="186" t="s">
        <v>137</v>
      </c>
      <c r="B46" s="187"/>
      <c r="C46" s="180"/>
      <c r="D46" s="271">
        <f t="shared" si="28"/>
        <v>89</v>
      </c>
      <c r="E46" s="271">
        <f>SUM(H46,K46,N46,'[2]127.128-2'!G46,'[2]127.128-2'!J46,'[2]127.128-2'!M46,'[2]127.128-2'!P46,'[2]127.128-2'!S46,'[2]127.128-2'!V46,'[2]127.128-2'!Y46)</f>
        <v>54</v>
      </c>
      <c r="F46" s="255">
        <f>SUM(I46,L46,O46,'[2]127.128-2'!H46,'[2]127.128-2'!K46,'[2]127.128-2'!N46,'[2]127.128-2'!Q46,'[2]127.128-2'!T46,'[2]127.128-2'!W46,'[2]127.128-2'!Z46)</f>
        <v>35</v>
      </c>
      <c r="G46" s="255">
        <f t="shared" si="29"/>
        <v>76</v>
      </c>
      <c r="H46" s="385">
        <v>46</v>
      </c>
      <c r="I46" s="263">
        <v>30</v>
      </c>
      <c r="J46" s="271">
        <f t="shared" si="30"/>
        <v>2</v>
      </c>
      <c r="K46" s="256">
        <v>0</v>
      </c>
      <c r="L46" s="255">
        <v>2</v>
      </c>
      <c r="M46" s="271">
        <f t="shared" si="31"/>
        <v>1</v>
      </c>
      <c r="N46" s="256">
        <v>1</v>
      </c>
      <c r="O46" s="263">
        <v>0</v>
      </c>
      <c r="P46" s="271">
        <f t="shared" si="32"/>
        <v>0</v>
      </c>
      <c r="Q46" s="385">
        <v>0</v>
      </c>
      <c r="R46" s="263">
        <v>0</v>
      </c>
      <c r="S46" s="271">
        <f t="shared" si="33"/>
        <v>0</v>
      </c>
      <c r="T46" s="256">
        <v>0</v>
      </c>
      <c r="U46" s="255">
        <v>0</v>
      </c>
      <c r="V46" s="271">
        <f t="shared" si="34"/>
        <v>0</v>
      </c>
      <c r="W46" s="385">
        <v>0</v>
      </c>
      <c r="X46" s="263">
        <v>0</v>
      </c>
      <c r="Y46" s="271">
        <f t="shared" si="35"/>
        <v>0</v>
      </c>
      <c r="Z46" s="256">
        <v>0</v>
      </c>
      <c r="AA46" s="255">
        <v>0</v>
      </c>
      <c r="AB46" s="255">
        <f t="shared" si="36"/>
        <v>0</v>
      </c>
      <c r="AC46" s="385">
        <v>0</v>
      </c>
      <c r="AD46" s="263">
        <v>0</v>
      </c>
      <c r="AE46" s="271">
        <f t="shared" si="37"/>
        <v>5</v>
      </c>
      <c r="AF46" s="256">
        <v>3</v>
      </c>
      <c r="AG46" s="255">
        <v>2</v>
      </c>
      <c r="AH46" s="271">
        <f t="shared" si="38"/>
        <v>2</v>
      </c>
      <c r="AI46" s="256">
        <v>0</v>
      </c>
      <c r="AJ46" s="263">
        <v>2</v>
      </c>
    </row>
    <row r="47" spans="1:36" ht="15" customHeight="1">
      <c r="A47" s="149" t="s">
        <v>235</v>
      </c>
      <c r="B47" s="185"/>
      <c r="C47" s="183"/>
      <c r="D47" s="264">
        <f t="shared" si="28"/>
        <v>0</v>
      </c>
      <c r="E47" s="264">
        <f>SUM(H47,K47,N47,'[2]127.128-2'!G47,'[2]127.128-2'!J47,'[2]127.128-2'!M47,'[2]127.128-2'!P47,'[2]127.128-2'!S47,'[2]127.128-2'!V47,'[2]127.128-2'!Y47)</f>
        <v>0</v>
      </c>
      <c r="F47" s="266">
        <f>SUM(I47,L47,O47,'[2]127.128-2'!H47,'[2]127.128-2'!K47,'[2]127.128-2'!N47,'[2]127.128-2'!Q47,'[2]127.128-2'!T47,'[2]127.128-2'!W47,'[2]127.128-2'!Z47)</f>
        <v>0</v>
      </c>
      <c r="G47" s="266">
        <f t="shared" si="29"/>
        <v>0</v>
      </c>
      <c r="H47" s="279">
        <v>0</v>
      </c>
      <c r="I47" s="267">
        <v>0</v>
      </c>
      <c r="J47" s="264">
        <f t="shared" si="30"/>
        <v>0</v>
      </c>
      <c r="K47" s="268">
        <v>0</v>
      </c>
      <c r="L47" s="266">
        <v>0</v>
      </c>
      <c r="M47" s="264">
        <f t="shared" si="31"/>
        <v>0</v>
      </c>
      <c r="N47" s="268">
        <v>0</v>
      </c>
      <c r="O47" s="267">
        <v>0</v>
      </c>
      <c r="P47" s="264">
        <f t="shared" si="32"/>
        <v>0</v>
      </c>
      <c r="Q47" s="279">
        <v>0</v>
      </c>
      <c r="R47" s="267">
        <v>0</v>
      </c>
      <c r="S47" s="264">
        <f t="shared" si="33"/>
        <v>0</v>
      </c>
      <c r="T47" s="268">
        <v>0</v>
      </c>
      <c r="U47" s="266">
        <v>0</v>
      </c>
      <c r="V47" s="264">
        <f t="shared" si="34"/>
        <v>0</v>
      </c>
      <c r="W47" s="279">
        <v>0</v>
      </c>
      <c r="X47" s="267">
        <v>0</v>
      </c>
      <c r="Y47" s="264">
        <f t="shared" si="35"/>
        <v>0</v>
      </c>
      <c r="Z47" s="268">
        <v>0</v>
      </c>
      <c r="AA47" s="266">
        <v>0</v>
      </c>
      <c r="AB47" s="266">
        <f t="shared" si="36"/>
        <v>0</v>
      </c>
      <c r="AC47" s="279">
        <v>0</v>
      </c>
      <c r="AD47" s="267">
        <v>0</v>
      </c>
      <c r="AE47" s="264">
        <f t="shared" si="37"/>
        <v>0</v>
      </c>
      <c r="AF47" s="268">
        <v>0</v>
      </c>
      <c r="AG47" s="266">
        <v>0</v>
      </c>
      <c r="AH47" s="264">
        <f t="shared" si="38"/>
        <v>0</v>
      </c>
      <c r="AI47" s="268">
        <v>0</v>
      </c>
      <c r="AJ47" s="267">
        <v>0</v>
      </c>
    </row>
    <row r="48" spans="1:36" ht="15" customHeight="1">
      <c r="A48" s="311" t="s">
        <v>294</v>
      </c>
      <c r="B48" s="312"/>
      <c r="C48" s="386" t="s">
        <v>292</v>
      </c>
      <c r="D48" s="376">
        <f t="shared" si="28"/>
        <v>14</v>
      </c>
      <c r="E48" s="271">
        <f>SUM(H48,K48,N48,'[2]127.128-2'!G48,'[2]127.128-2'!J48,'[2]127.128-2'!M48,'[2]127.128-2'!P48,'[2]127.128-2'!S48,'[2]127.128-2'!V48,'[2]127.128-2'!Y48)</f>
        <v>11</v>
      </c>
      <c r="F48" s="255">
        <f>SUM(I48,L48,O48,'[2]127.128-2'!H48,'[2]127.128-2'!K48,'[2]127.128-2'!N48,'[2]127.128-2'!Q48,'[2]127.128-2'!T48,'[2]127.128-2'!W48,'[2]127.128-2'!Z48)</f>
        <v>3</v>
      </c>
      <c r="G48" s="255">
        <f>SUM(H48:I48)</f>
        <v>4</v>
      </c>
      <c r="H48" s="385">
        <v>2</v>
      </c>
      <c r="I48" s="263">
        <v>2</v>
      </c>
      <c r="J48" s="271">
        <f t="shared" si="30"/>
        <v>8</v>
      </c>
      <c r="K48" s="256">
        <v>7</v>
      </c>
      <c r="L48" s="255">
        <v>1</v>
      </c>
      <c r="M48" s="271">
        <f t="shared" si="31"/>
        <v>0</v>
      </c>
      <c r="N48" s="256">
        <v>0</v>
      </c>
      <c r="O48" s="263">
        <v>0</v>
      </c>
      <c r="P48" s="271">
        <f>SUM(Q48:R48)</f>
        <v>2</v>
      </c>
      <c r="Q48" s="385">
        <v>0</v>
      </c>
      <c r="R48" s="263">
        <v>2</v>
      </c>
      <c r="S48" s="271">
        <f t="shared" si="33"/>
        <v>0</v>
      </c>
      <c r="T48" s="256">
        <v>0</v>
      </c>
      <c r="U48" s="255">
        <v>0</v>
      </c>
      <c r="V48" s="271">
        <f t="shared" si="34"/>
        <v>0</v>
      </c>
      <c r="W48" s="385">
        <v>0</v>
      </c>
      <c r="X48" s="263">
        <v>0</v>
      </c>
      <c r="Y48" s="271">
        <f>SUM(Z48:AA48)</f>
        <v>0</v>
      </c>
      <c r="Z48" s="256">
        <v>0</v>
      </c>
      <c r="AA48" s="255">
        <v>0</v>
      </c>
      <c r="AB48" s="255">
        <f>SUM(AC48:AD48)</f>
        <v>0</v>
      </c>
      <c r="AC48" s="385">
        <v>0</v>
      </c>
      <c r="AD48" s="263">
        <v>0</v>
      </c>
      <c r="AE48" s="271">
        <f t="shared" si="37"/>
        <v>0</v>
      </c>
      <c r="AF48" s="256">
        <v>0</v>
      </c>
      <c r="AG48" s="255">
        <v>0</v>
      </c>
      <c r="AH48" s="271">
        <f t="shared" si="38"/>
        <v>0</v>
      </c>
      <c r="AI48" s="256">
        <v>0</v>
      </c>
      <c r="AJ48" s="263">
        <v>0</v>
      </c>
    </row>
    <row r="49" spans="1:36" ht="15" customHeight="1">
      <c r="A49" s="313"/>
      <c r="B49" s="314"/>
      <c r="C49" s="386" t="s">
        <v>293</v>
      </c>
      <c r="D49" s="376">
        <f t="shared" si="28"/>
        <v>0</v>
      </c>
      <c r="E49" s="264">
        <f>SUM(H49,K49,N49,'[2]127.128-2'!G49,'[2]127.128-2'!J49,'[2]127.128-2'!M49,'[2]127.128-2'!P49,'[2]127.128-2'!S49,'[2]127.128-2'!V49,'[2]127.128-2'!Y49)</f>
        <v>0</v>
      </c>
      <c r="F49" s="266">
        <f>SUM(I49,L49,O49,'[2]127.128-2'!H49,'[2]127.128-2'!K49,'[2]127.128-2'!N49,'[2]127.128-2'!Q49,'[2]127.128-2'!T49,'[2]127.128-2'!W49,'[2]127.128-2'!Z49)</f>
        <v>0</v>
      </c>
      <c r="G49" s="255">
        <f>SUM(H49:I49)</f>
        <v>0</v>
      </c>
      <c r="H49" s="275">
        <v>0</v>
      </c>
      <c r="I49" s="263">
        <v>0</v>
      </c>
      <c r="J49" s="271">
        <f t="shared" si="30"/>
        <v>0</v>
      </c>
      <c r="K49" s="256">
        <v>0</v>
      </c>
      <c r="L49" s="255">
        <v>0</v>
      </c>
      <c r="M49" s="271">
        <f t="shared" si="31"/>
        <v>0</v>
      </c>
      <c r="N49" s="256">
        <v>0</v>
      </c>
      <c r="O49" s="263">
        <v>0</v>
      </c>
      <c r="P49" s="271">
        <f>SUM(Q49:R49)</f>
        <v>0</v>
      </c>
      <c r="Q49" s="275">
        <v>0</v>
      </c>
      <c r="R49" s="263">
        <v>0</v>
      </c>
      <c r="S49" s="271">
        <f t="shared" si="33"/>
        <v>0</v>
      </c>
      <c r="T49" s="256">
        <v>0</v>
      </c>
      <c r="U49" s="255">
        <v>0</v>
      </c>
      <c r="V49" s="271">
        <f t="shared" si="34"/>
        <v>0</v>
      </c>
      <c r="W49" s="275">
        <v>0</v>
      </c>
      <c r="X49" s="263">
        <v>0</v>
      </c>
      <c r="Y49" s="271">
        <f>SUM(Z49:AA49)</f>
        <v>0</v>
      </c>
      <c r="Z49" s="256">
        <v>0</v>
      </c>
      <c r="AA49" s="255">
        <v>0</v>
      </c>
      <c r="AB49" s="255">
        <f>SUM(AC49:AD49)</f>
        <v>0</v>
      </c>
      <c r="AC49" s="275">
        <v>0</v>
      </c>
      <c r="AD49" s="263">
        <v>0</v>
      </c>
      <c r="AE49" s="271">
        <f t="shared" si="37"/>
        <v>0</v>
      </c>
      <c r="AF49" s="256">
        <v>0</v>
      </c>
      <c r="AG49" s="255">
        <v>0</v>
      </c>
      <c r="AH49" s="271">
        <f t="shared" si="38"/>
        <v>0</v>
      </c>
      <c r="AI49" s="256">
        <v>0</v>
      </c>
      <c r="AJ49" s="263">
        <v>0</v>
      </c>
    </row>
    <row r="50" spans="1:36" ht="15" customHeight="1">
      <c r="A50" s="170" t="s">
        <v>102</v>
      </c>
      <c r="B50" s="171"/>
      <c r="C50" s="172"/>
      <c r="D50" s="387">
        <f>ROUND(D31/D30*100,1)</f>
        <v>52.9</v>
      </c>
      <c r="E50" s="388">
        <f aca="true" t="shared" si="39" ref="E50:N50">ROUND(E31/E30*100,1)</f>
        <v>48.3</v>
      </c>
      <c r="F50" s="388">
        <f t="shared" si="39"/>
        <v>59.5</v>
      </c>
      <c r="G50" s="389">
        <f t="shared" si="39"/>
        <v>63.5</v>
      </c>
      <c r="H50" s="390">
        <f t="shared" si="39"/>
        <v>62.6</v>
      </c>
      <c r="I50" s="387">
        <f t="shared" si="39"/>
        <v>64.3</v>
      </c>
      <c r="J50" s="388">
        <f t="shared" si="39"/>
        <v>24.7</v>
      </c>
      <c r="K50" s="391">
        <f t="shared" si="39"/>
        <v>29.3</v>
      </c>
      <c r="L50" s="389">
        <f t="shared" si="39"/>
        <v>17.7</v>
      </c>
      <c r="M50" s="388">
        <f t="shared" si="39"/>
        <v>14.4</v>
      </c>
      <c r="N50" s="391">
        <f t="shared" si="39"/>
        <v>13.3</v>
      </c>
      <c r="O50" s="392">
        <f>ROUND(O31/O30*100,1)</f>
        <v>20.7</v>
      </c>
      <c r="P50" s="388">
        <f aca="true" t="shared" si="40" ref="P50:W50">ROUND(P31/P30*100,1)</f>
        <v>38.4</v>
      </c>
      <c r="Q50" s="390">
        <f t="shared" si="40"/>
        <v>46.6</v>
      </c>
      <c r="R50" s="387">
        <f t="shared" si="40"/>
        <v>33.3</v>
      </c>
      <c r="S50" s="388">
        <f t="shared" si="40"/>
        <v>24.5</v>
      </c>
      <c r="T50" s="391">
        <f t="shared" si="40"/>
        <v>30.3</v>
      </c>
      <c r="U50" s="389">
        <f t="shared" si="40"/>
        <v>15</v>
      </c>
      <c r="V50" s="388">
        <f t="shared" si="40"/>
        <v>27.3</v>
      </c>
      <c r="W50" s="390">
        <f t="shared" si="40"/>
        <v>5.9</v>
      </c>
      <c r="X50" s="387">
        <f>ROUND(X31/X30*100,1)</f>
        <v>30.2</v>
      </c>
      <c r="Y50" s="388">
        <f aca="true" t="shared" si="41" ref="Y50:AI50">ROUND(Y31/Y30*100,1)</f>
        <v>100</v>
      </c>
      <c r="Z50" s="391">
        <v>100</v>
      </c>
      <c r="AA50" s="389">
        <f t="shared" si="41"/>
        <v>100</v>
      </c>
      <c r="AB50" s="389">
        <f t="shared" si="41"/>
        <v>46.2</v>
      </c>
      <c r="AC50" s="390">
        <f t="shared" si="41"/>
        <v>0</v>
      </c>
      <c r="AD50" s="387">
        <f t="shared" si="41"/>
        <v>47.4</v>
      </c>
      <c r="AE50" s="388">
        <f t="shared" si="41"/>
        <v>60.3</v>
      </c>
      <c r="AF50" s="391">
        <f t="shared" si="41"/>
        <v>62.9</v>
      </c>
      <c r="AG50" s="389">
        <f t="shared" si="41"/>
        <v>58</v>
      </c>
      <c r="AH50" s="388">
        <f t="shared" si="41"/>
        <v>52.7</v>
      </c>
      <c r="AI50" s="391">
        <f t="shared" si="41"/>
        <v>51.9</v>
      </c>
      <c r="AJ50" s="392">
        <f>ROUND(AJ31/AJ30*100,1)</f>
        <v>53</v>
      </c>
    </row>
    <row r="51" spans="1:36" ht="12.75">
      <c r="A51" s="169" t="s">
        <v>103</v>
      </c>
      <c r="B51" s="166"/>
      <c r="C51" s="164"/>
      <c r="D51" s="393">
        <f>ROUND((D43+D44+D48+D49)/D30*100,1)</f>
        <v>22</v>
      </c>
      <c r="E51" s="394">
        <f aca="true" t="shared" si="42" ref="E51:O51">ROUND((E43+E44+E48+E49)/E30*100,1)</f>
        <v>27.1</v>
      </c>
      <c r="F51" s="394">
        <f t="shared" si="42"/>
        <v>14.5</v>
      </c>
      <c r="G51" s="395">
        <f t="shared" si="42"/>
        <v>10.3</v>
      </c>
      <c r="H51" s="396">
        <f t="shared" si="42"/>
        <v>12.1</v>
      </c>
      <c r="I51" s="393">
        <f t="shared" si="42"/>
        <v>8.7</v>
      </c>
      <c r="J51" s="394">
        <f t="shared" si="42"/>
        <v>61</v>
      </c>
      <c r="K51" s="397">
        <f t="shared" si="42"/>
        <v>59.8</v>
      </c>
      <c r="L51" s="395">
        <f t="shared" si="42"/>
        <v>62.9</v>
      </c>
      <c r="M51" s="394">
        <f t="shared" si="42"/>
        <v>69.7</v>
      </c>
      <c r="N51" s="397">
        <f t="shared" si="42"/>
        <v>71.8</v>
      </c>
      <c r="O51" s="398">
        <f t="shared" si="42"/>
        <v>56.8</v>
      </c>
      <c r="P51" s="394">
        <f>ROUND((P43+P44+P48+P49)/P30*100,1)</f>
        <v>35.7</v>
      </c>
      <c r="Q51" s="396">
        <f aca="true" t="shared" si="43" ref="Q51:AJ51">ROUND((Q43+Q44+Q48+Q49)/Q30*100,1)</f>
        <v>37.8</v>
      </c>
      <c r="R51" s="393">
        <f t="shared" si="43"/>
        <v>34.4</v>
      </c>
      <c r="S51" s="394">
        <f t="shared" si="43"/>
        <v>50.9</v>
      </c>
      <c r="T51" s="397">
        <f t="shared" si="43"/>
        <v>45.5</v>
      </c>
      <c r="U51" s="395">
        <f t="shared" si="43"/>
        <v>60</v>
      </c>
      <c r="V51" s="394">
        <f t="shared" si="43"/>
        <v>44.1</v>
      </c>
      <c r="W51" s="396">
        <f t="shared" si="43"/>
        <v>76.5</v>
      </c>
      <c r="X51" s="393">
        <f t="shared" si="43"/>
        <v>39.7</v>
      </c>
      <c r="Y51" s="394">
        <f t="shared" si="43"/>
        <v>0</v>
      </c>
      <c r="Z51" s="397">
        <f t="shared" si="43"/>
        <v>0</v>
      </c>
      <c r="AA51" s="395">
        <f t="shared" si="43"/>
        <v>0</v>
      </c>
      <c r="AB51" s="395">
        <f t="shared" si="43"/>
        <v>23.1</v>
      </c>
      <c r="AC51" s="396">
        <f t="shared" si="43"/>
        <v>0</v>
      </c>
      <c r="AD51" s="393">
        <f t="shared" si="43"/>
        <v>23.7</v>
      </c>
      <c r="AE51" s="394">
        <f t="shared" si="43"/>
        <v>4.8</v>
      </c>
      <c r="AF51" s="397">
        <f t="shared" si="43"/>
        <v>4.5</v>
      </c>
      <c r="AG51" s="395">
        <f t="shared" si="43"/>
        <v>5</v>
      </c>
      <c r="AH51" s="394">
        <f t="shared" si="43"/>
        <v>13.3</v>
      </c>
      <c r="AI51" s="397">
        <f t="shared" si="43"/>
        <v>22.1</v>
      </c>
      <c r="AJ51" s="398">
        <f t="shared" si="43"/>
        <v>9.8</v>
      </c>
    </row>
  </sheetData>
  <sheetProtection/>
  <mergeCells count="12">
    <mergeCell ref="A48:B49"/>
    <mergeCell ref="AH28:AJ28"/>
    <mergeCell ref="AH2:AJ2"/>
    <mergeCell ref="A43:B44"/>
    <mergeCell ref="M2:O2"/>
    <mergeCell ref="M28:O28"/>
    <mergeCell ref="B39:B40"/>
    <mergeCell ref="B13:B14"/>
    <mergeCell ref="A2:C3"/>
    <mergeCell ref="A28:C29"/>
    <mergeCell ref="A17:B18"/>
    <mergeCell ref="A22:B23"/>
  </mergeCells>
  <printOptions/>
  <pageMargins left="0.5905511811023623" right="0.5905511811023623" top="0.984251968503937" bottom="0.984251968503937" header="0.5118110236220472" footer="0.3937007874015748"/>
  <pageSetup horizontalDpi="600" verticalDpi="600" orientation="portrait" paperSize="9" scale="67" r:id="rId1"/>
  <headerFooter alignWithMargins="0">
    <oddHeader>&amp;R卒業後・高等学校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6.875" style="125" customWidth="1"/>
    <col min="2" max="2" width="9.125" style="125" customWidth="1"/>
    <col min="3" max="3" width="20.875" style="125" customWidth="1"/>
    <col min="4" max="12" width="7.75390625" style="125" customWidth="1"/>
    <col min="13" max="14" width="7.75390625" style="126" customWidth="1"/>
    <col min="15" max="24" width="7.75390625" style="125" customWidth="1"/>
    <col min="25" max="16384" width="8.00390625" style="125" customWidth="1"/>
  </cols>
  <sheetData>
    <row r="1" spans="1:14" ht="19.5" customHeight="1">
      <c r="A1" s="5" t="s">
        <v>314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3"/>
      <c r="N1" s="53"/>
    </row>
    <row r="2" spans="1:24" ht="12.75">
      <c r="A2" s="328" t="s">
        <v>83</v>
      </c>
      <c r="B2" s="329"/>
      <c r="C2" s="330"/>
      <c r="D2" s="191" t="s">
        <v>0</v>
      </c>
      <c r="E2" s="191"/>
      <c r="F2" s="192"/>
      <c r="G2" s="191" t="s">
        <v>69</v>
      </c>
      <c r="H2" s="191"/>
      <c r="I2" s="192"/>
      <c r="J2" s="191" t="s">
        <v>70</v>
      </c>
      <c r="K2" s="191"/>
      <c r="L2" s="192"/>
      <c r="M2" s="325" t="s">
        <v>171</v>
      </c>
      <c r="N2" s="326"/>
      <c r="O2" s="327"/>
      <c r="P2" s="215" t="s">
        <v>71</v>
      </c>
      <c r="Q2" s="215"/>
      <c r="R2" s="216"/>
      <c r="S2" s="215" t="s">
        <v>73</v>
      </c>
      <c r="T2" s="215"/>
      <c r="U2" s="216"/>
      <c r="V2" s="281" t="s">
        <v>240</v>
      </c>
      <c r="W2" s="215"/>
      <c r="X2" s="216"/>
    </row>
    <row r="3" spans="1:24" ht="12.75">
      <c r="A3" s="331"/>
      <c r="B3" s="332"/>
      <c r="C3" s="333"/>
      <c r="D3" s="196" t="s">
        <v>0</v>
      </c>
      <c r="E3" s="196" t="s">
        <v>1</v>
      </c>
      <c r="F3" s="196" t="s">
        <v>2</v>
      </c>
      <c r="G3" s="196" t="s">
        <v>0</v>
      </c>
      <c r="H3" s="197" t="s">
        <v>1</v>
      </c>
      <c r="I3" s="198" t="s">
        <v>2</v>
      </c>
      <c r="J3" s="196" t="s">
        <v>0</v>
      </c>
      <c r="K3" s="197" t="s">
        <v>1</v>
      </c>
      <c r="L3" s="198" t="s">
        <v>2</v>
      </c>
      <c r="M3" s="209" t="s">
        <v>0</v>
      </c>
      <c r="N3" s="199" t="s">
        <v>1</v>
      </c>
      <c r="O3" s="217" t="s">
        <v>2</v>
      </c>
      <c r="P3" s="218" t="s">
        <v>0</v>
      </c>
      <c r="Q3" s="219" t="s">
        <v>1</v>
      </c>
      <c r="R3" s="220" t="s">
        <v>2</v>
      </c>
      <c r="S3" s="218" t="s">
        <v>0</v>
      </c>
      <c r="T3" s="219" t="s">
        <v>1</v>
      </c>
      <c r="U3" s="220" t="s">
        <v>2</v>
      </c>
      <c r="V3" s="218" t="s">
        <v>0</v>
      </c>
      <c r="W3" s="219" t="s">
        <v>1</v>
      </c>
      <c r="X3" s="220" t="s">
        <v>2</v>
      </c>
    </row>
    <row r="4" spans="1:24" ht="15" customHeight="1">
      <c r="A4" s="193" t="s">
        <v>315</v>
      </c>
      <c r="B4" s="194"/>
      <c r="C4" s="195"/>
      <c r="D4" s="202">
        <f aca="true" t="shared" si="0" ref="D4:X4">SUM(D5,D12,D17:D21)</f>
        <v>278</v>
      </c>
      <c r="E4" s="202">
        <f t="shared" si="0"/>
        <v>120</v>
      </c>
      <c r="F4" s="202">
        <f t="shared" si="0"/>
        <v>158</v>
      </c>
      <c r="G4" s="202">
        <f t="shared" si="0"/>
        <v>149</v>
      </c>
      <c r="H4" s="419">
        <f t="shared" si="0"/>
        <v>70</v>
      </c>
      <c r="I4" s="200">
        <f t="shared" si="0"/>
        <v>79</v>
      </c>
      <c r="J4" s="420">
        <f t="shared" si="0"/>
        <v>31</v>
      </c>
      <c r="K4" s="201">
        <f t="shared" si="0"/>
        <v>20</v>
      </c>
      <c r="L4" s="202">
        <f t="shared" si="0"/>
        <v>11</v>
      </c>
      <c r="M4" s="202">
        <f t="shared" si="0"/>
        <v>5</v>
      </c>
      <c r="N4" s="203">
        <f t="shared" si="0"/>
        <v>5</v>
      </c>
      <c r="O4" s="430">
        <f t="shared" si="0"/>
        <v>0</v>
      </c>
      <c r="P4" s="431">
        <f t="shared" si="0"/>
        <v>46</v>
      </c>
      <c r="Q4" s="432">
        <f t="shared" si="0"/>
        <v>22</v>
      </c>
      <c r="R4" s="431">
        <f t="shared" si="0"/>
        <v>24</v>
      </c>
      <c r="S4" s="431">
        <f>SUM(S5,S12,S17:S21)</f>
        <v>47</v>
      </c>
      <c r="T4" s="432">
        <f>SUM(T5,T12,T17:T21)</f>
        <v>3</v>
      </c>
      <c r="U4" s="431">
        <f>SUM(U5,U12,U17:U21)</f>
        <v>44</v>
      </c>
      <c r="V4" s="431">
        <f t="shared" si="0"/>
        <v>0</v>
      </c>
      <c r="W4" s="432">
        <f t="shared" si="0"/>
        <v>0</v>
      </c>
      <c r="X4" s="431">
        <f t="shared" si="0"/>
        <v>0</v>
      </c>
    </row>
    <row r="5" spans="1:24" ht="15" customHeight="1">
      <c r="A5" s="204"/>
      <c r="B5" s="205" t="s">
        <v>0</v>
      </c>
      <c r="C5" s="206"/>
      <c r="D5" s="59">
        <f aca="true" t="shared" si="1" ref="D5:X5">SUM(D6:D11)</f>
        <v>48</v>
      </c>
      <c r="E5" s="59">
        <f t="shared" si="1"/>
        <v>26</v>
      </c>
      <c r="F5" s="59">
        <f t="shared" si="1"/>
        <v>22</v>
      </c>
      <c r="G5" s="59">
        <f t="shared" si="1"/>
        <v>34</v>
      </c>
      <c r="H5" s="58">
        <f t="shared" si="1"/>
        <v>19</v>
      </c>
      <c r="I5" s="59">
        <f t="shared" si="1"/>
        <v>15</v>
      </c>
      <c r="J5" s="59">
        <f t="shared" si="1"/>
        <v>2</v>
      </c>
      <c r="K5" s="60">
        <f t="shared" si="1"/>
        <v>2</v>
      </c>
      <c r="L5" s="59">
        <f t="shared" si="1"/>
        <v>0</v>
      </c>
      <c r="M5" s="59">
        <f t="shared" si="1"/>
        <v>0</v>
      </c>
      <c r="N5" s="61">
        <f t="shared" si="1"/>
        <v>0</v>
      </c>
      <c r="O5" s="433">
        <f t="shared" si="1"/>
        <v>0</v>
      </c>
      <c r="P5" s="431">
        <f t="shared" si="1"/>
        <v>5</v>
      </c>
      <c r="Q5" s="432">
        <f t="shared" si="1"/>
        <v>3</v>
      </c>
      <c r="R5" s="431">
        <f t="shared" si="1"/>
        <v>2</v>
      </c>
      <c r="S5" s="431">
        <f>SUM(S6:S11)</f>
        <v>7</v>
      </c>
      <c r="T5" s="432">
        <f>SUM(T6:T11)</f>
        <v>2</v>
      </c>
      <c r="U5" s="431">
        <f>SUM(U6:U11)</f>
        <v>5</v>
      </c>
      <c r="V5" s="431">
        <f t="shared" si="1"/>
        <v>0</v>
      </c>
      <c r="W5" s="432">
        <f t="shared" si="1"/>
        <v>0</v>
      </c>
      <c r="X5" s="431">
        <f t="shared" si="1"/>
        <v>0</v>
      </c>
    </row>
    <row r="6" spans="1:24" ht="15" customHeight="1">
      <c r="A6" s="204" t="s">
        <v>84</v>
      </c>
      <c r="B6" s="207" t="s">
        <v>85</v>
      </c>
      <c r="C6" s="208"/>
      <c r="D6" s="63">
        <f aca="true" t="shared" si="2" ref="D6:D23">SUM(E6:F6)</f>
        <v>24</v>
      </c>
      <c r="E6" s="63">
        <f>SUM(H6,K6,N6,'[3]129（2）'!G6,'[3]129（2）'!J6,'[3]129（2）'!M6)</f>
        <v>17</v>
      </c>
      <c r="F6" s="63">
        <f>I6+L6+'[3]129（2）'!E6+'[3]129（2）'!H6+'[3]129（2）'!K6+'[3]129（2）'!N6</f>
        <v>7</v>
      </c>
      <c r="G6" s="63">
        <f aca="true" t="shared" si="3" ref="G6:G23">SUM(H6:I6)</f>
        <v>18</v>
      </c>
      <c r="H6" s="62">
        <v>13</v>
      </c>
      <c r="I6" s="63">
        <v>5</v>
      </c>
      <c r="J6" s="63">
        <f aca="true" t="shared" si="4" ref="J6:J23">SUM(K6:L6)</f>
        <v>2</v>
      </c>
      <c r="K6" s="62">
        <v>2</v>
      </c>
      <c r="L6" s="63">
        <v>0</v>
      </c>
      <c r="M6" s="63">
        <f>SUM(N6,'[3]129（2）'!E6)</f>
        <v>0</v>
      </c>
      <c r="N6" s="62">
        <v>0</v>
      </c>
      <c r="O6" s="434">
        <v>0</v>
      </c>
      <c r="P6" s="435">
        <f aca="true" t="shared" si="5" ref="P6:P23">SUM(Q6:R6)</f>
        <v>3</v>
      </c>
      <c r="Q6" s="436">
        <v>2</v>
      </c>
      <c r="R6" s="435">
        <v>1</v>
      </c>
      <c r="S6" s="435">
        <f aca="true" t="shared" si="6" ref="S6:S23">SUM(T6:U6)</f>
        <v>1</v>
      </c>
      <c r="T6" s="436">
        <v>0</v>
      </c>
      <c r="U6" s="435">
        <v>1</v>
      </c>
      <c r="V6" s="435">
        <f aca="true" t="shared" si="7" ref="V6:V23">SUM(W6:X6)</f>
        <v>0</v>
      </c>
      <c r="W6" s="436">
        <v>0</v>
      </c>
      <c r="X6" s="435">
        <v>0</v>
      </c>
    </row>
    <row r="7" spans="1:24" ht="15" customHeight="1">
      <c r="A7" s="204"/>
      <c r="B7" s="207" t="s">
        <v>86</v>
      </c>
      <c r="C7" s="208"/>
      <c r="D7" s="63">
        <f t="shared" si="2"/>
        <v>15</v>
      </c>
      <c r="E7" s="63">
        <f>SUM(H7,K7,N7,'[3]129（2）'!G7,'[3]129（2）'!J7,'[3]129（2）'!M7)</f>
        <v>4</v>
      </c>
      <c r="F7" s="63">
        <f>I7+L7+'[3]129（2）'!E7+'[3]129（2）'!H7+'[3]129（2）'!K7+'[3]129（2）'!N7</f>
        <v>11</v>
      </c>
      <c r="G7" s="63">
        <f t="shared" si="3"/>
        <v>12</v>
      </c>
      <c r="H7" s="62">
        <v>4</v>
      </c>
      <c r="I7" s="63">
        <v>8</v>
      </c>
      <c r="J7" s="63">
        <f t="shared" si="4"/>
        <v>0</v>
      </c>
      <c r="K7" s="62">
        <v>0</v>
      </c>
      <c r="L7" s="63">
        <v>0</v>
      </c>
      <c r="M7" s="63">
        <f>SUM(N7,'[3]129（2）'!E7)</f>
        <v>0</v>
      </c>
      <c r="N7" s="62">
        <v>0</v>
      </c>
      <c r="O7" s="434">
        <v>0</v>
      </c>
      <c r="P7" s="435">
        <f t="shared" si="5"/>
        <v>1</v>
      </c>
      <c r="Q7" s="436">
        <v>0</v>
      </c>
      <c r="R7" s="435">
        <v>1</v>
      </c>
      <c r="S7" s="435">
        <f t="shared" si="6"/>
        <v>2</v>
      </c>
      <c r="T7" s="436">
        <v>0</v>
      </c>
      <c r="U7" s="435">
        <v>2</v>
      </c>
      <c r="V7" s="435">
        <f t="shared" si="7"/>
        <v>0</v>
      </c>
      <c r="W7" s="436">
        <v>0</v>
      </c>
      <c r="X7" s="435">
        <v>0</v>
      </c>
    </row>
    <row r="8" spans="1:24" ht="15" customHeight="1">
      <c r="A8" s="204" t="s">
        <v>40</v>
      </c>
      <c r="B8" s="207" t="s">
        <v>87</v>
      </c>
      <c r="C8" s="208"/>
      <c r="D8" s="63">
        <f t="shared" si="2"/>
        <v>0</v>
      </c>
      <c r="E8" s="63">
        <f>SUM(H8,K8,N8,'[3]129（2）'!G8,'[3]129（2）'!J8,'[3]129（2）'!M8)</f>
        <v>0</v>
      </c>
      <c r="F8" s="63">
        <f>I8+L8+'[3]129（2）'!E8+'[3]129（2）'!H8+'[3]129（2）'!K8+'[3]129（2）'!N8</f>
        <v>0</v>
      </c>
      <c r="G8" s="63">
        <f t="shared" si="3"/>
        <v>0</v>
      </c>
      <c r="H8" s="62">
        <v>0</v>
      </c>
      <c r="I8" s="63">
        <v>0</v>
      </c>
      <c r="J8" s="63">
        <f t="shared" si="4"/>
        <v>0</v>
      </c>
      <c r="K8" s="62">
        <v>0</v>
      </c>
      <c r="L8" s="63">
        <v>0</v>
      </c>
      <c r="M8" s="63">
        <f>SUM(N8,'[3]129（2）'!E8)</f>
        <v>0</v>
      </c>
      <c r="N8" s="62">
        <v>0</v>
      </c>
      <c r="O8" s="434">
        <v>0</v>
      </c>
      <c r="P8" s="435">
        <f t="shared" si="5"/>
        <v>0</v>
      </c>
      <c r="Q8" s="436">
        <v>0</v>
      </c>
      <c r="R8" s="435">
        <v>0</v>
      </c>
      <c r="S8" s="435">
        <f t="shared" si="6"/>
        <v>0</v>
      </c>
      <c r="T8" s="436">
        <v>0</v>
      </c>
      <c r="U8" s="435">
        <v>0</v>
      </c>
      <c r="V8" s="435">
        <f t="shared" si="7"/>
        <v>0</v>
      </c>
      <c r="W8" s="436">
        <v>0</v>
      </c>
      <c r="X8" s="435">
        <v>0</v>
      </c>
    </row>
    <row r="9" spans="1:24" ht="15" customHeight="1">
      <c r="A9" s="204"/>
      <c r="B9" s="207" t="s">
        <v>88</v>
      </c>
      <c r="C9" s="208"/>
      <c r="D9" s="63">
        <f t="shared" si="2"/>
        <v>9</v>
      </c>
      <c r="E9" s="63">
        <f>SUM(H9,K9,N9,'[3]129（2）'!G9,'[3]129（2）'!J9,'[3]129（2）'!M9)</f>
        <v>5</v>
      </c>
      <c r="F9" s="63">
        <f>I9+L9+'[3]129（2）'!E9+'[3]129（2）'!H9+'[3]129（2）'!K9+'[3]129（2）'!N9</f>
        <v>4</v>
      </c>
      <c r="G9" s="63">
        <f t="shared" si="3"/>
        <v>4</v>
      </c>
      <c r="H9" s="62">
        <v>2</v>
      </c>
      <c r="I9" s="63">
        <v>2</v>
      </c>
      <c r="J9" s="63">
        <f t="shared" si="4"/>
        <v>0</v>
      </c>
      <c r="K9" s="62">
        <v>0</v>
      </c>
      <c r="L9" s="63">
        <v>0</v>
      </c>
      <c r="M9" s="63">
        <f>SUM(N9,'[3]129（2）'!E9)</f>
        <v>0</v>
      </c>
      <c r="N9" s="62">
        <v>0</v>
      </c>
      <c r="O9" s="434">
        <v>0</v>
      </c>
      <c r="P9" s="435">
        <f t="shared" si="5"/>
        <v>1</v>
      </c>
      <c r="Q9" s="436">
        <v>1</v>
      </c>
      <c r="R9" s="435">
        <v>0</v>
      </c>
      <c r="S9" s="435">
        <f t="shared" si="6"/>
        <v>4</v>
      </c>
      <c r="T9" s="436">
        <v>2</v>
      </c>
      <c r="U9" s="435">
        <v>2</v>
      </c>
      <c r="V9" s="435">
        <f t="shared" si="7"/>
        <v>0</v>
      </c>
      <c r="W9" s="436">
        <v>0</v>
      </c>
      <c r="X9" s="435">
        <v>0</v>
      </c>
    </row>
    <row r="10" spans="1:24" ht="15" customHeight="1">
      <c r="A10" s="204" t="s">
        <v>64</v>
      </c>
      <c r="B10" s="407" t="s">
        <v>168</v>
      </c>
      <c r="C10" s="208"/>
      <c r="D10" s="63">
        <f t="shared" si="2"/>
        <v>0</v>
      </c>
      <c r="E10" s="63">
        <f>SUM(H10,K10,N10,'[3]129（2）'!G10,'[3]129（2）'!J10,'[3]129（2）'!M10)</f>
        <v>0</v>
      </c>
      <c r="F10" s="63">
        <f>I10+L10+'[3]129（2）'!E10+'[3]129（2）'!H10+'[3]129（2）'!K10+'[3]129（2）'!N10</f>
        <v>0</v>
      </c>
      <c r="G10" s="63">
        <f t="shared" si="3"/>
        <v>0</v>
      </c>
      <c r="H10" s="62">
        <v>0</v>
      </c>
      <c r="I10" s="63">
        <v>0</v>
      </c>
      <c r="J10" s="63">
        <f t="shared" si="4"/>
        <v>0</v>
      </c>
      <c r="K10" s="62">
        <v>0</v>
      </c>
      <c r="L10" s="63">
        <v>0</v>
      </c>
      <c r="M10" s="63">
        <f>SUM(N10,'[3]129（2）'!E10)</f>
        <v>0</v>
      </c>
      <c r="N10" s="62">
        <v>0</v>
      </c>
      <c r="O10" s="434">
        <v>0</v>
      </c>
      <c r="P10" s="435">
        <f t="shared" si="5"/>
        <v>0</v>
      </c>
      <c r="Q10" s="436">
        <v>0</v>
      </c>
      <c r="R10" s="435">
        <v>0</v>
      </c>
      <c r="S10" s="435">
        <f t="shared" si="6"/>
        <v>0</v>
      </c>
      <c r="T10" s="436">
        <v>0</v>
      </c>
      <c r="U10" s="435">
        <v>0</v>
      </c>
      <c r="V10" s="435">
        <f t="shared" si="7"/>
        <v>0</v>
      </c>
      <c r="W10" s="436">
        <v>0</v>
      </c>
      <c r="X10" s="435">
        <v>0</v>
      </c>
    </row>
    <row r="11" spans="1:24" ht="15" customHeight="1">
      <c r="A11" s="209" t="s">
        <v>89</v>
      </c>
      <c r="B11" s="447" t="s">
        <v>90</v>
      </c>
      <c r="C11" s="195"/>
      <c r="D11" s="59">
        <f t="shared" si="2"/>
        <v>0</v>
      </c>
      <c r="E11" s="63">
        <f>SUM(H11,K11,N11,'[3]129（2）'!G11,'[3]129（2）'!J11,'[3]129（2）'!M11)</f>
        <v>0</v>
      </c>
      <c r="F11" s="63">
        <f>I11+L11+'[3]129（2）'!E11+'[3]129（2）'!H11+'[3]129（2）'!K11+'[3]129（2）'!N11</f>
        <v>0</v>
      </c>
      <c r="G11" s="59">
        <f t="shared" si="3"/>
        <v>0</v>
      </c>
      <c r="H11" s="58">
        <v>0</v>
      </c>
      <c r="I11" s="59">
        <v>0</v>
      </c>
      <c r="J11" s="59">
        <f t="shared" si="4"/>
        <v>0</v>
      </c>
      <c r="K11" s="58">
        <v>0</v>
      </c>
      <c r="L11" s="59">
        <v>0</v>
      </c>
      <c r="M11" s="59">
        <f>SUM(N11,'[3]129（2）'!E11)</f>
        <v>0</v>
      </c>
      <c r="N11" s="61">
        <v>0</v>
      </c>
      <c r="O11" s="433">
        <v>0</v>
      </c>
      <c r="P11" s="431">
        <f t="shared" si="5"/>
        <v>0</v>
      </c>
      <c r="Q11" s="432">
        <v>0</v>
      </c>
      <c r="R11" s="431">
        <v>0</v>
      </c>
      <c r="S11" s="431">
        <f t="shared" si="6"/>
        <v>0</v>
      </c>
      <c r="T11" s="432">
        <v>0</v>
      </c>
      <c r="U11" s="431">
        <v>0</v>
      </c>
      <c r="V11" s="431">
        <f t="shared" si="7"/>
        <v>0</v>
      </c>
      <c r="W11" s="432">
        <v>0</v>
      </c>
      <c r="X11" s="431">
        <v>0</v>
      </c>
    </row>
    <row r="12" spans="1:24" ht="15" customHeight="1">
      <c r="A12" s="210" t="s">
        <v>91</v>
      </c>
      <c r="B12" s="205" t="s">
        <v>0</v>
      </c>
      <c r="C12" s="206"/>
      <c r="D12" s="59">
        <f t="shared" si="2"/>
        <v>83</v>
      </c>
      <c r="E12" s="421">
        <f>SUM(E13:E16)</f>
        <v>36</v>
      </c>
      <c r="F12" s="422">
        <f>SUM(F13:F16)</f>
        <v>47</v>
      </c>
      <c r="G12" s="59">
        <f t="shared" si="3"/>
        <v>35</v>
      </c>
      <c r="H12" s="423">
        <f>SUM(H13:H16)</f>
        <v>14</v>
      </c>
      <c r="I12" s="64">
        <f>SUM(I13:I16)</f>
        <v>21</v>
      </c>
      <c r="J12" s="422">
        <f t="shared" si="4"/>
        <v>9</v>
      </c>
      <c r="K12" s="211">
        <f>SUM(K13:K16)</f>
        <v>7</v>
      </c>
      <c r="L12" s="59">
        <f>SUM(L13:L16)</f>
        <v>2</v>
      </c>
      <c r="M12" s="211">
        <f>SUM(N12,'[3]129（2）'!E12)</f>
        <v>3</v>
      </c>
      <c r="N12" s="60">
        <f>SUM(N13:N16)</f>
        <v>3</v>
      </c>
      <c r="O12" s="433">
        <f>SUM(O13:O16)</f>
        <v>0</v>
      </c>
      <c r="P12" s="431">
        <f t="shared" si="5"/>
        <v>22</v>
      </c>
      <c r="Q12" s="432">
        <f>SUM(Q13:Q16)</f>
        <v>12</v>
      </c>
      <c r="R12" s="431">
        <f>SUM(R13:R16)</f>
        <v>10</v>
      </c>
      <c r="S12" s="431">
        <f t="shared" si="6"/>
        <v>14</v>
      </c>
      <c r="T12" s="432">
        <f>SUM(T13:T16)</f>
        <v>0</v>
      </c>
      <c r="U12" s="431">
        <f>SUM(U13:U16)</f>
        <v>14</v>
      </c>
      <c r="V12" s="431">
        <f t="shared" si="7"/>
        <v>0</v>
      </c>
      <c r="W12" s="432">
        <f>SUM(W13:W16)</f>
        <v>0</v>
      </c>
      <c r="X12" s="431">
        <f>SUM(X13:X16)</f>
        <v>0</v>
      </c>
    </row>
    <row r="13" spans="1:24" ht="15" customHeight="1">
      <c r="A13" s="210" t="s">
        <v>92</v>
      </c>
      <c r="B13" s="334" t="s">
        <v>93</v>
      </c>
      <c r="C13" s="212" t="s">
        <v>94</v>
      </c>
      <c r="D13" s="63">
        <f t="shared" si="2"/>
        <v>77</v>
      </c>
      <c r="E13" s="424">
        <f>SUM(H13,K13,N13,'[3]129（2）'!G13,'[3]129（2）'!J13,'[3]129（2）'!M13)</f>
        <v>32</v>
      </c>
      <c r="F13" s="63">
        <f>I13+L13+'[3]129（2）'!E13+'[3]129（2）'!H13+'[3]129（2）'!K13+'[3]129（2）'!N13</f>
        <v>45</v>
      </c>
      <c r="G13" s="63">
        <f t="shared" si="3"/>
        <v>32</v>
      </c>
      <c r="H13" s="62">
        <v>12</v>
      </c>
      <c r="I13" s="63">
        <v>20</v>
      </c>
      <c r="J13" s="63">
        <f t="shared" si="4"/>
        <v>8</v>
      </c>
      <c r="K13" s="62">
        <v>6</v>
      </c>
      <c r="L13" s="63">
        <v>2</v>
      </c>
      <c r="M13" s="63">
        <f>SUM(N13,'[3]129（2）'!E13)</f>
        <v>3</v>
      </c>
      <c r="N13" s="65">
        <v>3</v>
      </c>
      <c r="O13" s="434">
        <v>0</v>
      </c>
      <c r="P13" s="435">
        <f t="shared" si="5"/>
        <v>21</v>
      </c>
      <c r="Q13" s="436">
        <v>11</v>
      </c>
      <c r="R13" s="435">
        <v>10</v>
      </c>
      <c r="S13" s="435">
        <f t="shared" si="6"/>
        <v>13</v>
      </c>
      <c r="T13" s="436">
        <v>0</v>
      </c>
      <c r="U13" s="435">
        <v>13</v>
      </c>
      <c r="V13" s="435">
        <f t="shared" si="7"/>
        <v>0</v>
      </c>
      <c r="W13" s="436">
        <v>0</v>
      </c>
      <c r="X13" s="435">
        <v>0</v>
      </c>
    </row>
    <row r="14" spans="1:24" ht="15" customHeight="1">
      <c r="A14" s="408" t="s">
        <v>95</v>
      </c>
      <c r="B14" s="335"/>
      <c r="C14" s="409" t="s">
        <v>96</v>
      </c>
      <c r="D14" s="63">
        <f t="shared" si="2"/>
        <v>2</v>
      </c>
      <c r="E14" s="424">
        <f>SUM(H14,K14,N14,'[3]129（2）'!G14,'[3]129（2）'!J14,'[3]129（2）'!M14)</f>
        <v>0</v>
      </c>
      <c r="F14" s="63">
        <f>I14+L14+'[3]129（2）'!E14+'[3]129（2）'!H14+'[3]129（2）'!K14+'[3]129（2）'!N14</f>
        <v>2</v>
      </c>
      <c r="G14" s="63">
        <f t="shared" si="3"/>
        <v>1</v>
      </c>
      <c r="H14" s="62">
        <v>0</v>
      </c>
      <c r="I14" s="63">
        <v>1</v>
      </c>
      <c r="J14" s="63">
        <f t="shared" si="4"/>
        <v>0</v>
      </c>
      <c r="K14" s="62">
        <v>0</v>
      </c>
      <c r="L14" s="63">
        <v>0</v>
      </c>
      <c r="M14" s="63">
        <f>SUM(N14,'[3]129（2）'!E14)</f>
        <v>0</v>
      </c>
      <c r="N14" s="65">
        <v>0</v>
      </c>
      <c r="O14" s="434">
        <v>0</v>
      </c>
      <c r="P14" s="435">
        <f t="shared" si="5"/>
        <v>0</v>
      </c>
      <c r="Q14" s="436">
        <v>0</v>
      </c>
      <c r="R14" s="435">
        <v>0</v>
      </c>
      <c r="S14" s="435">
        <f t="shared" si="6"/>
        <v>1</v>
      </c>
      <c r="T14" s="436">
        <v>0</v>
      </c>
      <c r="U14" s="435">
        <v>1</v>
      </c>
      <c r="V14" s="435">
        <f t="shared" si="7"/>
        <v>0</v>
      </c>
      <c r="W14" s="436">
        <v>0</v>
      </c>
      <c r="X14" s="435">
        <v>0</v>
      </c>
    </row>
    <row r="15" spans="1:24" ht="15" customHeight="1">
      <c r="A15" s="408" t="s">
        <v>97</v>
      </c>
      <c r="B15" s="410" t="s">
        <v>98</v>
      </c>
      <c r="C15" s="411"/>
      <c r="D15" s="63">
        <f t="shared" si="2"/>
        <v>0</v>
      </c>
      <c r="E15" s="424">
        <f>SUM(H15,K15,N15,'[3]129（2）'!G15,'[3]129（2）'!J15,'[3]129（2）'!M15)</f>
        <v>0</v>
      </c>
      <c r="F15" s="63">
        <f>I15+L15+'[3]129（2）'!E15+'[3]129（2）'!H15+'[3]129（2）'!K15+'[3]129（2）'!N15</f>
        <v>0</v>
      </c>
      <c r="G15" s="63">
        <f t="shared" si="3"/>
        <v>0</v>
      </c>
      <c r="H15" s="62">
        <v>0</v>
      </c>
      <c r="I15" s="63">
        <v>0</v>
      </c>
      <c r="J15" s="63">
        <f t="shared" si="4"/>
        <v>0</v>
      </c>
      <c r="K15" s="62">
        <v>0</v>
      </c>
      <c r="L15" s="63">
        <v>0</v>
      </c>
      <c r="M15" s="63">
        <f>SUM(N15,'[3]129（2）'!E15)</f>
        <v>0</v>
      </c>
      <c r="N15" s="65">
        <v>0</v>
      </c>
      <c r="O15" s="434">
        <v>0</v>
      </c>
      <c r="P15" s="435">
        <f t="shared" si="5"/>
        <v>0</v>
      </c>
      <c r="Q15" s="436">
        <v>0</v>
      </c>
      <c r="R15" s="435">
        <v>0</v>
      </c>
      <c r="S15" s="435">
        <f t="shared" si="6"/>
        <v>0</v>
      </c>
      <c r="T15" s="436">
        <v>0</v>
      </c>
      <c r="U15" s="435">
        <v>0</v>
      </c>
      <c r="V15" s="435">
        <f t="shared" si="7"/>
        <v>0</v>
      </c>
      <c r="W15" s="436">
        <v>0</v>
      </c>
      <c r="X15" s="435">
        <v>0</v>
      </c>
    </row>
    <row r="16" spans="1:24" ht="15" customHeight="1">
      <c r="A16" s="213" t="s">
        <v>99</v>
      </c>
      <c r="B16" s="194" t="s">
        <v>135</v>
      </c>
      <c r="C16" s="195"/>
      <c r="D16" s="59">
        <f t="shared" si="2"/>
        <v>4</v>
      </c>
      <c r="E16" s="425">
        <f>SUM(H16,K16,N16,'[3]129（2）'!G16,'[3]129（2）'!J16,'[3]129（2）'!M16)</f>
        <v>4</v>
      </c>
      <c r="F16" s="59">
        <f>I16+L16+'[3]129（2）'!E16+'[3]129（2）'!H16+'[3]129（2）'!K16+'[3]129（2）'!N16</f>
        <v>0</v>
      </c>
      <c r="G16" s="59">
        <f t="shared" si="3"/>
        <v>2</v>
      </c>
      <c r="H16" s="58">
        <v>2</v>
      </c>
      <c r="I16" s="59">
        <v>0</v>
      </c>
      <c r="J16" s="59">
        <f t="shared" si="4"/>
        <v>1</v>
      </c>
      <c r="K16" s="58">
        <v>1</v>
      </c>
      <c r="L16" s="59">
        <v>0</v>
      </c>
      <c r="M16" s="59">
        <f>SUM(N16,'[3]129（2）'!E16)</f>
        <v>0</v>
      </c>
      <c r="N16" s="61">
        <v>0</v>
      </c>
      <c r="O16" s="433">
        <v>0</v>
      </c>
      <c r="P16" s="431">
        <f t="shared" si="5"/>
        <v>1</v>
      </c>
      <c r="Q16" s="432">
        <v>1</v>
      </c>
      <c r="R16" s="431">
        <v>0</v>
      </c>
      <c r="S16" s="431">
        <f t="shared" si="6"/>
        <v>0</v>
      </c>
      <c r="T16" s="432">
        <v>0</v>
      </c>
      <c r="U16" s="431">
        <v>0</v>
      </c>
      <c r="V16" s="431">
        <f t="shared" si="7"/>
        <v>0</v>
      </c>
      <c r="W16" s="432">
        <v>0</v>
      </c>
      <c r="X16" s="431">
        <v>0</v>
      </c>
    </row>
    <row r="17" spans="1:24" ht="15" customHeight="1">
      <c r="A17" s="328" t="s">
        <v>291</v>
      </c>
      <c r="B17" s="412"/>
      <c r="C17" s="440" t="s">
        <v>316</v>
      </c>
      <c r="D17" s="426">
        <f t="shared" si="2"/>
        <v>113</v>
      </c>
      <c r="E17" s="426">
        <f>SUM(H17,K17,N17,'[3]129（2）'!G17,'[3]129（2）'!J17,'[3]129（2）'!M17)</f>
        <v>50</v>
      </c>
      <c r="F17" s="426">
        <f>I17+L17+'[3]129（2）'!E17+'[3]129（2）'!H17+'[3]129（2）'!K17+'[3]129（2）'!N17</f>
        <v>63</v>
      </c>
      <c r="G17" s="426">
        <f t="shared" si="3"/>
        <v>56</v>
      </c>
      <c r="H17" s="427">
        <v>31</v>
      </c>
      <c r="I17" s="426">
        <v>25</v>
      </c>
      <c r="J17" s="426">
        <f t="shared" si="4"/>
        <v>20</v>
      </c>
      <c r="K17" s="427">
        <v>11</v>
      </c>
      <c r="L17" s="426">
        <v>9</v>
      </c>
      <c r="M17" s="426">
        <f>SUM(N17,'[3]129（2）'!E17)</f>
        <v>2</v>
      </c>
      <c r="N17" s="428">
        <v>2</v>
      </c>
      <c r="O17" s="434">
        <v>0</v>
      </c>
      <c r="P17" s="435">
        <f t="shared" si="5"/>
        <v>12</v>
      </c>
      <c r="Q17" s="436">
        <v>5</v>
      </c>
      <c r="R17" s="435">
        <v>7</v>
      </c>
      <c r="S17" s="435">
        <f t="shared" si="6"/>
        <v>23</v>
      </c>
      <c r="T17" s="436">
        <v>1</v>
      </c>
      <c r="U17" s="435">
        <v>22</v>
      </c>
      <c r="V17" s="435">
        <f t="shared" si="7"/>
        <v>0</v>
      </c>
      <c r="W17" s="436">
        <v>0</v>
      </c>
      <c r="X17" s="435">
        <v>0</v>
      </c>
    </row>
    <row r="18" spans="1:24" ht="15" customHeight="1">
      <c r="A18" s="413"/>
      <c r="B18" s="414"/>
      <c r="C18" s="441" t="s">
        <v>317</v>
      </c>
      <c r="D18" s="59">
        <f>SUM(E18:F18)</f>
        <v>0</v>
      </c>
      <c r="E18" s="59">
        <f>SUM(H18,K18,N18,'[3]129（2）'!G18,'[3]129（2）'!J18,'[3]129（2）'!M18)</f>
        <v>0</v>
      </c>
      <c r="F18" s="59">
        <f>I18+L18+'[3]129（2）'!E18+'[3]129（2）'!H18+'[3]129（2）'!K18+'[3]129（2）'!N18</f>
        <v>0</v>
      </c>
      <c r="G18" s="59">
        <f t="shared" si="3"/>
        <v>0</v>
      </c>
      <c r="H18" s="58">
        <v>0</v>
      </c>
      <c r="I18" s="59">
        <v>0</v>
      </c>
      <c r="J18" s="59">
        <f t="shared" si="4"/>
        <v>0</v>
      </c>
      <c r="K18" s="58">
        <v>0</v>
      </c>
      <c r="L18" s="59">
        <v>0</v>
      </c>
      <c r="M18" s="59">
        <f>SUM(N18,'[3]129（2）'!E18)</f>
        <v>0</v>
      </c>
      <c r="N18" s="61">
        <v>0</v>
      </c>
      <c r="O18" s="433"/>
      <c r="P18" s="431">
        <f t="shared" si="5"/>
        <v>0</v>
      </c>
      <c r="Q18" s="432">
        <v>0</v>
      </c>
      <c r="R18" s="431">
        <v>0</v>
      </c>
      <c r="S18" s="431">
        <f t="shared" si="6"/>
        <v>0</v>
      </c>
      <c r="T18" s="432">
        <v>0</v>
      </c>
      <c r="U18" s="431">
        <v>0</v>
      </c>
      <c r="V18" s="431">
        <f t="shared" si="7"/>
        <v>0</v>
      </c>
      <c r="W18" s="432">
        <v>0</v>
      </c>
      <c r="X18" s="431">
        <v>0</v>
      </c>
    </row>
    <row r="19" spans="1:24" ht="15" customHeight="1">
      <c r="A19" s="214" t="s">
        <v>136</v>
      </c>
      <c r="B19" s="207"/>
      <c r="C19" s="208"/>
      <c r="D19" s="63">
        <f t="shared" si="2"/>
        <v>13</v>
      </c>
      <c r="E19" s="63">
        <f>SUM(H19,K19,N19,'[3]129（2）'!G19,'[3]129（2）'!J19,'[3]129（2）'!M19)</f>
        <v>3</v>
      </c>
      <c r="F19" s="63">
        <f>I19+L19+'[3]129（2）'!E19+'[3]129（2）'!H19+'[3]129（2）'!K19+'[3]129（2）'!N19</f>
        <v>10</v>
      </c>
      <c r="G19" s="63">
        <f t="shared" si="3"/>
        <v>12</v>
      </c>
      <c r="H19" s="62">
        <v>2</v>
      </c>
      <c r="I19" s="63">
        <v>10</v>
      </c>
      <c r="J19" s="63">
        <f t="shared" si="4"/>
        <v>0</v>
      </c>
      <c r="K19" s="62">
        <v>0</v>
      </c>
      <c r="L19" s="63">
        <v>0</v>
      </c>
      <c r="M19" s="63">
        <f>SUM(N19,'[3]129（2）'!E19)</f>
        <v>0</v>
      </c>
      <c r="N19" s="65">
        <v>0</v>
      </c>
      <c r="O19" s="434">
        <v>0</v>
      </c>
      <c r="P19" s="435">
        <f t="shared" si="5"/>
        <v>1</v>
      </c>
      <c r="Q19" s="436">
        <v>1</v>
      </c>
      <c r="R19" s="435">
        <v>0</v>
      </c>
      <c r="S19" s="435">
        <f t="shared" si="6"/>
        <v>0</v>
      </c>
      <c r="T19" s="436">
        <v>0</v>
      </c>
      <c r="U19" s="435">
        <v>0</v>
      </c>
      <c r="V19" s="435">
        <f t="shared" si="7"/>
        <v>0</v>
      </c>
      <c r="W19" s="436">
        <v>0</v>
      </c>
      <c r="X19" s="435">
        <v>0</v>
      </c>
    </row>
    <row r="20" spans="1:24" ht="15" customHeight="1">
      <c r="A20" s="214" t="s">
        <v>137</v>
      </c>
      <c r="B20" s="207"/>
      <c r="C20" s="208"/>
      <c r="D20" s="63">
        <f t="shared" si="2"/>
        <v>21</v>
      </c>
      <c r="E20" s="63">
        <f>SUM(H20,K20,N20,'[3]129（2）'!G20,'[3]129（2）'!J20,'[3]129（2）'!M20)</f>
        <v>5</v>
      </c>
      <c r="F20" s="63">
        <f>I20+L20+'[3]129（2）'!E20+'[3]129（2）'!H20+'[3]129（2）'!K20+'[3]129（2）'!N20</f>
        <v>16</v>
      </c>
      <c r="G20" s="63">
        <f t="shared" si="3"/>
        <v>12</v>
      </c>
      <c r="H20" s="62">
        <v>4</v>
      </c>
      <c r="I20" s="63">
        <v>8</v>
      </c>
      <c r="J20" s="63">
        <f t="shared" si="4"/>
        <v>0</v>
      </c>
      <c r="K20" s="62">
        <v>0</v>
      </c>
      <c r="L20" s="63">
        <v>0</v>
      </c>
      <c r="M20" s="63">
        <f>SUM(N20,'[3]129（2）'!E20)</f>
        <v>0</v>
      </c>
      <c r="N20" s="65">
        <v>0</v>
      </c>
      <c r="O20" s="434">
        <v>0</v>
      </c>
      <c r="P20" s="435">
        <f t="shared" si="5"/>
        <v>6</v>
      </c>
      <c r="Q20" s="436">
        <v>1</v>
      </c>
      <c r="R20" s="435">
        <v>5</v>
      </c>
      <c r="S20" s="435">
        <f t="shared" si="6"/>
        <v>3</v>
      </c>
      <c r="T20" s="436">
        <v>0</v>
      </c>
      <c r="U20" s="435">
        <v>3</v>
      </c>
      <c r="V20" s="435">
        <f t="shared" si="7"/>
        <v>0</v>
      </c>
      <c r="W20" s="436">
        <v>0</v>
      </c>
      <c r="X20" s="435">
        <v>0</v>
      </c>
    </row>
    <row r="21" spans="1:24" ht="15" customHeight="1">
      <c r="A21" s="250" t="s">
        <v>235</v>
      </c>
      <c r="B21" s="194"/>
      <c r="C21" s="195"/>
      <c r="D21" s="59">
        <f t="shared" si="2"/>
        <v>0</v>
      </c>
      <c r="E21" s="63">
        <f>SUM(H21,K21,N21,'[3]129（2）'!G21,'[3]129（2）'!J21,'[3]129（2）'!M21)</f>
        <v>0</v>
      </c>
      <c r="F21" s="63">
        <f>I21+L21+'[3]129（2）'!E21+'[3]129（2）'!H21+'[3]129（2）'!K21+'[3]129（2）'!N21</f>
        <v>0</v>
      </c>
      <c r="G21" s="59">
        <f t="shared" si="3"/>
        <v>0</v>
      </c>
      <c r="H21" s="58">
        <v>0</v>
      </c>
      <c r="I21" s="59">
        <v>0</v>
      </c>
      <c r="J21" s="59">
        <f t="shared" si="4"/>
        <v>0</v>
      </c>
      <c r="K21" s="58">
        <v>0</v>
      </c>
      <c r="L21" s="59">
        <v>0</v>
      </c>
      <c r="M21" s="59">
        <f>SUM(N21,'[3]129（2）'!E21)</f>
        <v>0</v>
      </c>
      <c r="N21" s="61">
        <v>0</v>
      </c>
      <c r="O21" s="433">
        <v>0</v>
      </c>
      <c r="P21" s="431">
        <f t="shared" si="5"/>
        <v>0</v>
      </c>
      <c r="Q21" s="432">
        <v>0</v>
      </c>
      <c r="R21" s="431">
        <v>0</v>
      </c>
      <c r="S21" s="431">
        <f t="shared" si="6"/>
        <v>0</v>
      </c>
      <c r="T21" s="432">
        <v>0</v>
      </c>
      <c r="U21" s="431">
        <v>0</v>
      </c>
      <c r="V21" s="431">
        <f t="shared" si="7"/>
        <v>0</v>
      </c>
      <c r="W21" s="432">
        <v>0</v>
      </c>
      <c r="X21" s="431">
        <v>0</v>
      </c>
    </row>
    <row r="22" spans="1:24" ht="15" customHeight="1">
      <c r="A22" s="415" t="s">
        <v>318</v>
      </c>
      <c r="B22" s="416"/>
      <c r="C22" s="442" t="s">
        <v>316</v>
      </c>
      <c r="D22" s="63">
        <f t="shared" si="2"/>
        <v>4</v>
      </c>
      <c r="E22" s="429">
        <f>SUM(H22,K22,N22,'[3]129（2）'!G22,'[3]129（2）'!J22,'[3]129（2）'!M22)</f>
        <v>1</v>
      </c>
      <c r="F22" s="426">
        <f>I22+L22+'[3]129（2）'!E22+'[3]129（2）'!H22+'[3]129（2）'!K22+'[3]129（2）'!N22</f>
        <v>3</v>
      </c>
      <c r="G22" s="63">
        <f t="shared" si="3"/>
        <v>1</v>
      </c>
      <c r="H22" s="62">
        <v>0</v>
      </c>
      <c r="I22" s="63">
        <v>1</v>
      </c>
      <c r="J22" s="63">
        <f t="shared" si="4"/>
        <v>0</v>
      </c>
      <c r="K22" s="62">
        <v>0</v>
      </c>
      <c r="L22" s="63">
        <v>0</v>
      </c>
      <c r="M22" s="63">
        <f>SUM(N22,'[3]129（2）'!E22)</f>
        <v>0</v>
      </c>
      <c r="N22" s="65">
        <v>0</v>
      </c>
      <c r="O22" s="434">
        <v>0</v>
      </c>
      <c r="P22" s="435">
        <f t="shared" si="5"/>
        <v>1</v>
      </c>
      <c r="Q22" s="436">
        <v>1</v>
      </c>
      <c r="R22" s="435">
        <v>0</v>
      </c>
      <c r="S22" s="435">
        <f t="shared" si="6"/>
        <v>2</v>
      </c>
      <c r="T22" s="436">
        <v>0</v>
      </c>
      <c r="U22" s="435">
        <v>2</v>
      </c>
      <c r="V22" s="435">
        <f t="shared" si="7"/>
        <v>0</v>
      </c>
      <c r="W22" s="436">
        <v>0</v>
      </c>
      <c r="X22" s="435">
        <v>0</v>
      </c>
    </row>
    <row r="23" spans="1:24" ht="17.25" customHeight="1">
      <c r="A23" s="417"/>
      <c r="B23" s="418"/>
      <c r="C23" s="441" t="s">
        <v>317</v>
      </c>
      <c r="D23" s="59">
        <f t="shared" si="2"/>
        <v>0</v>
      </c>
      <c r="E23" s="425">
        <f>SUM(H23,K23,N23,'[3]129（2）'!G23,'[3]129（2）'!J23,'[3]129（2）'!M23)</f>
        <v>0</v>
      </c>
      <c r="F23" s="59">
        <f>SUM(I23,L23,O23,'[3]129（2）'!H23,'[3]129（2）'!K23,'[3]129（2）'!N23)</f>
        <v>0</v>
      </c>
      <c r="G23" s="59">
        <f t="shared" si="3"/>
        <v>0</v>
      </c>
      <c r="H23" s="58">
        <v>0</v>
      </c>
      <c r="I23" s="59">
        <v>0</v>
      </c>
      <c r="J23" s="59">
        <f t="shared" si="4"/>
        <v>0</v>
      </c>
      <c r="K23" s="58">
        <v>0</v>
      </c>
      <c r="L23" s="59">
        <v>0</v>
      </c>
      <c r="M23" s="59">
        <f>SUM(N23,'[3]129（2）'!E23)</f>
        <v>0</v>
      </c>
      <c r="N23" s="61">
        <v>0</v>
      </c>
      <c r="O23" s="433">
        <v>0</v>
      </c>
      <c r="P23" s="431">
        <f t="shared" si="5"/>
        <v>0</v>
      </c>
      <c r="Q23" s="432">
        <v>0</v>
      </c>
      <c r="R23" s="431">
        <v>0</v>
      </c>
      <c r="S23" s="431">
        <f t="shared" si="6"/>
        <v>0</v>
      </c>
      <c r="T23" s="432">
        <v>0</v>
      </c>
      <c r="U23" s="431">
        <v>0</v>
      </c>
      <c r="V23" s="431">
        <f t="shared" si="7"/>
        <v>0</v>
      </c>
      <c r="W23" s="432">
        <v>0</v>
      </c>
      <c r="X23" s="431">
        <v>0</v>
      </c>
    </row>
    <row r="24" spans="1:24" ht="15" customHeight="1">
      <c r="A24" s="193" t="s">
        <v>169</v>
      </c>
      <c r="B24" s="194"/>
      <c r="C24" s="195"/>
      <c r="D24" s="66">
        <f>ROUND(D5/D4*100,1)</f>
        <v>17.3</v>
      </c>
      <c r="E24" s="66">
        <f aca="true" t="shared" si="8" ref="E24:N24">ROUND(E5/E4*100,1)</f>
        <v>21.7</v>
      </c>
      <c r="F24" s="66">
        <f t="shared" si="8"/>
        <v>13.9</v>
      </c>
      <c r="G24" s="66">
        <f t="shared" si="8"/>
        <v>22.8</v>
      </c>
      <c r="H24" s="67">
        <f t="shared" si="8"/>
        <v>27.1</v>
      </c>
      <c r="I24" s="66">
        <f t="shared" si="8"/>
        <v>19</v>
      </c>
      <c r="J24" s="66">
        <f t="shared" si="8"/>
        <v>6.5</v>
      </c>
      <c r="K24" s="69">
        <f t="shared" si="8"/>
        <v>10</v>
      </c>
      <c r="L24" s="233">
        <f t="shared" si="8"/>
        <v>0</v>
      </c>
      <c r="M24" s="66">
        <f t="shared" si="8"/>
        <v>0</v>
      </c>
      <c r="N24" s="69">
        <f t="shared" si="8"/>
        <v>0</v>
      </c>
      <c r="O24" s="437" t="s">
        <v>308</v>
      </c>
      <c r="P24" s="438">
        <f aca="true" t="shared" si="9" ref="P24:U24">ROUND(P5/P4*100,1)</f>
        <v>10.9</v>
      </c>
      <c r="Q24" s="439">
        <f t="shared" si="9"/>
        <v>13.6</v>
      </c>
      <c r="R24" s="437">
        <f t="shared" si="9"/>
        <v>8.3</v>
      </c>
      <c r="S24" s="438">
        <f t="shared" si="9"/>
        <v>14.9</v>
      </c>
      <c r="T24" s="439">
        <f t="shared" si="9"/>
        <v>66.7</v>
      </c>
      <c r="U24" s="438">
        <f t="shared" si="9"/>
        <v>11.4</v>
      </c>
      <c r="V24" s="438">
        <v>0</v>
      </c>
      <c r="W24" s="439">
        <v>0</v>
      </c>
      <c r="X24" s="438">
        <v>0</v>
      </c>
    </row>
    <row r="25" spans="1:24" ht="12.75">
      <c r="A25" s="193" t="s">
        <v>170</v>
      </c>
      <c r="B25" s="194"/>
      <c r="C25" s="195"/>
      <c r="D25" s="66">
        <f>ROUND((D17+D18+D22+D23)/D4*100,1)</f>
        <v>42.1</v>
      </c>
      <c r="E25" s="66">
        <f aca="true" t="shared" si="10" ref="E25:N25">ROUND((E17+E18+E22+E23)/E4*100,1)</f>
        <v>42.5</v>
      </c>
      <c r="F25" s="66">
        <f t="shared" si="10"/>
        <v>41.8</v>
      </c>
      <c r="G25" s="66">
        <f t="shared" si="10"/>
        <v>38.3</v>
      </c>
      <c r="H25" s="67">
        <f t="shared" si="10"/>
        <v>44.3</v>
      </c>
      <c r="I25" s="66">
        <f t="shared" si="10"/>
        <v>32.9</v>
      </c>
      <c r="J25" s="66">
        <f t="shared" si="10"/>
        <v>64.5</v>
      </c>
      <c r="K25" s="67">
        <f t="shared" si="10"/>
        <v>55</v>
      </c>
      <c r="L25" s="68">
        <f t="shared" si="10"/>
        <v>81.8</v>
      </c>
      <c r="M25" s="66">
        <f t="shared" si="10"/>
        <v>40</v>
      </c>
      <c r="N25" s="69">
        <f t="shared" si="10"/>
        <v>40</v>
      </c>
      <c r="O25" s="438" t="s">
        <v>308</v>
      </c>
      <c r="P25" s="438">
        <f aca="true" t="shared" si="11" ref="P25:U25">ROUND((P17+P18+P22+P23)/P4*100,1)</f>
        <v>28.3</v>
      </c>
      <c r="Q25" s="439">
        <f t="shared" si="11"/>
        <v>27.3</v>
      </c>
      <c r="R25" s="438">
        <f t="shared" si="11"/>
        <v>29.2</v>
      </c>
      <c r="S25" s="438">
        <f t="shared" si="11"/>
        <v>53.2</v>
      </c>
      <c r="T25" s="439">
        <f t="shared" si="11"/>
        <v>33.3</v>
      </c>
      <c r="U25" s="438">
        <f t="shared" si="11"/>
        <v>54.5</v>
      </c>
      <c r="V25" s="438">
        <v>0</v>
      </c>
      <c r="W25" s="439">
        <v>0</v>
      </c>
      <c r="X25" s="438">
        <v>0</v>
      </c>
    </row>
  </sheetData>
  <sheetProtection/>
  <mergeCells count="5">
    <mergeCell ref="M2:O2"/>
    <mergeCell ref="A2:C3"/>
    <mergeCell ref="B13:B14"/>
    <mergeCell ref="A17:B18"/>
    <mergeCell ref="A22:B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&amp;R卒業後・高等学校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18.00390625" style="1" customWidth="1"/>
    <col min="3" max="3" width="14.625" style="1" customWidth="1"/>
    <col min="4" max="4" width="8.00390625" style="1" bestFit="1" customWidth="1"/>
    <col min="5" max="5" width="7.375" style="1" customWidth="1"/>
    <col min="6" max="7" width="8.00390625" style="1" bestFit="1" customWidth="1"/>
    <col min="8" max="9" width="7.25390625" style="1" customWidth="1"/>
    <col min="10" max="10" width="8.00390625" style="1" bestFit="1" customWidth="1"/>
    <col min="11" max="12" width="6.25390625" style="1" customWidth="1"/>
    <col min="13" max="13" width="7.75390625" style="53" customWidth="1"/>
    <col min="14" max="14" width="6.25390625" style="53" customWidth="1"/>
    <col min="15" max="36" width="6.25390625" style="1" customWidth="1"/>
    <col min="37" max="16384" width="9.125" style="1" customWidth="1"/>
  </cols>
  <sheetData>
    <row r="1" ht="19.5" customHeight="1">
      <c r="A1" s="221" t="s">
        <v>319</v>
      </c>
    </row>
    <row r="2" spans="1:36" ht="16.5" customHeight="1">
      <c r="A2" s="336" t="s">
        <v>236</v>
      </c>
      <c r="B2" s="337"/>
      <c r="C2" s="338"/>
      <c r="D2" s="222" t="s">
        <v>0</v>
      </c>
      <c r="E2" s="222"/>
      <c r="F2" s="223"/>
      <c r="G2" s="222" t="s">
        <v>69</v>
      </c>
      <c r="H2" s="222"/>
      <c r="I2" s="223"/>
      <c r="J2" s="222" t="s">
        <v>70</v>
      </c>
      <c r="K2" s="222"/>
      <c r="L2" s="223"/>
      <c r="M2" s="222" t="s">
        <v>237</v>
      </c>
      <c r="N2" s="222"/>
      <c r="O2" s="223"/>
      <c r="P2" s="276" t="s">
        <v>71</v>
      </c>
      <c r="Q2" s="222"/>
      <c r="R2" s="223"/>
      <c r="S2" s="222" t="s">
        <v>72</v>
      </c>
      <c r="T2" s="140"/>
      <c r="U2" s="223"/>
      <c r="V2" s="276" t="s">
        <v>238</v>
      </c>
      <c r="W2" s="222"/>
      <c r="X2" s="223"/>
      <c r="Y2" s="276" t="s">
        <v>239</v>
      </c>
      <c r="Z2" s="222"/>
      <c r="AA2" s="222"/>
      <c r="AB2" s="345" t="s">
        <v>172</v>
      </c>
      <c r="AC2" s="309"/>
      <c r="AD2" s="310"/>
      <c r="AE2" s="222" t="s">
        <v>240</v>
      </c>
      <c r="AF2" s="222"/>
      <c r="AG2" s="223"/>
      <c r="AH2" s="222" t="s">
        <v>241</v>
      </c>
      <c r="AI2" s="222"/>
      <c r="AJ2" s="223"/>
    </row>
    <row r="3" spans="1:36" ht="16.5" customHeight="1">
      <c r="A3" s="339"/>
      <c r="B3" s="340"/>
      <c r="C3" s="341"/>
      <c r="D3" s="224" t="s">
        <v>0</v>
      </c>
      <c r="E3" s="251" t="s">
        <v>1</v>
      </c>
      <c r="F3" s="252" t="s">
        <v>2</v>
      </c>
      <c r="G3" s="224" t="s">
        <v>0</v>
      </c>
      <c r="H3" s="190" t="s">
        <v>1</v>
      </c>
      <c r="I3" s="142" t="s">
        <v>2</v>
      </c>
      <c r="J3" s="224" t="s">
        <v>0</v>
      </c>
      <c r="K3" s="190" t="s">
        <v>1</v>
      </c>
      <c r="L3" s="142" t="s">
        <v>2</v>
      </c>
      <c r="M3" s="224" t="s">
        <v>0</v>
      </c>
      <c r="N3" s="146" t="s">
        <v>1</v>
      </c>
      <c r="O3" s="174" t="s">
        <v>2</v>
      </c>
      <c r="P3" s="249" t="s">
        <v>0</v>
      </c>
      <c r="Q3" s="190" t="s">
        <v>1</v>
      </c>
      <c r="R3" s="142" t="s">
        <v>2</v>
      </c>
      <c r="S3" s="224" t="s">
        <v>0</v>
      </c>
      <c r="T3" s="190" t="s">
        <v>1</v>
      </c>
      <c r="U3" s="142" t="s">
        <v>2</v>
      </c>
      <c r="V3" s="224" t="s">
        <v>0</v>
      </c>
      <c r="W3" s="190" t="s">
        <v>1</v>
      </c>
      <c r="X3" s="142" t="s">
        <v>2</v>
      </c>
      <c r="Y3" s="224" t="s">
        <v>0</v>
      </c>
      <c r="Z3" s="190" t="s">
        <v>1</v>
      </c>
      <c r="AA3" s="142" t="s">
        <v>2</v>
      </c>
      <c r="AB3" s="224" t="s">
        <v>0</v>
      </c>
      <c r="AC3" s="190" t="s">
        <v>1</v>
      </c>
      <c r="AD3" s="142" t="s">
        <v>2</v>
      </c>
      <c r="AE3" s="224" t="s">
        <v>0</v>
      </c>
      <c r="AF3" s="190" t="s">
        <v>1</v>
      </c>
      <c r="AG3" s="142" t="s">
        <v>2</v>
      </c>
      <c r="AH3" s="142" t="s">
        <v>0</v>
      </c>
      <c r="AI3" s="190" t="s">
        <v>1</v>
      </c>
      <c r="AJ3" s="142" t="s">
        <v>2</v>
      </c>
    </row>
    <row r="4" spans="1:36" ht="16.5" customHeight="1">
      <c r="A4" s="342" t="s">
        <v>0</v>
      </c>
      <c r="B4" s="180" t="s">
        <v>320</v>
      </c>
      <c r="C4" s="225" t="s">
        <v>74</v>
      </c>
      <c r="D4" s="253">
        <v>4613</v>
      </c>
      <c r="E4" s="254">
        <v>2493</v>
      </c>
      <c r="F4" s="255">
        <v>2120</v>
      </c>
      <c r="G4" s="255">
        <v>3733</v>
      </c>
      <c r="H4" s="254">
        <v>1971</v>
      </c>
      <c r="I4" s="255">
        <v>1762</v>
      </c>
      <c r="J4" s="255">
        <v>24</v>
      </c>
      <c r="K4" s="254">
        <v>19</v>
      </c>
      <c r="L4" s="255">
        <v>5</v>
      </c>
      <c r="M4" s="255">
        <v>148</v>
      </c>
      <c r="N4" s="256">
        <v>124</v>
      </c>
      <c r="O4" s="257">
        <v>24</v>
      </c>
      <c r="P4" s="271">
        <v>236</v>
      </c>
      <c r="Q4" s="254">
        <v>154</v>
      </c>
      <c r="R4" s="255">
        <v>82</v>
      </c>
      <c r="S4" s="255">
        <v>7</v>
      </c>
      <c r="T4" s="254">
        <v>6</v>
      </c>
      <c r="U4" s="255">
        <v>1</v>
      </c>
      <c r="V4" s="255">
        <v>13</v>
      </c>
      <c r="W4" s="254">
        <v>0</v>
      </c>
      <c r="X4" s="255">
        <v>13</v>
      </c>
      <c r="Y4" s="255">
        <v>0</v>
      </c>
      <c r="Z4" s="254">
        <v>0</v>
      </c>
      <c r="AA4" s="255">
        <v>0</v>
      </c>
      <c r="AB4" s="255">
        <v>6</v>
      </c>
      <c r="AC4" s="254">
        <v>0</v>
      </c>
      <c r="AD4" s="255">
        <v>6</v>
      </c>
      <c r="AE4" s="255">
        <v>283</v>
      </c>
      <c r="AF4" s="254">
        <v>151</v>
      </c>
      <c r="AG4" s="255">
        <v>132</v>
      </c>
      <c r="AH4" s="255">
        <v>163</v>
      </c>
      <c r="AI4" s="254">
        <v>68</v>
      </c>
      <c r="AJ4" s="255">
        <v>95</v>
      </c>
    </row>
    <row r="5" spans="1:36" ht="16.5" customHeight="1">
      <c r="A5" s="343"/>
      <c r="B5" s="227" t="s">
        <v>76</v>
      </c>
      <c r="C5" s="228" t="s">
        <v>77</v>
      </c>
      <c r="D5" s="258">
        <v>720</v>
      </c>
      <c r="E5" s="259">
        <v>96</v>
      </c>
      <c r="F5" s="260">
        <v>624</v>
      </c>
      <c r="G5" s="260">
        <v>465</v>
      </c>
      <c r="H5" s="259">
        <v>69</v>
      </c>
      <c r="I5" s="260">
        <v>396</v>
      </c>
      <c r="J5" s="260">
        <v>10</v>
      </c>
      <c r="K5" s="259">
        <v>3</v>
      </c>
      <c r="L5" s="261">
        <v>7</v>
      </c>
      <c r="M5" s="260">
        <v>22</v>
      </c>
      <c r="N5" s="262">
        <v>11</v>
      </c>
      <c r="O5" s="261">
        <v>11</v>
      </c>
      <c r="P5" s="274">
        <v>73</v>
      </c>
      <c r="Q5" s="259">
        <v>3</v>
      </c>
      <c r="R5" s="260">
        <v>70</v>
      </c>
      <c r="S5" s="274">
        <v>6</v>
      </c>
      <c r="T5" s="259">
        <v>4</v>
      </c>
      <c r="U5" s="260">
        <v>2</v>
      </c>
      <c r="V5" s="274">
        <v>28</v>
      </c>
      <c r="W5" s="259">
        <v>1</v>
      </c>
      <c r="X5" s="260">
        <v>27</v>
      </c>
      <c r="Y5" s="274">
        <v>0</v>
      </c>
      <c r="Z5" s="259">
        <v>0</v>
      </c>
      <c r="AA5" s="260">
        <v>0</v>
      </c>
      <c r="AB5" s="274">
        <v>12</v>
      </c>
      <c r="AC5" s="259">
        <v>0</v>
      </c>
      <c r="AD5" s="260">
        <v>12</v>
      </c>
      <c r="AE5" s="274">
        <v>23</v>
      </c>
      <c r="AF5" s="259">
        <v>3</v>
      </c>
      <c r="AG5" s="260">
        <v>20</v>
      </c>
      <c r="AH5" s="274">
        <v>81</v>
      </c>
      <c r="AI5" s="259">
        <v>2</v>
      </c>
      <c r="AJ5" s="260">
        <v>79</v>
      </c>
    </row>
    <row r="6" spans="1:36" s="73" customFormat="1" ht="16.5" customHeight="1">
      <c r="A6" s="343"/>
      <c r="B6" s="180" t="s">
        <v>321</v>
      </c>
      <c r="C6" s="225" t="s">
        <v>74</v>
      </c>
      <c r="D6" s="255">
        <v>429</v>
      </c>
      <c r="E6" s="254">
        <v>301</v>
      </c>
      <c r="F6" s="255">
        <v>128</v>
      </c>
      <c r="G6" s="255">
        <v>364</v>
      </c>
      <c r="H6" s="254">
        <v>264</v>
      </c>
      <c r="I6" s="255">
        <v>100</v>
      </c>
      <c r="J6" s="255">
        <v>0</v>
      </c>
      <c r="K6" s="254">
        <v>0</v>
      </c>
      <c r="L6" s="255">
        <v>0</v>
      </c>
      <c r="M6" s="255">
        <v>0</v>
      </c>
      <c r="N6" s="256">
        <v>0</v>
      </c>
      <c r="O6" s="263">
        <v>0</v>
      </c>
      <c r="P6" s="271">
        <v>0</v>
      </c>
      <c r="Q6" s="254">
        <v>0</v>
      </c>
      <c r="R6" s="255">
        <v>0</v>
      </c>
      <c r="S6" s="255">
        <v>0</v>
      </c>
      <c r="T6" s="254">
        <v>0</v>
      </c>
      <c r="U6" s="255">
        <v>0</v>
      </c>
      <c r="V6" s="255">
        <v>0</v>
      </c>
      <c r="W6" s="254">
        <v>0</v>
      </c>
      <c r="X6" s="255">
        <v>0</v>
      </c>
      <c r="Y6" s="255">
        <v>0</v>
      </c>
      <c r="Z6" s="254">
        <v>0</v>
      </c>
      <c r="AA6" s="255">
        <v>0</v>
      </c>
      <c r="AB6" s="255">
        <v>0</v>
      </c>
      <c r="AC6" s="254">
        <v>0</v>
      </c>
      <c r="AD6" s="255">
        <v>0</v>
      </c>
      <c r="AE6" s="255">
        <v>64</v>
      </c>
      <c r="AF6" s="254">
        <v>36</v>
      </c>
      <c r="AG6" s="255">
        <v>28</v>
      </c>
      <c r="AH6" s="255">
        <v>1</v>
      </c>
      <c r="AI6" s="254">
        <v>1</v>
      </c>
      <c r="AJ6" s="255">
        <v>0</v>
      </c>
    </row>
    <row r="7" spans="1:36" s="73" customFormat="1" ht="16.5" customHeight="1">
      <c r="A7" s="343"/>
      <c r="B7" s="227" t="s">
        <v>76</v>
      </c>
      <c r="C7" s="228" t="s">
        <v>77</v>
      </c>
      <c r="D7" s="260">
        <v>3</v>
      </c>
      <c r="E7" s="259">
        <v>0</v>
      </c>
      <c r="F7" s="260">
        <v>3</v>
      </c>
      <c r="G7" s="260">
        <v>3</v>
      </c>
      <c r="H7" s="259">
        <v>0</v>
      </c>
      <c r="I7" s="260">
        <v>3</v>
      </c>
      <c r="J7" s="260">
        <v>0</v>
      </c>
      <c r="K7" s="259">
        <v>0</v>
      </c>
      <c r="L7" s="260">
        <v>0</v>
      </c>
      <c r="M7" s="260">
        <v>0</v>
      </c>
      <c r="N7" s="262">
        <v>0</v>
      </c>
      <c r="O7" s="261">
        <v>0</v>
      </c>
      <c r="P7" s="274">
        <v>0</v>
      </c>
      <c r="Q7" s="259">
        <v>0</v>
      </c>
      <c r="R7" s="260">
        <v>0</v>
      </c>
      <c r="S7" s="260">
        <v>0</v>
      </c>
      <c r="T7" s="259">
        <v>0</v>
      </c>
      <c r="U7" s="260">
        <v>0</v>
      </c>
      <c r="V7" s="260">
        <v>0</v>
      </c>
      <c r="W7" s="259">
        <v>0</v>
      </c>
      <c r="X7" s="260">
        <v>0</v>
      </c>
      <c r="Y7" s="260">
        <v>0</v>
      </c>
      <c r="Z7" s="259">
        <v>0</v>
      </c>
      <c r="AA7" s="260">
        <v>0</v>
      </c>
      <c r="AB7" s="260">
        <v>0</v>
      </c>
      <c r="AC7" s="259">
        <v>0</v>
      </c>
      <c r="AD7" s="260">
        <v>0</v>
      </c>
      <c r="AE7" s="260">
        <v>0</v>
      </c>
      <c r="AF7" s="259">
        <v>0</v>
      </c>
      <c r="AG7" s="260">
        <v>0</v>
      </c>
      <c r="AH7" s="260">
        <v>0</v>
      </c>
      <c r="AI7" s="259">
        <v>0</v>
      </c>
      <c r="AJ7" s="260">
        <v>0</v>
      </c>
    </row>
    <row r="8" spans="1:36" s="73" customFormat="1" ht="16.5" customHeight="1">
      <c r="A8" s="343"/>
      <c r="B8" s="180" t="s">
        <v>322</v>
      </c>
      <c r="C8" s="225" t="s">
        <v>74</v>
      </c>
      <c r="D8" s="255">
        <v>90</v>
      </c>
      <c r="E8" s="254">
        <v>67</v>
      </c>
      <c r="F8" s="255">
        <v>23</v>
      </c>
      <c r="G8" s="255">
        <v>78</v>
      </c>
      <c r="H8" s="254">
        <v>60</v>
      </c>
      <c r="I8" s="255">
        <v>18</v>
      </c>
      <c r="J8" s="255">
        <v>0</v>
      </c>
      <c r="K8" s="254">
        <v>0</v>
      </c>
      <c r="L8" s="255">
        <v>0</v>
      </c>
      <c r="M8" s="255">
        <v>0</v>
      </c>
      <c r="N8" s="256">
        <v>0</v>
      </c>
      <c r="O8" s="263">
        <v>0</v>
      </c>
      <c r="P8" s="271">
        <v>0</v>
      </c>
      <c r="Q8" s="254">
        <v>0</v>
      </c>
      <c r="R8" s="255">
        <v>0</v>
      </c>
      <c r="S8" s="255">
        <v>0</v>
      </c>
      <c r="T8" s="254">
        <v>0</v>
      </c>
      <c r="U8" s="255">
        <v>0</v>
      </c>
      <c r="V8" s="255">
        <v>0</v>
      </c>
      <c r="W8" s="254">
        <v>0</v>
      </c>
      <c r="X8" s="255">
        <v>0</v>
      </c>
      <c r="Y8" s="255">
        <v>0</v>
      </c>
      <c r="Z8" s="254">
        <v>0</v>
      </c>
      <c r="AA8" s="255">
        <v>0</v>
      </c>
      <c r="AB8" s="255">
        <v>0</v>
      </c>
      <c r="AC8" s="254">
        <v>0</v>
      </c>
      <c r="AD8" s="255">
        <v>0</v>
      </c>
      <c r="AE8" s="255">
        <v>12</v>
      </c>
      <c r="AF8" s="254">
        <v>7</v>
      </c>
      <c r="AG8" s="255">
        <v>5</v>
      </c>
      <c r="AH8" s="255">
        <v>0</v>
      </c>
      <c r="AI8" s="254">
        <v>0</v>
      </c>
      <c r="AJ8" s="255">
        <v>0</v>
      </c>
    </row>
    <row r="9" spans="1:36" s="73" customFormat="1" ht="16.5" customHeight="1">
      <c r="A9" s="344"/>
      <c r="B9" s="229" t="s">
        <v>76</v>
      </c>
      <c r="C9" s="142" t="s">
        <v>77</v>
      </c>
      <c r="D9" s="264">
        <v>1</v>
      </c>
      <c r="E9" s="265">
        <v>0</v>
      </c>
      <c r="F9" s="266">
        <v>1</v>
      </c>
      <c r="G9" s="266">
        <v>1</v>
      </c>
      <c r="H9" s="265">
        <v>0</v>
      </c>
      <c r="I9" s="266">
        <v>1</v>
      </c>
      <c r="J9" s="266">
        <v>0</v>
      </c>
      <c r="K9" s="265">
        <v>0</v>
      </c>
      <c r="L9" s="267">
        <v>0</v>
      </c>
      <c r="M9" s="266">
        <v>0</v>
      </c>
      <c r="N9" s="268">
        <v>0</v>
      </c>
      <c r="O9" s="267">
        <v>0</v>
      </c>
      <c r="P9" s="264">
        <v>0</v>
      </c>
      <c r="Q9" s="265">
        <v>0</v>
      </c>
      <c r="R9" s="266">
        <v>0</v>
      </c>
      <c r="S9" s="266">
        <v>0</v>
      </c>
      <c r="T9" s="265">
        <v>0</v>
      </c>
      <c r="U9" s="266">
        <v>0</v>
      </c>
      <c r="V9" s="266">
        <v>0</v>
      </c>
      <c r="W9" s="265">
        <v>0</v>
      </c>
      <c r="X9" s="266">
        <v>0</v>
      </c>
      <c r="Y9" s="266">
        <v>0</v>
      </c>
      <c r="Z9" s="265">
        <v>0</v>
      </c>
      <c r="AA9" s="266">
        <v>0</v>
      </c>
      <c r="AB9" s="266">
        <v>0</v>
      </c>
      <c r="AC9" s="265">
        <v>0</v>
      </c>
      <c r="AD9" s="266">
        <v>0</v>
      </c>
      <c r="AE9" s="266">
        <v>0</v>
      </c>
      <c r="AF9" s="265">
        <v>0</v>
      </c>
      <c r="AG9" s="266">
        <v>0</v>
      </c>
      <c r="AH9" s="266">
        <v>0</v>
      </c>
      <c r="AI9" s="265">
        <v>0</v>
      </c>
      <c r="AJ9" s="266">
        <v>0</v>
      </c>
    </row>
    <row r="10" spans="1:36" ht="16.5" customHeight="1">
      <c r="A10" s="226"/>
      <c r="B10" s="180" t="s">
        <v>320</v>
      </c>
      <c r="C10" s="225" t="s">
        <v>74</v>
      </c>
      <c r="D10" s="253">
        <v>4589</v>
      </c>
      <c r="E10" s="254">
        <v>2476</v>
      </c>
      <c r="F10" s="255">
        <v>2113</v>
      </c>
      <c r="G10" s="255">
        <v>3715</v>
      </c>
      <c r="H10" s="254">
        <v>1958</v>
      </c>
      <c r="I10" s="255">
        <v>1757</v>
      </c>
      <c r="J10" s="255">
        <v>22</v>
      </c>
      <c r="K10" s="254">
        <v>17</v>
      </c>
      <c r="L10" s="255">
        <v>5</v>
      </c>
      <c r="M10" s="255">
        <v>148</v>
      </c>
      <c r="N10" s="256">
        <v>124</v>
      </c>
      <c r="O10" s="263">
        <v>24</v>
      </c>
      <c r="P10" s="271">
        <v>233</v>
      </c>
      <c r="Q10" s="254">
        <v>152</v>
      </c>
      <c r="R10" s="255">
        <v>81</v>
      </c>
      <c r="S10" s="255">
        <v>7</v>
      </c>
      <c r="T10" s="254">
        <v>6</v>
      </c>
      <c r="U10" s="255">
        <v>1</v>
      </c>
      <c r="V10" s="255">
        <v>12</v>
      </c>
      <c r="W10" s="254">
        <v>0</v>
      </c>
      <c r="X10" s="255">
        <v>12</v>
      </c>
      <c r="Y10" s="255">
        <v>0</v>
      </c>
      <c r="Z10" s="254">
        <v>0</v>
      </c>
      <c r="AA10" s="255">
        <v>0</v>
      </c>
      <c r="AB10" s="255">
        <v>6</v>
      </c>
      <c r="AC10" s="254">
        <v>0</v>
      </c>
      <c r="AD10" s="255">
        <v>6</v>
      </c>
      <c r="AE10" s="255">
        <v>283</v>
      </c>
      <c r="AF10" s="254">
        <v>151</v>
      </c>
      <c r="AG10" s="255">
        <v>132</v>
      </c>
      <c r="AH10" s="255">
        <v>163</v>
      </c>
      <c r="AI10" s="254">
        <v>68</v>
      </c>
      <c r="AJ10" s="255">
        <v>95</v>
      </c>
    </row>
    <row r="11" spans="1:36" ht="16.5" customHeight="1">
      <c r="A11" s="226" t="s">
        <v>78</v>
      </c>
      <c r="B11" s="227" t="s">
        <v>76</v>
      </c>
      <c r="C11" s="228" t="s">
        <v>77</v>
      </c>
      <c r="D11" s="258">
        <v>705</v>
      </c>
      <c r="E11" s="259">
        <v>92</v>
      </c>
      <c r="F11" s="260">
        <v>613</v>
      </c>
      <c r="G11" s="260">
        <v>453</v>
      </c>
      <c r="H11" s="259">
        <v>65</v>
      </c>
      <c r="I11" s="260">
        <v>388</v>
      </c>
      <c r="J11" s="260">
        <v>10</v>
      </c>
      <c r="K11" s="259">
        <v>3</v>
      </c>
      <c r="L11" s="261">
        <v>7</v>
      </c>
      <c r="M11" s="260">
        <v>22</v>
      </c>
      <c r="N11" s="262">
        <v>11</v>
      </c>
      <c r="O11" s="261">
        <v>11</v>
      </c>
      <c r="P11" s="274">
        <v>72</v>
      </c>
      <c r="Q11" s="259">
        <v>3</v>
      </c>
      <c r="R11" s="260">
        <v>69</v>
      </c>
      <c r="S11" s="274">
        <v>6</v>
      </c>
      <c r="T11" s="259">
        <v>4</v>
      </c>
      <c r="U11" s="260">
        <v>2</v>
      </c>
      <c r="V11" s="274">
        <v>26</v>
      </c>
      <c r="W11" s="259">
        <v>1</v>
      </c>
      <c r="X11" s="260">
        <v>25</v>
      </c>
      <c r="Y11" s="274">
        <v>0</v>
      </c>
      <c r="Z11" s="259">
        <v>0</v>
      </c>
      <c r="AA11" s="260">
        <v>0</v>
      </c>
      <c r="AB11" s="274">
        <v>12</v>
      </c>
      <c r="AC11" s="259">
        <v>0</v>
      </c>
      <c r="AD11" s="260">
        <v>12</v>
      </c>
      <c r="AE11" s="274">
        <v>23</v>
      </c>
      <c r="AF11" s="259">
        <v>3</v>
      </c>
      <c r="AG11" s="260">
        <v>20</v>
      </c>
      <c r="AH11" s="274">
        <v>81</v>
      </c>
      <c r="AI11" s="259">
        <v>2</v>
      </c>
      <c r="AJ11" s="260">
        <v>79</v>
      </c>
    </row>
    <row r="12" spans="1:36" s="73" customFormat="1" ht="16.5" customHeight="1">
      <c r="A12" s="175" t="s">
        <v>79</v>
      </c>
      <c r="B12" s="180" t="s">
        <v>321</v>
      </c>
      <c r="C12" s="225" t="s">
        <v>74</v>
      </c>
      <c r="D12" s="255">
        <v>429</v>
      </c>
      <c r="E12" s="254">
        <v>301</v>
      </c>
      <c r="F12" s="255">
        <v>128</v>
      </c>
      <c r="G12" s="255">
        <v>364</v>
      </c>
      <c r="H12" s="254">
        <v>264</v>
      </c>
      <c r="I12" s="255">
        <v>100</v>
      </c>
      <c r="J12" s="255">
        <v>0</v>
      </c>
      <c r="K12" s="254">
        <v>0</v>
      </c>
      <c r="L12" s="255">
        <v>0</v>
      </c>
      <c r="M12" s="255">
        <v>0</v>
      </c>
      <c r="N12" s="256">
        <v>0</v>
      </c>
      <c r="O12" s="263">
        <v>0</v>
      </c>
      <c r="P12" s="271">
        <v>0</v>
      </c>
      <c r="Q12" s="254">
        <v>0</v>
      </c>
      <c r="R12" s="255">
        <v>0</v>
      </c>
      <c r="S12" s="255">
        <v>0</v>
      </c>
      <c r="T12" s="254">
        <v>0</v>
      </c>
      <c r="U12" s="255">
        <v>0</v>
      </c>
      <c r="V12" s="255">
        <v>0</v>
      </c>
      <c r="W12" s="254">
        <v>0</v>
      </c>
      <c r="X12" s="255">
        <v>0</v>
      </c>
      <c r="Y12" s="255">
        <v>0</v>
      </c>
      <c r="Z12" s="254">
        <v>0</v>
      </c>
      <c r="AA12" s="255">
        <v>0</v>
      </c>
      <c r="AB12" s="255">
        <v>0</v>
      </c>
      <c r="AC12" s="254">
        <v>0</v>
      </c>
      <c r="AD12" s="255">
        <v>0</v>
      </c>
      <c r="AE12" s="255">
        <v>64</v>
      </c>
      <c r="AF12" s="254">
        <v>36</v>
      </c>
      <c r="AG12" s="255">
        <v>28</v>
      </c>
      <c r="AH12" s="255">
        <v>1</v>
      </c>
      <c r="AI12" s="254">
        <v>1</v>
      </c>
      <c r="AJ12" s="255">
        <v>0</v>
      </c>
    </row>
    <row r="13" spans="1:36" s="73" customFormat="1" ht="16.5" customHeight="1">
      <c r="A13" s="175" t="s">
        <v>80</v>
      </c>
      <c r="B13" s="227" t="s">
        <v>76</v>
      </c>
      <c r="C13" s="228" t="s">
        <v>77</v>
      </c>
      <c r="D13" s="260">
        <v>3</v>
      </c>
      <c r="E13" s="259">
        <v>0</v>
      </c>
      <c r="F13" s="260">
        <v>3</v>
      </c>
      <c r="G13" s="260">
        <v>3</v>
      </c>
      <c r="H13" s="259">
        <v>0</v>
      </c>
      <c r="I13" s="260">
        <v>3</v>
      </c>
      <c r="J13" s="260">
        <v>0</v>
      </c>
      <c r="K13" s="259">
        <v>0</v>
      </c>
      <c r="L13" s="260">
        <v>0</v>
      </c>
      <c r="M13" s="260">
        <v>0</v>
      </c>
      <c r="N13" s="262">
        <v>0</v>
      </c>
      <c r="O13" s="261">
        <v>0</v>
      </c>
      <c r="P13" s="274">
        <v>0</v>
      </c>
      <c r="Q13" s="259">
        <v>0</v>
      </c>
      <c r="R13" s="260">
        <v>0</v>
      </c>
      <c r="S13" s="260">
        <v>0</v>
      </c>
      <c r="T13" s="259">
        <v>0</v>
      </c>
      <c r="U13" s="260">
        <v>0</v>
      </c>
      <c r="V13" s="260">
        <v>0</v>
      </c>
      <c r="W13" s="259">
        <v>0</v>
      </c>
      <c r="X13" s="260">
        <v>0</v>
      </c>
      <c r="Y13" s="260">
        <v>0</v>
      </c>
      <c r="Z13" s="259">
        <v>0</v>
      </c>
      <c r="AA13" s="260">
        <v>0</v>
      </c>
      <c r="AB13" s="260">
        <v>0</v>
      </c>
      <c r="AC13" s="259">
        <v>0</v>
      </c>
      <c r="AD13" s="260">
        <v>0</v>
      </c>
      <c r="AE13" s="260">
        <v>0</v>
      </c>
      <c r="AF13" s="259">
        <v>0</v>
      </c>
      <c r="AG13" s="260">
        <v>0</v>
      </c>
      <c r="AH13" s="260">
        <v>0</v>
      </c>
      <c r="AI13" s="259">
        <v>0</v>
      </c>
      <c r="AJ13" s="260">
        <v>0</v>
      </c>
    </row>
    <row r="14" spans="1:36" s="73" customFormat="1" ht="16.5" customHeight="1">
      <c r="A14" s="175"/>
      <c r="B14" s="180" t="s">
        <v>322</v>
      </c>
      <c r="C14" s="225" t="s">
        <v>74</v>
      </c>
      <c r="D14" s="269">
        <v>88</v>
      </c>
      <c r="E14" s="254">
        <v>65</v>
      </c>
      <c r="F14" s="255">
        <v>23</v>
      </c>
      <c r="G14" s="270">
        <v>76</v>
      </c>
      <c r="H14" s="254">
        <v>58</v>
      </c>
      <c r="I14" s="255">
        <v>18</v>
      </c>
      <c r="J14" s="255">
        <v>0</v>
      </c>
      <c r="K14" s="254">
        <v>0</v>
      </c>
      <c r="L14" s="255">
        <v>0</v>
      </c>
      <c r="M14" s="270">
        <v>0</v>
      </c>
      <c r="N14" s="256">
        <v>0</v>
      </c>
      <c r="O14" s="263">
        <v>0</v>
      </c>
      <c r="P14" s="271">
        <v>0</v>
      </c>
      <c r="Q14" s="254">
        <v>0</v>
      </c>
      <c r="R14" s="255">
        <v>0</v>
      </c>
      <c r="S14" s="255">
        <v>0</v>
      </c>
      <c r="T14" s="254">
        <v>0</v>
      </c>
      <c r="U14" s="255">
        <v>0</v>
      </c>
      <c r="V14" s="255">
        <v>0</v>
      </c>
      <c r="W14" s="254">
        <v>0</v>
      </c>
      <c r="X14" s="255">
        <v>0</v>
      </c>
      <c r="Y14" s="255">
        <v>0</v>
      </c>
      <c r="Z14" s="254">
        <v>0</v>
      </c>
      <c r="AA14" s="255">
        <v>0</v>
      </c>
      <c r="AB14" s="255">
        <v>0</v>
      </c>
      <c r="AC14" s="254">
        <v>0</v>
      </c>
      <c r="AD14" s="255">
        <v>0</v>
      </c>
      <c r="AE14" s="255">
        <v>12</v>
      </c>
      <c r="AF14" s="254">
        <v>7</v>
      </c>
      <c r="AG14" s="255">
        <v>5</v>
      </c>
      <c r="AH14" s="255">
        <v>0</v>
      </c>
      <c r="AI14" s="254">
        <v>0</v>
      </c>
      <c r="AJ14" s="255">
        <v>0</v>
      </c>
    </row>
    <row r="15" spans="1:36" s="73" customFormat="1" ht="16.5" customHeight="1">
      <c r="A15" s="147"/>
      <c r="B15" s="229" t="s">
        <v>76</v>
      </c>
      <c r="C15" s="142" t="s">
        <v>77</v>
      </c>
      <c r="D15" s="264">
        <v>1</v>
      </c>
      <c r="E15" s="265">
        <v>0</v>
      </c>
      <c r="F15" s="266">
        <v>1</v>
      </c>
      <c r="G15" s="266">
        <v>1</v>
      </c>
      <c r="H15" s="265">
        <v>0</v>
      </c>
      <c r="I15" s="266">
        <v>1</v>
      </c>
      <c r="J15" s="266">
        <v>0</v>
      </c>
      <c r="K15" s="265">
        <v>0</v>
      </c>
      <c r="L15" s="266">
        <v>0</v>
      </c>
      <c r="M15" s="266">
        <v>0</v>
      </c>
      <c r="N15" s="268">
        <v>0</v>
      </c>
      <c r="O15" s="267">
        <v>0</v>
      </c>
      <c r="P15" s="264">
        <v>0</v>
      </c>
      <c r="Q15" s="265">
        <v>0</v>
      </c>
      <c r="R15" s="266">
        <v>0</v>
      </c>
      <c r="S15" s="266">
        <v>0</v>
      </c>
      <c r="T15" s="265">
        <v>0</v>
      </c>
      <c r="U15" s="266">
        <v>0</v>
      </c>
      <c r="V15" s="266">
        <v>0</v>
      </c>
      <c r="W15" s="265">
        <v>0</v>
      </c>
      <c r="X15" s="266">
        <v>0</v>
      </c>
      <c r="Y15" s="266">
        <v>0</v>
      </c>
      <c r="Z15" s="265">
        <v>0</v>
      </c>
      <c r="AA15" s="266">
        <v>0</v>
      </c>
      <c r="AB15" s="266">
        <v>0</v>
      </c>
      <c r="AC15" s="265">
        <v>0</v>
      </c>
      <c r="AD15" s="266">
        <v>0</v>
      </c>
      <c r="AE15" s="266">
        <v>0</v>
      </c>
      <c r="AF15" s="265">
        <v>0</v>
      </c>
      <c r="AG15" s="266">
        <v>0</v>
      </c>
      <c r="AH15" s="266">
        <v>0</v>
      </c>
      <c r="AI15" s="265">
        <v>0</v>
      </c>
      <c r="AJ15" s="266">
        <v>0</v>
      </c>
    </row>
    <row r="16" spans="1:36" s="73" customFormat="1" ht="16.5" customHeight="1">
      <c r="A16" s="175"/>
      <c r="B16" s="180" t="s">
        <v>320</v>
      </c>
      <c r="C16" s="225" t="s">
        <v>74</v>
      </c>
      <c r="D16" s="271">
        <v>24</v>
      </c>
      <c r="E16" s="254">
        <v>17</v>
      </c>
      <c r="F16" s="272">
        <v>7</v>
      </c>
      <c r="G16" s="273">
        <v>18</v>
      </c>
      <c r="H16" s="254">
        <v>13</v>
      </c>
      <c r="I16" s="272">
        <v>5</v>
      </c>
      <c r="J16" s="255">
        <v>2</v>
      </c>
      <c r="K16" s="254">
        <v>2</v>
      </c>
      <c r="L16" s="255">
        <v>0</v>
      </c>
      <c r="M16" s="273">
        <v>0</v>
      </c>
      <c r="N16" s="256">
        <v>0</v>
      </c>
      <c r="O16" s="263">
        <v>0</v>
      </c>
      <c r="P16" s="271">
        <v>3</v>
      </c>
      <c r="Q16" s="254">
        <v>2</v>
      </c>
      <c r="R16" s="255">
        <v>1</v>
      </c>
      <c r="S16" s="255">
        <v>0</v>
      </c>
      <c r="T16" s="254">
        <v>0</v>
      </c>
      <c r="U16" s="255">
        <v>0</v>
      </c>
      <c r="V16" s="255">
        <v>1</v>
      </c>
      <c r="W16" s="254">
        <v>0</v>
      </c>
      <c r="X16" s="255">
        <v>1</v>
      </c>
      <c r="Y16" s="255">
        <v>0</v>
      </c>
      <c r="Z16" s="254">
        <v>0</v>
      </c>
      <c r="AA16" s="255">
        <v>0</v>
      </c>
      <c r="AB16" s="255">
        <v>0</v>
      </c>
      <c r="AC16" s="254">
        <v>0</v>
      </c>
      <c r="AD16" s="255">
        <v>0</v>
      </c>
      <c r="AE16" s="255">
        <v>0</v>
      </c>
      <c r="AF16" s="254">
        <v>0</v>
      </c>
      <c r="AG16" s="272">
        <v>0</v>
      </c>
      <c r="AH16" s="255">
        <v>0</v>
      </c>
      <c r="AI16" s="254">
        <v>0</v>
      </c>
      <c r="AJ16" s="272">
        <v>0</v>
      </c>
    </row>
    <row r="17" spans="1:36" s="73" customFormat="1" ht="16.5" customHeight="1">
      <c r="A17" s="175" t="s">
        <v>81</v>
      </c>
      <c r="B17" s="227" t="s">
        <v>76</v>
      </c>
      <c r="C17" s="228" t="s">
        <v>77</v>
      </c>
      <c r="D17" s="274">
        <v>15</v>
      </c>
      <c r="E17" s="259">
        <v>4</v>
      </c>
      <c r="F17" s="261">
        <v>11</v>
      </c>
      <c r="G17" s="274">
        <v>12</v>
      </c>
      <c r="H17" s="259">
        <v>4</v>
      </c>
      <c r="I17" s="261">
        <v>8</v>
      </c>
      <c r="J17" s="260">
        <v>0</v>
      </c>
      <c r="K17" s="262">
        <v>0</v>
      </c>
      <c r="L17" s="260">
        <v>0</v>
      </c>
      <c r="M17" s="274">
        <v>0</v>
      </c>
      <c r="N17" s="262">
        <v>0</v>
      </c>
      <c r="O17" s="261">
        <v>0</v>
      </c>
      <c r="P17" s="274">
        <v>1</v>
      </c>
      <c r="Q17" s="259">
        <v>0</v>
      </c>
      <c r="R17" s="260">
        <v>1</v>
      </c>
      <c r="S17" s="260">
        <v>0</v>
      </c>
      <c r="T17" s="259">
        <v>0</v>
      </c>
      <c r="U17" s="260">
        <v>0</v>
      </c>
      <c r="V17" s="260">
        <v>2</v>
      </c>
      <c r="W17" s="259">
        <v>0</v>
      </c>
      <c r="X17" s="260">
        <v>2</v>
      </c>
      <c r="Y17" s="260">
        <v>0</v>
      </c>
      <c r="Z17" s="259">
        <v>0</v>
      </c>
      <c r="AA17" s="260">
        <v>0</v>
      </c>
      <c r="AB17" s="260">
        <v>0</v>
      </c>
      <c r="AC17" s="259">
        <v>0</v>
      </c>
      <c r="AD17" s="260">
        <v>0</v>
      </c>
      <c r="AE17" s="260">
        <v>0</v>
      </c>
      <c r="AF17" s="262">
        <v>0</v>
      </c>
      <c r="AG17" s="261">
        <v>0</v>
      </c>
      <c r="AH17" s="260">
        <v>0</v>
      </c>
      <c r="AI17" s="262">
        <v>0</v>
      </c>
      <c r="AJ17" s="261">
        <v>0</v>
      </c>
    </row>
    <row r="18" spans="1:36" s="73" customFormat="1" ht="16.5" customHeight="1">
      <c r="A18" s="175" t="s">
        <v>82</v>
      </c>
      <c r="B18" s="180" t="s">
        <v>321</v>
      </c>
      <c r="C18" s="225" t="s">
        <v>74</v>
      </c>
      <c r="D18" s="271">
        <v>0</v>
      </c>
      <c r="E18" s="254">
        <v>0</v>
      </c>
      <c r="F18" s="255">
        <v>0</v>
      </c>
      <c r="G18" s="271">
        <v>0</v>
      </c>
      <c r="H18" s="254">
        <v>0</v>
      </c>
      <c r="I18" s="255">
        <v>0</v>
      </c>
      <c r="J18" s="255">
        <v>0</v>
      </c>
      <c r="K18" s="254">
        <v>0</v>
      </c>
      <c r="L18" s="255">
        <v>0</v>
      </c>
      <c r="M18" s="271">
        <v>0</v>
      </c>
      <c r="N18" s="256">
        <v>0</v>
      </c>
      <c r="O18" s="263">
        <v>0</v>
      </c>
      <c r="P18" s="271">
        <v>0</v>
      </c>
      <c r="Q18" s="254">
        <v>0</v>
      </c>
      <c r="R18" s="255">
        <v>0</v>
      </c>
      <c r="S18" s="255">
        <v>0</v>
      </c>
      <c r="T18" s="254">
        <v>0</v>
      </c>
      <c r="U18" s="255">
        <v>0</v>
      </c>
      <c r="V18" s="255">
        <v>0</v>
      </c>
      <c r="W18" s="275">
        <v>0</v>
      </c>
      <c r="X18" s="277">
        <v>0</v>
      </c>
      <c r="Y18" s="255">
        <v>0</v>
      </c>
      <c r="Z18" s="275">
        <v>0</v>
      </c>
      <c r="AA18" s="277">
        <v>0</v>
      </c>
      <c r="AB18" s="255">
        <v>0</v>
      </c>
      <c r="AC18" s="254">
        <v>0</v>
      </c>
      <c r="AD18" s="255">
        <v>0</v>
      </c>
      <c r="AE18" s="255">
        <v>0</v>
      </c>
      <c r="AF18" s="254">
        <v>0</v>
      </c>
      <c r="AG18" s="255">
        <v>0</v>
      </c>
      <c r="AH18" s="255">
        <v>0</v>
      </c>
      <c r="AI18" s="254">
        <v>0</v>
      </c>
      <c r="AJ18" s="255">
        <v>0</v>
      </c>
    </row>
    <row r="19" spans="1:36" s="73" customFormat="1" ht="16.5" customHeight="1">
      <c r="A19" s="175" t="s">
        <v>80</v>
      </c>
      <c r="B19" s="227" t="s">
        <v>76</v>
      </c>
      <c r="C19" s="228" t="s">
        <v>77</v>
      </c>
      <c r="D19" s="274">
        <v>0</v>
      </c>
      <c r="E19" s="259">
        <v>0</v>
      </c>
      <c r="F19" s="260">
        <v>0</v>
      </c>
      <c r="G19" s="274">
        <v>0</v>
      </c>
      <c r="H19" s="259">
        <v>0</v>
      </c>
      <c r="I19" s="260">
        <v>0</v>
      </c>
      <c r="J19" s="260">
        <v>0</v>
      </c>
      <c r="K19" s="259">
        <v>0</v>
      </c>
      <c r="L19" s="260">
        <v>0</v>
      </c>
      <c r="M19" s="274">
        <v>0</v>
      </c>
      <c r="N19" s="262">
        <v>0</v>
      </c>
      <c r="O19" s="261">
        <v>0</v>
      </c>
      <c r="P19" s="274">
        <v>0</v>
      </c>
      <c r="Q19" s="259">
        <v>0</v>
      </c>
      <c r="R19" s="260">
        <v>0</v>
      </c>
      <c r="S19" s="260">
        <v>0</v>
      </c>
      <c r="T19" s="259">
        <v>0</v>
      </c>
      <c r="U19" s="260">
        <v>0</v>
      </c>
      <c r="V19" s="260">
        <v>0</v>
      </c>
      <c r="W19" s="278">
        <v>0</v>
      </c>
      <c r="X19" s="261">
        <v>0</v>
      </c>
      <c r="Y19" s="260">
        <v>0</v>
      </c>
      <c r="Z19" s="278">
        <v>0</v>
      </c>
      <c r="AA19" s="261">
        <v>0</v>
      </c>
      <c r="AB19" s="260">
        <v>0</v>
      </c>
      <c r="AC19" s="259">
        <v>0</v>
      </c>
      <c r="AD19" s="260">
        <v>0</v>
      </c>
      <c r="AE19" s="260">
        <v>0</v>
      </c>
      <c r="AF19" s="259">
        <v>0</v>
      </c>
      <c r="AG19" s="260">
        <v>0</v>
      </c>
      <c r="AH19" s="260">
        <v>0</v>
      </c>
      <c r="AI19" s="259">
        <v>0</v>
      </c>
      <c r="AJ19" s="260">
        <v>0</v>
      </c>
    </row>
    <row r="20" spans="1:36" s="73" customFormat="1" ht="16.5" customHeight="1">
      <c r="A20" s="175"/>
      <c r="B20" s="180" t="s">
        <v>322</v>
      </c>
      <c r="C20" s="225" t="s">
        <v>74</v>
      </c>
      <c r="D20" s="271">
        <v>2</v>
      </c>
      <c r="E20" s="254">
        <v>2</v>
      </c>
      <c r="F20" s="255">
        <v>0</v>
      </c>
      <c r="G20" s="271">
        <v>2</v>
      </c>
      <c r="H20" s="254">
        <v>2</v>
      </c>
      <c r="I20" s="255">
        <v>0</v>
      </c>
      <c r="J20" s="255">
        <v>0</v>
      </c>
      <c r="K20" s="254">
        <v>0</v>
      </c>
      <c r="L20" s="255">
        <v>0</v>
      </c>
      <c r="M20" s="271">
        <v>0</v>
      </c>
      <c r="N20" s="256">
        <v>0</v>
      </c>
      <c r="O20" s="263">
        <v>0</v>
      </c>
      <c r="P20" s="271">
        <v>0</v>
      </c>
      <c r="Q20" s="254">
        <v>0</v>
      </c>
      <c r="R20" s="255">
        <v>0</v>
      </c>
      <c r="S20" s="255">
        <v>0</v>
      </c>
      <c r="T20" s="254">
        <v>0</v>
      </c>
      <c r="U20" s="255">
        <v>0</v>
      </c>
      <c r="V20" s="255">
        <v>0</v>
      </c>
      <c r="W20" s="275">
        <v>0</v>
      </c>
      <c r="X20" s="263">
        <v>0</v>
      </c>
      <c r="Y20" s="255">
        <v>0</v>
      </c>
      <c r="Z20" s="275">
        <v>0</v>
      </c>
      <c r="AA20" s="263">
        <v>0</v>
      </c>
      <c r="AB20" s="255">
        <v>0</v>
      </c>
      <c r="AC20" s="254">
        <v>0</v>
      </c>
      <c r="AD20" s="255">
        <v>0</v>
      </c>
      <c r="AE20" s="255">
        <v>0</v>
      </c>
      <c r="AF20" s="254">
        <v>0</v>
      </c>
      <c r="AG20" s="255">
        <v>0</v>
      </c>
      <c r="AH20" s="255">
        <v>0</v>
      </c>
      <c r="AI20" s="254">
        <v>0</v>
      </c>
      <c r="AJ20" s="255">
        <v>0</v>
      </c>
    </row>
    <row r="21" spans="1:36" s="73" customFormat="1" ht="16.5" customHeight="1">
      <c r="A21" s="147"/>
      <c r="B21" s="229" t="s">
        <v>76</v>
      </c>
      <c r="C21" s="142" t="s">
        <v>77</v>
      </c>
      <c r="D21" s="264">
        <v>0</v>
      </c>
      <c r="E21" s="265">
        <v>0</v>
      </c>
      <c r="F21" s="266">
        <v>0</v>
      </c>
      <c r="G21" s="264">
        <v>0</v>
      </c>
      <c r="H21" s="265">
        <v>0</v>
      </c>
      <c r="I21" s="266">
        <v>0</v>
      </c>
      <c r="J21" s="266">
        <v>0</v>
      </c>
      <c r="K21" s="265">
        <v>0</v>
      </c>
      <c r="L21" s="266">
        <v>0</v>
      </c>
      <c r="M21" s="264">
        <v>0</v>
      </c>
      <c r="N21" s="268">
        <v>0</v>
      </c>
      <c r="O21" s="267">
        <v>0</v>
      </c>
      <c r="P21" s="264">
        <v>0</v>
      </c>
      <c r="Q21" s="265">
        <v>0</v>
      </c>
      <c r="R21" s="266">
        <v>0</v>
      </c>
      <c r="S21" s="266">
        <v>0</v>
      </c>
      <c r="T21" s="265">
        <v>0</v>
      </c>
      <c r="U21" s="266">
        <v>0</v>
      </c>
      <c r="V21" s="266">
        <v>0</v>
      </c>
      <c r="W21" s="279">
        <v>0</v>
      </c>
      <c r="X21" s="267">
        <v>0</v>
      </c>
      <c r="Y21" s="266">
        <v>0</v>
      </c>
      <c r="Z21" s="279">
        <v>0</v>
      </c>
      <c r="AA21" s="267">
        <v>0</v>
      </c>
      <c r="AB21" s="266">
        <v>0</v>
      </c>
      <c r="AC21" s="265">
        <v>0</v>
      </c>
      <c r="AD21" s="266">
        <v>0</v>
      </c>
      <c r="AE21" s="266">
        <v>0</v>
      </c>
      <c r="AF21" s="265">
        <v>0</v>
      </c>
      <c r="AG21" s="266">
        <v>0</v>
      </c>
      <c r="AH21" s="266">
        <v>0</v>
      </c>
      <c r="AI21" s="265">
        <v>0</v>
      </c>
      <c r="AJ21" s="266">
        <v>0</v>
      </c>
    </row>
    <row r="22" spans="13:14" ht="15" customHeight="1">
      <c r="M22" s="1"/>
      <c r="N22" s="1"/>
    </row>
  </sheetData>
  <sheetProtection/>
  <mergeCells count="3">
    <mergeCell ref="A2:C3"/>
    <mergeCell ref="A4:A9"/>
    <mergeCell ref="AB2:A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&amp;R卒業後・高等学校</oddHeader>
  </headerFooter>
  <colBreaks count="1" manualBreakCount="1">
    <brk id="1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9.75390625" style="1" customWidth="1"/>
    <col min="3" max="3" width="5.00390625" style="1" customWidth="1"/>
    <col min="4" max="4" width="8.00390625" style="1" bestFit="1" customWidth="1"/>
    <col min="5" max="11" width="6.25390625" style="1" customWidth="1"/>
    <col min="12" max="12" width="8.00390625" style="1" bestFit="1" customWidth="1"/>
    <col min="13" max="16" width="6.25390625" style="1" customWidth="1"/>
    <col min="17" max="16384" width="9.125" style="1" customWidth="1"/>
  </cols>
  <sheetData>
    <row r="1" ht="19.5" customHeight="1">
      <c r="A1" s="5" t="s">
        <v>323</v>
      </c>
    </row>
    <row r="2" spans="1:16" ht="9" customHeight="1">
      <c r="A2" s="293" t="s">
        <v>242</v>
      </c>
      <c r="B2" s="346"/>
      <c r="C2" s="294"/>
      <c r="D2" s="352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>
      <c r="A3" s="299"/>
      <c r="B3" s="347"/>
      <c r="C3" s="296"/>
      <c r="D3" s="353"/>
      <c r="E3" s="234" t="s">
        <v>51</v>
      </c>
      <c r="F3" s="234" t="s">
        <v>52</v>
      </c>
      <c r="G3" s="234" t="s">
        <v>53</v>
      </c>
      <c r="H3" s="234" t="s">
        <v>54</v>
      </c>
      <c r="I3" s="234" t="s">
        <v>28</v>
      </c>
      <c r="J3" s="234" t="s">
        <v>10</v>
      </c>
      <c r="K3" s="234" t="s">
        <v>12</v>
      </c>
      <c r="L3" s="234" t="s">
        <v>201</v>
      </c>
      <c r="M3" s="234" t="s">
        <v>202</v>
      </c>
      <c r="N3" s="234" t="s">
        <v>203</v>
      </c>
      <c r="O3" s="234" t="s">
        <v>204</v>
      </c>
      <c r="P3" s="234" t="s">
        <v>17</v>
      </c>
    </row>
    <row r="4" spans="1:16" ht="13.5" customHeight="1">
      <c r="A4" s="295"/>
      <c r="B4" s="348"/>
      <c r="C4" s="296"/>
      <c r="D4" s="354"/>
      <c r="E4" s="6" t="s">
        <v>55</v>
      </c>
      <c r="F4" s="6" t="s">
        <v>56</v>
      </c>
      <c r="G4" s="6" t="s">
        <v>19</v>
      </c>
      <c r="H4" s="6" t="s">
        <v>29</v>
      </c>
      <c r="I4" s="6" t="s">
        <v>57</v>
      </c>
      <c r="J4" s="6" t="s">
        <v>11</v>
      </c>
      <c r="K4" s="6" t="s">
        <v>32</v>
      </c>
      <c r="L4" s="6" t="s">
        <v>205</v>
      </c>
      <c r="M4" s="6" t="s">
        <v>206</v>
      </c>
      <c r="N4" s="6" t="s">
        <v>207</v>
      </c>
      <c r="O4" s="6" t="s">
        <v>208</v>
      </c>
      <c r="P4" s="6" t="s">
        <v>21</v>
      </c>
    </row>
    <row r="5" spans="1:16" ht="13.5" customHeight="1">
      <c r="A5" s="295"/>
      <c r="B5" s="348"/>
      <c r="C5" s="296"/>
      <c r="D5" s="354"/>
      <c r="E5" s="6" t="s">
        <v>58</v>
      </c>
      <c r="F5" s="6" t="s">
        <v>59</v>
      </c>
      <c r="G5" s="6" t="s">
        <v>59</v>
      </c>
      <c r="H5" s="6" t="s">
        <v>60</v>
      </c>
      <c r="I5" s="6" t="s">
        <v>61</v>
      </c>
      <c r="J5" s="6" t="s">
        <v>32</v>
      </c>
      <c r="K5" s="6" t="s">
        <v>209</v>
      </c>
      <c r="L5" s="6" t="s">
        <v>210</v>
      </c>
      <c r="M5" s="6" t="s">
        <v>211</v>
      </c>
      <c r="N5" s="6" t="s">
        <v>62</v>
      </c>
      <c r="O5" s="6" t="s">
        <v>62</v>
      </c>
      <c r="P5" s="6" t="s">
        <v>23</v>
      </c>
    </row>
    <row r="6" spans="1:16" ht="13.5" customHeight="1">
      <c r="A6" s="295"/>
      <c r="B6" s="348"/>
      <c r="C6" s="296"/>
      <c r="D6" s="354"/>
      <c r="E6" s="6" t="s">
        <v>62</v>
      </c>
      <c r="F6" s="6" t="s">
        <v>52</v>
      </c>
      <c r="G6" s="6" t="s">
        <v>52</v>
      </c>
      <c r="H6" s="6" t="s">
        <v>36</v>
      </c>
      <c r="I6" s="6" t="s">
        <v>32</v>
      </c>
      <c r="J6" s="6" t="s">
        <v>209</v>
      </c>
      <c r="K6" s="6" t="s">
        <v>212</v>
      </c>
      <c r="L6" s="6" t="s">
        <v>213</v>
      </c>
      <c r="M6" s="6" t="s">
        <v>214</v>
      </c>
      <c r="N6" s="6" t="s">
        <v>215</v>
      </c>
      <c r="O6" s="6" t="s">
        <v>216</v>
      </c>
      <c r="P6" s="6" t="s">
        <v>30</v>
      </c>
    </row>
    <row r="7" spans="1:16" ht="13.5" customHeight="1">
      <c r="A7" s="295"/>
      <c r="B7" s="348"/>
      <c r="C7" s="296"/>
      <c r="D7" s="354"/>
      <c r="E7" s="6" t="s">
        <v>63</v>
      </c>
      <c r="F7" s="6" t="s">
        <v>64</v>
      </c>
      <c r="G7" s="6" t="s">
        <v>64</v>
      </c>
      <c r="H7" s="6" t="s">
        <v>65</v>
      </c>
      <c r="I7" s="6" t="s">
        <v>59</v>
      </c>
      <c r="J7" s="6" t="s">
        <v>212</v>
      </c>
      <c r="K7" s="6" t="s">
        <v>64</v>
      </c>
      <c r="L7" s="6" t="s">
        <v>59</v>
      </c>
      <c r="M7" s="6" t="s">
        <v>217</v>
      </c>
      <c r="N7" s="6" t="s">
        <v>218</v>
      </c>
      <c r="O7" s="6" t="s">
        <v>219</v>
      </c>
      <c r="P7" s="6" t="s">
        <v>34</v>
      </c>
    </row>
    <row r="8" spans="1:16" ht="13.5" customHeight="1">
      <c r="A8" s="295"/>
      <c r="B8" s="348"/>
      <c r="C8" s="296"/>
      <c r="D8" s="354"/>
      <c r="E8" s="6" t="s">
        <v>66</v>
      </c>
      <c r="F8" s="6"/>
      <c r="G8" s="6"/>
      <c r="H8" s="6" t="s">
        <v>67</v>
      </c>
      <c r="I8" s="6" t="s">
        <v>52</v>
      </c>
      <c r="J8" s="6" t="s">
        <v>64</v>
      </c>
      <c r="K8" s="6"/>
      <c r="L8" s="6" t="s">
        <v>52</v>
      </c>
      <c r="M8" s="6"/>
      <c r="N8" s="6"/>
      <c r="O8" s="6" t="s">
        <v>220</v>
      </c>
      <c r="P8" s="6" t="s">
        <v>37</v>
      </c>
    </row>
    <row r="9" spans="1:16" ht="13.5" customHeight="1">
      <c r="A9" s="295"/>
      <c r="B9" s="348"/>
      <c r="C9" s="296"/>
      <c r="D9" s="354"/>
      <c r="E9" s="6" t="s">
        <v>68</v>
      </c>
      <c r="F9" s="6"/>
      <c r="G9" s="6"/>
      <c r="H9" s="6"/>
      <c r="I9" s="6" t="s">
        <v>64</v>
      </c>
      <c r="J9" s="6"/>
      <c r="K9" s="6"/>
      <c r="L9" s="6" t="s">
        <v>64</v>
      </c>
      <c r="M9" s="6"/>
      <c r="N9" s="6"/>
      <c r="O9" s="6"/>
      <c r="P9" s="6" t="s">
        <v>34</v>
      </c>
    </row>
    <row r="10" spans="1:16" ht="9" customHeight="1">
      <c r="A10" s="349"/>
      <c r="B10" s="350"/>
      <c r="C10" s="351"/>
      <c r="D10" s="35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17"/>
    </row>
    <row r="11" spans="1:16" ht="16.5" customHeight="1">
      <c r="A11" s="7"/>
      <c r="B11" s="29"/>
      <c r="C11" s="6" t="s">
        <v>0</v>
      </c>
      <c r="D11" s="14">
        <v>2081</v>
      </c>
      <c r="E11" s="12">
        <v>105</v>
      </c>
      <c r="F11" s="12">
        <v>129</v>
      </c>
      <c r="G11" s="12">
        <v>136</v>
      </c>
      <c r="H11" s="12">
        <v>250</v>
      </c>
      <c r="I11" s="12">
        <v>67</v>
      </c>
      <c r="J11" s="12">
        <v>13</v>
      </c>
      <c r="K11" s="12">
        <v>3</v>
      </c>
      <c r="L11" s="12">
        <v>1095</v>
      </c>
      <c r="M11" s="12">
        <v>76</v>
      </c>
      <c r="N11" s="12">
        <v>118</v>
      </c>
      <c r="O11" s="12">
        <v>68</v>
      </c>
      <c r="P11" s="12">
        <v>21</v>
      </c>
    </row>
    <row r="12" spans="1:16" ht="16.5" customHeight="1">
      <c r="A12" s="7"/>
      <c r="B12" s="6" t="s">
        <v>0</v>
      </c>
      <c r="C12" s="6" t="s">
        <v>1</v>
      </c>
      <c r="D12" s="12">
        <v>1342</v>
      </c>
      <c r="E12" s="12">
        <v>90</v>
      </c>
      <c r="F12" s="12">
        <v>22</v>
      </c>
      <c r="G12" s="12">
        <v>46</v>
      </c>
      <c r="H12" s="12">
        <v>80</v>
      </c>
      <c r="I12" s="12">
        <v>62</v>
      </c>
      <c r="J12" s="12">
        <v>11</v>
      </c>
      <c r="K12" s="12">
        <v>3</v>
      </c>
      <c r="L12" s="12">
        <v>777</v>
      </c>
      <c r="M12" s="12">
        <v>65</v>
      </c>
      <c r="N12" s="12">
        <v>113</v>
      </c>
      <c r="O12" s="12">
        <v>60</v>
      </c>
      <c r="P12" s="12">
        <v>13</v>
      </c>
    </row>
    <row r="13" spans="1:16" ht="16.5" customHeight="1">
      <c r="A13" s="7"/>
      <c r="B13" s="17"/>
      <c r="C13" s="17" t="s">
        <v>2</v>
      </c>
      <c r="D13" s="11">
        <v>739</v>
      </c>
      <c r="E13" s="11">
        <v>15</v>
      </c>
      <c r="F13" s="11">
        <v>107</v>
      </c>
      <c r="G13" s="11">
        <v>90</v>
      </c>
      <c r="H13" s="11">
        <v>170</v>
      </c>
      <c r="I13" s="11">
        <v>5</v>
      </c>
      <c r="J13" s="11">
        <v>2</v>
      </c>
      <c r="K13" s="11">
        <v>0</v>
      </c>
      <c r="L13" s="11">
        <v>318</v>
      </c>
      <c r="M13" s="11">
        <v>11</v>
      </c>
      <c r="N13" s="11">
        <v>5</v>
      </c>
      <c r="O13" s="11">
        <v>8</v>
      </c>
      <c r="P13" s="11">
        <v>8</v>
      </c>
    </row>
    <row r="14" spans="1:16" ht="16.5" customHeight="1">
      <c r="A14" s="7"/>
      <c r="B14" s="6"/>
      <c r="C14" s="6" t="s">
        <v>0</v>
      </c>
      <c r="D14" s="12">
        <v>667</v>
      </c>
      <c r="E14" s="12">
        <v>11</v>
      </c>
      <c r="F14" s="12">
        <v>30</v>
      </c>
      <c r="G14" s="12">
        <v>74</v>
      </c>
      <c r="H14" s="12">
        <v>130</v>
      </c>
      <c r="I14" s="12">
        <v>26</v>
      </c>
      <c r="J14" s="12">
        <v>1</v>
      </c>
      <c r="K14" s="12">
        <v>0</v>
      </c>
      <c r="L14" s="12">
        <v>332</v>
      </c>
      <c r="M14" s="12">
        <v>15</v>
      </c>
      <c r="N14" s="12">
        <v>26</v>
      </c>
      <c r="O14" s="12">
        <v>11</v>
      </c>
      <c r="P14" s="12">
        <v>11</v>
      </c>
    </row>
    <row r="15" spans="1:16" ht="16.5" customHeight="1">
      <c r="A15" s="7"/>
      <c r="B15" s="32" t="s">
        <v>39</v>
      </c>
      <c r="C15" s="6" t="s">
        <v>1</v>
      </c>
      <c r="D15" s="12">
        <v>371</v>
      </c>
      <c r="E15" s="12">
        <v>7</v>
      </c>
      <c r="F15" s="12">
        <v>3</v>
      </c>
      <c r="G15" s="12">
        <v>22</v>
      </c>
      <c r="H15" s="12">
        <v>47</v>
      </c>
      <c r="I15" s="12">
        <v>24</v>
      </c>
      <c r="J15" s="12">
        <v>0</v>
      </c>
      <c r="K15" s="12">
        <v>0</v>
      </c>
      <c r="L15" s="12">
        <v>212</v>
      </c>
      <c r="M15" s="12">
        <v>15</v>
      </c>
      <c r="N15" s="12">
        <v>25</v>
      </c>
      <c r="O15" s="12">
        <v>10</v>
      </c>
      <c r="P15" s="12">
        <v>6</v>
      </c>
    </row>
    <row r="16" spans="1:16" ht="16.5" customHeight="1">
      <c r="A16" s="7"/>
      <c r="B16" s="48"/>
      <c r="C16" s="44" t="s">
        <v>2</v>
      </c>
      <c r="D16" s="40">
        <v>296</v>
      </c>
      <c r="E16" s="40">
        <v>4</v>
      </c>
      <c r="F16" s="40">
        <v>27</v>
      </c>
      <c r="G16" s="40">
        <v>52</v>
      </c>
      <c r="H16" s="40">
        <v>83</v>
      </c>
      <c r="I16" s="40">
        <v>2</v>
      </c>
      <c r="J16" s="40">
        <v>1</v>
      </c>
      <c r="K16" s="40">
        <v>0</v>
      </c>
      <c r="L16" s="40">
        <v>120</v>
      </c>
      <c r="M16" s="40">
        <v>0</v>
      </c>
      <c r="N16" s="40">
        <v>1</v>
      </c>
      <c r="O16" s="40">
        <v>1</v>
      </c>
      <c r="P16" s="40">
        <v>5</v>
      </c>
    </row>
    <row r="17" spans="1:16" ht="16.5" customHeight="1">
      <c r="A17" s="7" t="s">
        <v>40</v>
      </c>
      <c r="B17" s="38"/>
      <c r="C17" s="6" t="s">
        <v>0</v>
      </c>
      <c r="D17" s="12">
        <v>114</v>
      </c>
      <c r="E17" s="12">
        <v>2</v>
      </c>
      <c r="F17" s="12">
        <v>2</v>
      </c>
      <c r="G17" s="12">
        <v>7</v>
      </c>
      <c r="H17" s="12">
        <v>14</v>
      </c>
      <c r="I17" s="12">
        <v>9</v>
      </c>
      <c r="J17" s="12">
        <v>12</v>
      </c>
      <c r="K17" s="12">
        <v>0</v>
      </c>
      <c r="L17" s="12">
        <v>48</v>
      </c>
      <c r="M17" s="12">
        <v>1</v>
      </c>
      <c r="N17" s="12">
        <v>13</v>
      </c>
      <c r="O17" s="12">
        <v>6</v>
      </c>
      <c r="P17" s="12">
        <v>0</v>
      </c>
    </row>
    <row r="18" spans="1:16" ht="16.5" customHeight="1">
      <c r="A18" s="7"/>
      <c r="B18" s="32" t="s">
        <v>41</v>
      </c>
      <c r="C18" s="6" t="s">
        <v>1</v>
      </c>
      <c r="D18" s="12">
        <v>66</v>
      </c>
      <c r="E18" s="12">
        <v>1</v>
      </c>
      <c r="F18" s="12">
        <v>2</v>
      </c>
      <c r="G18" s="12">
        <v>1</v>
      </c>
      <c r="H18" s="12">
        <v>2</v>
      </c>
      <c r="I18" s="12">
        <v>9</v>
      </c>
      <c r="J18" s="12">
        <v>11</v>
      </c>
      <c r="K18" s="12">
        <v>0</v>
      </c>
      <c r="L18" s="12">
        <v>22</v>
      </c>
      <c r="M18" s="12">
        <v>1</v>
      </c>
      <c r="N18" s="12">
        <v>12</v>
      </c>
      <c r="O18" s="12">
        <v>5</v>
      </c>
      <c r="P18" s="12">
        <v>0</v>
      </c>
    </row>
    <row r="19" spans="1:16" ht="16.5" customHeight="1">
      <c r="A19" s="7"/>
      <c r="B19" s="48"/>
      <c r="C19" s="44" t="s">
        <v>2</v>
      </c>
      <c r="D19" s="40">
        <v>48</v>
      </c>
      <c r="E19" s="40">
        <v>1</v>
      </c>
      <c r="F19" s="40">
        <v>0</v>
      </c>
      <c r="G19" s="40">
        <v>6</v>
      </c>
      <c r="H19" s="40">
        <v>12</v>
      </c>
      <c r="I19" s="40">
        <v>0</v>
      </c>
      <c r="J19" s="40">
        <v>1</v>
      </c>
      <c r="K19" s="40">
        <v>0</v>
      </c>
      <c r="L19" s="40">
        <v>26</v>
      </c>
      <c r="M19" s="40">
        <v>0</v>
      </c>
      <c r="N19" s="40">
        <v>1</v>
      </c>
      <c r="O19" s="40">
        <v>1</v>
      </c>
      <c r="P19" s="40">
        <v>0</v>
      </c>
    </row>
    <row r="20" spans="1:16" ht="16.5" customHeight="1">
      <c r="A20" s="7"/>
      <c r="B20" s="38"/>
      <c r="C20" s="6" t="s">
        <v>0</v>
      </c>
      <c r="D20" s="12">
        <v>822</v>
      </c>
      <c r="E20" s="12">
        <v>86</v>
      </c>
      <c r="F20" s="12">
        <v>7</v>
      </c>
      <c r="G20" s="12">
        <v>21</v>
      </c>
      <c r="H20" s="12">
        <v>21</v>
      </c>
      <c r="I20" s="12">
        <v>10</v>
      </c>
      <c r="J20" s="12">
        <v>0</v>
      </c>
      <c r="K20" s="12">
        <v>0</v>
      </c>
      <c r="L20" s="12">
        <v>515</v>
      </c>
      <c r="M20" s="12">
        <v>43</v>
      </c>
      <c r="N20" s="12">
        <v>70</v>
      </c>
      <c r="O20" s="12">
        <v>40</v>
      </c>
      <c r="P20" s="12">
        <v>9</v>
      </c>
    </row>
    <row r="21" spans="1:16" ht="16.5" customHeight="1">
      <c r="A21" s="7"/>
      <c r="B21" s="32" t="s">
        <v>42</v>
      </c>
      <c r="C21" s="6" t="s">
        <v>1</v>
      </c>
      <c r="D21" s="12">
        <v>726</v>
      </c>
      <c r="E21" s="12">
        <v>77</v>
      </c>
      <c r="F21" s="12">
        <v>4</v>
      </c>
      <c r="G21" s="12">
        <v>15</v>
      </c>
      <c r="H21" s="12">
        <v>12</v>
      </c>
      <c r="I21" s="12">
        <v>10</v>
      </c>
      <c r="J21" s="12">
        <v>0</v>
      </c>
      <c r="K21" s="12">
        <v>0</v>
      </c>
      <c r="L21" s="12">
        <v>457</v>
      </c>
      <c r="M21" s="12">
        <v>41</v>
      </c>
      <c r="N21" s="12">
        <v>67</v>
      </c>
      <c r="O21" s="12">
        <v>37</v>
      </c>
      <c r="P21" s="12">
        <v>6</v>
      </c>
    </row>
    <row r="22" spans="1:16" ht="16.5" customHeight="1">
      <c r="A22" s="7"/>
      <c r="B22" s="48"/>
      <c r="C22" s="44" t="s">
        <v>2</v>
      </c>
      <c r="D22" s="40">
        <v>96</v>
      </c>
      <c r="E22" s="40">
        <v>9</v>
      </c>
      <c r="F22" s="40">
        <v>3</v>
      </c>
      <c r="G22" s="40">
        <v>6</v>
      </c>
      <c r="H22" s="40">
        <v>9</v>
      </c>
      <c r="I22" s="40">
        <v>0</v>
      </c>
      <c r="J22" s="40">
        <v>0</v>
      </c>
      <c r="K22" s="40">
        <v>0</v>
      </c>
      <c r="L22" s="40">
        <v>58</v>
      </c>
      <c r="M22" s="40">
        <v>2</v>
      </c>
      <c r="N22" s="40">
        <v>3</v>
      </c>
      <c r="O22" s="40">
        <v>3</v>
      </c>
      <c r="P22" s="40">
        <v>3</v>
      </c>
    </row>
    <row r="23" spans="1:16" ht="16.5" customHeight="1">
      <c r="A23" s="7"/>
      <c r="B23" s="38"/>
      <c r="C23" s="6" t="s">
        <v>0</v>
      </c>
      <c r="D23" s="12">
        <v>275</v>
      </c>
      <c r="E23" s="12">
        <v>5</v>
      </c>
      <c r="F23" s="12">
        <v>80</v>
      </c>
      <c r="G23" s="12">
        <v>19</v>
      </c>
      <c r="H23" s="12">
        <v>24</v>
      </c>
      <c r="I23" s="12">
        <v>13</v>
      </c>
      <c r="J23" s="12">
        <v>0</v>
      </c>
      <c r="K23" s="12">
        <v>1</v>
      </c>
      <c r="L23" s="12">
        <v>111</v>
      </c>
      <c r="M23" s="12">
        <v>15</v>
      </c>
      <c r="N23" s="12">
        <v>1</v>
      </c>
      <c r="O23" s="12">
        <v>6</v>
      </c>
      <c r="P23" s="12">
        <v>0</v>
      </c>
    </row>
    <row r="24" spans="1:16" ht="16.5" customHeight="1">
      <c r="A24" s="7"/>
      <c r="B24" s="32" t="s">
        <v>44</v>
      </c>
      <c r="C24" s="6" t="s">
        <v>1</v>
      </c>
      <c r="D24" s="12">
        <v>113</v>
      </c>
      <c r="E24" s="12">
        <v>4</v>
      </c>
      <c r="F24" s="12">
        <v>12</v>
      </c>
      <c r="G24" s="12">
        <v>5</v>
      </c>
      <c r="H24" s="12">
        <v>6</v>
      </c>
      <c r="I24" s="12">
        <v>11</v>
      </c>
      <c r="J24" s="12">
        <v>0</v>
      </c>
      <c r="K24" s="12">
        <v>1</v>
      </c>
      <c r="L24" s="12">
        <v>60</v>
      </c>
      <c r="M24" s="12">
        <v>7</v>
      </c>
      <c r="N24" s="12">
        <v>1</v>
      </c>
      <c r="O24" s="12">
        <v>6</v>
      </c>
      <c r="P24" s="12">
        <v>0</v>
      </c>
    </row>
    <row r="25" spans="1:16" ht="16.5" customHeight="1">
      <c r="A25" s="7" t="s">
        <v>139</v>
      </c>
      <c r="B25" s="48"/>
      <c r="C25" s="44" t="s">
        <v>2</v>
      </c>
      <c r="D25" s="40">
        <v>162</v>
      </c>
      <c r="E25" s="40">
        <v>1</v>
      </c>
      <c r="F25" s="40">
        <v>68</v>
      </c>
      <c r="G25" s="40">
        <v>14</v>
      </c>
      <c r="H25" s="40">
        <v>18</v>
      </c>
      <c r="I25" s="40">
        <v>2</v>
      </c>
      <c r="J25" s="40">
        <v>0</v>
      </c>
      <c r="K25" s="40">
        <v>0</v>
      </c>
      <c r="L25" s="40">
        <v>51</v>
      </c>
      <c r="M25" s="40">
        <v>8</v>
      </c>
      <c r="N25" s="40">
        <v>0</v>
      </c>
      <c r="O25" s="40">
        <v>0</v>
      </c>
      <c r="P25" s="40">
        <v>0</v>
      </c>
    </row>
    <row r="26" spans="1:16" ht="16.5" customHeight="1">
      <c r="A26" s="7"/>
      <c r="B26" s="38"/>
      <c r="C26" s="6" t="s">
        <v>0</v>
      </c>
      <c r="D26" s="12">
        <v>27</v>
      </c>
      <c r="E26" s="12">
        <v>0</v>
      </c>
      <c r="F26" s="12">
        <v>0</v>
      </c>
      <c r="G26" s="12">
        <v>1</v>
      </c>
      <c r="H26" s="12">
        <v>2</v>
      </c>
      <c r="I26" s="12">
        <v>0</v>
      </c>
      <c r="J26" s="12">
        <v>0</v>
      </c>
      <c r="K26" s="12">
        <v>2</v>
      </c>
      <c r="L26" s="12">
        <v>19</v>
      </c>
      <c r="M26" s="12">
        <v>0</v>
      </c>
      <c r="N26" s="12">
        <v>2</v>
      </c>
      <c r="O26" s="12">
        <v>1</v>
      </c>
      <c r="P26" s="12">
        <v>0</v>
      </c>
    </row>
    <row r="27" spans="1:16" ht="16.5" customHeight="1">
      <c r="A27" s="7"/>
      <c r="B27" s="32" t="s">
        <v>45</v>
      </c>
      <c r="C27" s="6" t="s">
        <v>1</v>
      </c>
      <c r="D27" s="12">
        <v>15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</v>
      </c>
      <c r="L27" s="12">
        <v>11</v>
      </c>
      <c r="M27" s="12">
        <v>0</v>
      </c>
      <c r="N27" s="12">
        <v>2</v>
      </c>
      <c r="O27" s="12">
        <v>0</v>
      </c>
      <c r="P27" s="12">
        <v>0</v>
      </c>
    </row>
    <row r="28" spans="1:16" ht="16.5" customHeight="1">
      <c r="A28" s="7"/>
      <c r="B28" s="48"/>
      <c r="C28" s="44" t="s">
        <v>2</v>
      </c>
      <c r="D28" s="40">
        <v>12</v>
      </c>
      <c r="E28" s="40">
        <v>0</v>
      </c>
      <c r="F28" s="40">
        <v>0</v>
      </c>
      <c r="G28" s="40">
        <v>1</v>
      </c>
      <c r="H28" s="40">
        <v>2</v>
      </c>
      <c r="I28" s="40">
        <v>0</v>
      </c>
      <c r="J28" s="40">
        <v>0</v>
      </c>
      <c r="K28" s="40">
        <v>0</v>
      </c>
      <c r="L28" s="40">
        <v>8</v>
      </c>
      <c r="M28" s="40">
        <v>0</v>
      </c>
      <c r="N28" s="40">
        <v>0</v>
      </c>
      <c r="O28" s="40">
        <v>1</v>
      </c>
      <c r="P28" s="40">
        <v>0</v>
      </c>
    </row>
    <row r="29" spans="1:16" ht="16.5" customHeight="1">
      <c r="A29" s="7"/>
      <c r="B29" s="38"/>
      <c r="C29" s="6" t="s">
        <v>0</v>
      </c>
      <c r="D29" s="12">
        <v>88</v>
      </c>
      <c r="E29" s="12">
        <v>0</v>
      </c>
      <c r="F29" s="12">
        <v>4</v>
      </c>
      <c r="G29" s="12">
        <v>8</v>
      </c>
      <c r="H29" s="12">
        <v>40</v>
      </c>
      <c r="I29" s="12">
        <v>0</v>
      </c>
      <c r="J29" s="12">
        <v>0</v>
      </c>
      <c r="K29" s="12">
        <v>0</v>
      </c>
      <c r="L29" s="12">
        <v>34</v>
      </c>
      <c r="M29" s="12">
        <v>1</v>
      </c>
      <c r="N29" s="12">
        <v>1</v>
      </c>
      <c r="O29" s="12">
        <v>0</v>
      </c>
      <c r="P29" s="12">
        <v>0</v>
      </c>
    </row>
    <row r="30" spans="1:16" ht="16.5" customHeight="1">
      <c r="A30" s="7"/>
      <c r="B30" s="32" t="s">
        <v>47</v>
      </c>
      <c r="C30" s="6" t="s">
        <v>1</v>
      </c>
      <c r="D30" s="12">
        <v>14</v>
      </c>
      <c r="E30" s="12">
        <v>0</v>
      </c>
      <c r="F30" s="12">
        <v>0</v>
      </c>
      <c r="G30" s="12">
        <v>1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</row>
    <row r="31" spans="1:16" ht="16.5" customHeight="1">
      <c r="A31" s="7"/>
      <c r="B31" s="48"/>
      <c r="C31" s="44" t="s">
        <v>2</v>
      </c>
      <c r="D31" s="40">
        <v>74</v>
      </c>
      <c r="E31" s="40">
        <v>0</v>
      </c>
      <c r="F31" s="40">
        <v>4</v>
      </c>
      <c r="G31" s="40">
        <v>7</v>
      </c>
      <c r="H31" s="40">
        <v>28</v>
      </c>
      <c r="I31" s="40">
        <v>0</v>
      </c>
      <c r="J31" s="40">
        <v>0</v>
      </c>
      <c r="K31" s="40">
        <v>0</v>
      </c>
      <c r="L31" s="40">
        <v>34</v>
      </c>
      <c r="M31" s="40">
        <v>1</v>
      </c>
      <c r="N31" s="40">
        <v>0</v>
      </c>
      <c r="O31" s="40">
        <v>0</v>
      </c>
      <c r="P31" s="40">
        <v>0</v>
      </c>
    </row>
    <row r="32" spans="1:16" ht="16.5" customHeight="1">
      <c r="A32" s="7"/>
      <c r="B32" s="38"/>
      <c r="C32" s="6" t="s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6.5" customHeight="1">
      <c r="A33" s="7" t="s">
        <v>140</v>
      </c>
      <c r="B33" s="32" t="s">
        <v>48</v>
      </c>
      <c r="C33" s="6" t="s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16.5" customHeight="1">
      <c r="A34" s="7"/>
      <c r="B34" s="48"/>
      <c r="C34" s="44" t="s">
        <v>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</row>
    <row r="35" spans="1:16" ht="16.5" customHeight="1">
      <c r="A35" s="7"/>
      <c r="B35" s="38"/>
      <c r="C35" s="6" t="s">
        <v>0</v>
      </c>
      <c r="D35" s="12">
        <v>9</v>
      </c>
      <c r="E35" s="12">
        <v>0</v>
      </c>
      <c r="F35" s="12">
        <v>2</v>
      </c>
      <c r="G35" s="12">
        <v>0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6.5" customHeight="1">
      <c r="A36" s="7"/>
      <c r="B36" s="32" t="s">
        <v>173</v>
      </c>
      <c r="C36" s="6" t="s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6.5" customHeight="1">
      <c r="A37" s="7"/>
      <c r="B37" s="46"/>
      <c r="C37" s="44" t="s">
        <v>141</v>
      </c>
      <c r="D37" s="40">
        <v>9</v>
      </c>
      <c r="E37" s="40">
        <v>0</v>
      </c>
      <c r="F37" s="40">
        <v>2</v>
      </c>
      <c r="G37" s="40">
        <v>0</v>
      </c>
      <c r="H37" s="40">
        <v>7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</row>
    <row r="38" spans="1:16" ht="16.5" customHeight="1">
      <c r="A38" s="7"/>
      <c r="B38" s="38"/>
      <c r="C38" s="6" t="s">
        <v>0</v>
      </c>
      <c r="D38" s="12">
        <v>18</v>
      </c>
      <c r="E38" s="12">
        <v>1</v>
      </c>
      <c r="F38" s="12">
        <v>3</v>
      </c>
      <c r="G38" s="12">
        <v>1</v>
      </c>
      <c r="H38" s="12">
        <v>4</v>
      </c>
      <c r="I38" s="12">
        <v>1</v>
      </c>
      <c r="J38" s="12">
        <v>0</v>
      </c>
      <c r="K38" s="12">
        <v>0</v>
      </c>
      <c r="L38" s="12">
        <v>6</v>
      </c>
      <c r="M38" s="12">
        <v>1</v>
      </c>
      <c r="N38" s="12">
        <v>1</v>
      </c>
      <c r="O38" s="12">
        <v>0</v>
      </c>
      <c r="P38" s="12">
        <v>0</v>
      </c>
    </row>
    <row r="39" spans="1:16" ht="16.5" customHeight="1">
      <c r="A39" s="7"/>
      <c r="B39" s="32" t="s">
        <v>243</v>
      </c>
      <c r="C39" s="6" t="s">
        <v>1</v>
      </c>
      <c r="D39" s="12">
        <v>8</v>
      </c>
      <c r="E39" s="12">
        <v>1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4</v>
      </c>
      <c r="M39" s="12">
        <v>1</v>
      </c>
      <c r="N39" s="12">
        <v>1</v>
      </c>
      <c r="O39" s="12">
        <v>0</v>
      </c>
      <c r="P39" s="12">
        <v>0</v>
      </c>
    </row>
    <row r="40" spans="1:16" ht="16.5" customHeight="1">
      <c r="A40" s="7"/>
      <c r="B40" s="46"/>
      <c r="C40" s="44" t="s">
        <v>141</v>
      </c>
      <c r="D40" s="40">
        <v>10</v>
      </c>
      <c r="E40" s="40">
        <v>0</v>
      </c>
      <c r="F40" s="40">
        <v>3</v>
      </c>
      <c r="G40" s="40">
        <v>1</v>
      </c>
      <c r="H40" s="40">
        <v>4</v>
      </c>
      <c r="I40" s="40">
        <v>0</v>
      </c>
      <c r="J40" s="40">
        <v>0</v>
      </c>
      <c r="K40" s="40">
        <v>0</v>
      </c>
      <c r="L40" s="40">
        <v>2</v>
      </c>
      <c r="M40" s="40">
        <v>0</v>
      </c>
      <c r="N40" s="40">
        <v>0</v>
      </c>
      <c r="O40" s="40">
        <v>0</v>
      </c>
      <c r="P40" s="40">
        <v>0</v>
      </c>
    </row>
    <row r="41" spans="1:16" ht="16.5" customHeight="1">
      <c r="A41" s="7"/>
      <c r="B41" s="32"/>
      <c r="C41" s="6" t="s">
        <v>142</v>
      </c>
      <c r="D41" s="12">
        <v>61</v>
      </c>
      <c r="E41" s="12">
        <v>0</v>
      </c>
      <c r="F41" s="12">
        <v>1</v>
      </c>
      <c r="G41" s="12">
        <v>5</v>
      </c>
      <c r="H41" s="12">
        <v>8</v>
      </c>
      <c r="I41" s="12">
        <v>8</v>
      </c>
      <c r="J41" s="12">
        <v>0</v>
      </c>
      <c r="K41" s="12">
        <v>0</v>
      </c>
      <c r="L41" s="12">
        <v>30</v>
      </c>
      <c r="M41" s="12">
        <v>0</v>
      </c>
      <c r="N41" s="12">
        <v>4</v>
      </c>
      <c r="O41" s="12">
        <v>4</v>
      </c>
      <c r="P41" s="12">
        <v>1</v>
      </c>
    </row>
    <row r="42" spans="1:16" ht="16.5" customHeight="1">
      <c r="A42" s="7"/>
      <c r="B42" s="32" t="s">
        <v>138</v>
      </c>
      <c r="C42" s="6" t="s">
        <v>143</v>
      </c>
      <c r="D42" s="12">
        <v>29</v>
      </c>
      <c r="E42" s="12">
        <v>0</v>
      </c>
      <c r="F42" s="12">
        <v>1</v>
      </c>
      <c r="G42" s="12">
        <v>2</v>
      </c>
      <c r="H42" s="12">
        <v>1</v>
      </c>
      <c r="I42" s="12">
        <v>7</v>
      </c>
      <c r="J42" s="12">
        <v>0</v>
      </c>
      <c r="K42" s="12">
        <v>0</v>
      </c>
      <c r="L42" s="12">
        <v>11</v>
      </c>
      <c r="M42" s="12">
        <v>0</v>
      </c>
      <c r="N42" s="12">
        <v>4</v>
      </c>
      <c r="O42" s="12">
        <v>2</v>
      </c>
      <c r="P42" s="12">
        <v>1</v>
      </c>
    </row>
    <row r="43" spans="1:16" ht="16.5" customHeight="1">
      <c r="A43" s="8"/>
      <c r="B43" s="47"/>
      <c r="C43" s="17" t="s">
        <v>2</v>
      </c>
      <c r="D43" s="11">
        <v>32</v>
      </c>
      <c r="E43" s="11">
        <v>0</v>
      </c>
      <c r="F43" s="23">
        <v>0</v>
      </c>
      <c r="G43" s="23">
        <v>3</v>
      </c>
      <c r="H43" s="23">
        <v>7</v>
      </c>
      <c r="I43" s="11">
        <v>1</v>
      </c>
      <c r="J43" s="11">
        <v>0</v>
      </c>
      <c r="K43" s="11">
        <v>0</v>
      </c>
      <c r="L43" s="11">
        <v>19</v>
      </c>
      <c r="M43" s="11">
        <v>0</v>
      </c>
      <c r="N43" s="11">
        <v>0</v>
      </c>
      <c r="O43" s="23">
        <v>2</v>
      </c>
      <c r="P43" s="11">
        <v>0</v>
      </c>
    </row>
    <row r="44" spans="1:17" ht="16.5" customHeight="1">
      <c r="A44" s="7"/>
      <c r="B44" s="38"/>
      <c r="C44" s="6" t="s">
        <v>0</v>
      </c>
      <c r="D44" s="49">
        <v>1964</v>
      </c>
      <c r="E44" s="49">
        <v>102</v>
      </c>
      <c r="F44" s="49">
        <v>125</v>
      </c>
      <c r="G44" s="49">
        <v>127</v>
      </c>
      <c r="H44" s="49">
        <v>223</v>
      </c>
      <c r="I44" s="49">
        <v>66</v>
      </c>
      <c r="J44" s="49">
        <v>10</v>
      </c>
      <c r="K44" s="49">
        <v>2</v>
      </c>
      <c r="L44" s="49">
        <v>1032</v>
      </c>
      <c r="M44" s="49">
        <v>74</v>
      </c>
      <c r="N44" s="49">
        <v>115</v>
      </c>
      <c r="O44" s="49">
        <v>67</v>
      </c>
      <c r="P44" s="49">
        <v>21</v>
      </c>
      <c r="Q44" s="50"/>
    </row>
    <row r="45" spans="1:17" ht="16.5" customHeight="1">
      <c r="A45" s="356" t="s">
        <v>174</v>
      </c>
      <c r="B45" s="32" t="s">
        <v>49</v>
      </c>
      <c r="C45" s="6" t="s">
        <v>1</v>
      </c>
      <c r="D45" s="49">
        <v>1291</v>
      </c>
      <c r="E45" s="49">
        <v>87</v>
      </c>
      <c r="F45" s="49">
        <v>22</v>
      </c>
      <c r="G45" s="49">
        <v>44</v>
      </c>
      <c r="H45" s="49">
        <v>74</v>
      </c>
      <c r="I45" s="49">
        <v>61</v>
      </c>
      <c r="J45" s="49">
        <v>9</v>
      </c>
      <c r="K45" s="49">
        <v>2</v>
      </c>
      <c r="L45" s="49">
        <v>747</v>
      </c>
      <c r="M45" s="49">
        <v>63</v>
      </c>
      <c r="N45" s="49">
        <v>110</v>
      </c>
      <c r="O45" s="49">
        <v>59</v>
      </c>
      <c r="P45" s="49">
        <v>13</v>
      </c>
      <c r="Q45" s="50"/>
    </row>
    <row r="46" spans="1:17" ht="16.5" customHeight="1">
      <c r="A46" s="356"/>
      <c r="B46" s="48"/>
      <c r="C46" s="44" t="s">
        <v>2</v>
      </c>
      <c r="D46" s="51">
        <v>673</v>
      </c>
      <c r="E46" s="51">
        <v>15</v>
      </c>
      <c r="F46" s="51">
        <v>103</v>
      </c>
      <c r="G46" s="51">
        <v>83</v>
      </c>
      <c r="H46" s="51">
        <v>149</v>
      </c>
      <c r="I46" s="51">
        <v>5</v>
      </c>
      <c r="J46" s="51">
        <v>1</v>
      </c>
      <c r="K46" s="51">
        <v>0</v>
      </c>
      <c r="L46" s="51">
        <v>285</v>
      </c>
      <c r="M46" s="51">
        <v>11</v>
      </c>
      <c r="N46" s="51">
        <v>5</v>
      </c>
      <c r="O46" s="51">
        <v>8</v>
      </c>
      <c r="P46" s="51">
        <v>8</v>
      </c>
      <c r="Q46" s="50"/>
    </row>
    <row r="47" spans="1:17" ht="16.5" customHeight="1">
      <c r="A47" s="356"/>
      <c r="B47" s="38"/>
      <c r="C47" s="6" t="s">
        <v>0</v>
      </c>
      <c r="D47" s="49">
        <v>117</v>
      </c>
      <c r="E47" s="49">
        <v>3</v>
      </c>
      <c r="F47" s="49">
        <v>4</v>
      </c>
      <c r="G47" s="49">
        <v>9</v>
      </c>
      <c r="H47" s="49">
        <v>27</v>
      </c>
      <c r="I47" s="49">
        <v>1</v>
      </c>
      <c r="J47" s="49">
        <v>3</v>
      </c>
      <c r="K47" s="49">
        <v>1</v>
      </c>
      <c r="L47" s="49">
        <v>63</v>
      </c>
      <c r="M47" s="49">
        <v>2</v>
      </c>
      <c r="N47" s="49">
        <v>3</v>
      </c>
      <c r="O47" s="49">
        <v>1</v>
      </c>
      <c r="P47" s="49">
        <v>0</v>
      </c>
      <c r="Q47" s="50"/>
    </row>
    <row r="48" spans="1:17" ht="16.5" customHeight="1">
      <c r="A48" s="356"/>
      <c r="B48" s="32" t="s">
        <v>50</v>
      </c>
      <c r="C48" s="6" t="s">
        <v>1</v>
      </c>
      <c r="D48" s="49">
        <v>51</v>
      </c>
      <c r="E48" s="49">
        <v>3</v>
      </c>
      <c r="F48" s="49">
        <v>0</v>
      </c>
      <c r="G48" s="49">
        <v>2</v>
      </c>
      <c r="H48" s="49">
        <v>6</v>
      </c>
      <c r="I48" s="49">
        <v>1</v>
      </c>
      <c r="J48" s="49">
        <v>2</v>
      </c>
      <c r="K48" s="49">
        <v>1</v>
      </c>
      <c r="L48" s="49">
        <v>30</v>
      </c>
      <c r="M48" s="49">
        <v>2</v>
      </c>
      <c r="N48" s="49">
        <v>3</v>
      </c>
      <c r="O48" s="49">
        <v>1</v>
      </c>
      <c r="P48" s="49">
        <v>0</v>
      </c>
      <c r="Q48" s="50"/>
    </row>
    <row r="49" spans="1:17" ht="16.5" customHeight="1">
      <c r="A49" s="8"/>
      <c r="B49" s="47"/>
      <c r="C49" s="17" t="s">
        <v>2</v>
      </c>
      <c r="D49" s="52">
        <v>66</v>
      </c>
      <c r="E49" s="52">
        <v>0</v>
      </c>
      <c r="F49" s="52">
        <v>4</v>
      </c>
      <c r="G49" s="52">
        <v>7</v>
      </c>
      <c r="H49" s="52">
        <v>21</v>
      </c>
      <c r="I49" s="52">
        <v>0</v>
      </c>
      <c r="J49" s="52">
        <v>1</v>
      </c>
      <c r="K49" s="52">
        <v>0</v>
      </c>
      <c r="L49" s="52">
        <v>33</v>
      </c>
      <c r="M49" s="52">
        <v>0</v>
      </c>
      <c r="N49" s="52">
        <v>0</v>
      </c>
      <c r="O49" s="52">
        <v>0</v>
      </c>
      <c r="P49" s="52">
        <v>0</v>
      </c>
      <c r="Q49" s="50"/>
    </row>
  </sheetData>
  <sheetProtection/>
  <mergeCells count="3">
    <mergeCell ref="A2:C10"/>
    <mergeCell ref="D2:D10"/>
    <mergeCell ref="A45:A48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90" r:id="rId1"/>
  <headerFooter alignWithMargins="0">
    <oddHeader>&amp;R卒業後・高等学校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6.875" style="1" customWidth="1"/>
    <col min="3" max="3" width="3.00390625" style="1" customWidth="1"/>
    <col min="4" max="4" width="7.75390625" style="1" bestFit="1" customWidth="1"/>
    <col min="5" max="6" width="4.125" style="1" customWidth="1"/>
    <col min="7" max="7" width="4.75390625" style="1" customWidth="1"/>
    <col min="8" max="8" width="5.75390625" style="1" bestFit="1" customWidth="1"/>
    <col min="9" max="9" width="7.75390625" style="1" bestFit="1" customWidth="1"/>
    <col min="10" max="10" width="4.75390625" style="1" customWidth="1"/>
    <col min="11" max="12" width="4.125" style="1" customWidth="1"/>
    <col min="13" max="13" width="4.875" style="1" customWidth="1"/>
    <col min="14" max="14" width="4.125" style="1" customWidth="1"/>
    <col min="15" max="16" width="4.75390625" style="1" customWidth="1"/>
    <col min="17" max="17" width="4.875" style="1" customWidth="1"/>
    <col min="18" max="18" width="4.625" style="1" customWidth="1"/>
    <col min="19" max="19" width="4.75390625" style="1" customWidth="1"/>
    <col min="20" max="21" width="4.125" style="1" customWidth="1"/>
    <col min="22" max="22" width="4.75390625" style="1" customWidth="1"/>
    <col min="23" max="24" width="4.125" style="1" customWidth="1"/>
    <col min="25" max="16384" width="9.125" style="1" customWidth="1"/>
  </cols>
  <sheetData>
    <row r="1" ht="19.5" customHeight="1">
      <c r="A1" s="5" t="s">
        <v>324</v>
      </c>
    </row>
    <row r="2" spans="1:24" ht="9" customHeight="1">
      <c r="A2" s="235"/>
      <c r="B2" s="25"/>
      <c r="C2" s="2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5" customHeight="1">
      <c r="A3" s="28"/>
      <c r="B3" s="9"/>
      <c r="C3" s="29"/>
      <c r="D3" s="353" t="s">
        <v>0</v>
      </c>
      <c r="E3" s="237" t="s">
        <v>175</v>
      </c>
      <c r="F3" s="234" t="s">
        <v>12</v>
      </c>
      <c r="G3" s="234" t="s">
        <v>266</v>
      </c>
      <c r="H3" s="234" t="s">
        <v>13</v>
      </c>
      <c r="I3" s="234" t="s">
        <v>14</v>
      </c>
      <c r="J3" s="238" t="s">
        <v>15</v>
      </c>
      <c r="K3" s="234" t="s">
        <v>144</v>
      </c>
      <c r="L3" s="234" t="s">
        <v>145</v>
      </c>
      <c r="M3" s="234" t="s">
        <v>146</v>
      </c>
      <c r="N3" s="239" t="s">
        <v>16</v>
      </c>
      <c r="O3" s="234" t="s">
        <v>244</v>
      </c>
      <c r="P3" s="234" t="s">
        <v>176</v>
      </c>
      <c r="Q3" s="234" t="s">
        <v>177</v>
      </c>
      <c r="R3" s="238" t="s">
        <v>178</v>
      </c>
      <c r="S3" s="238" t="s">
        <v>221</v>
      </c>
      <c r="T3" s="234" t="s">
        <v>147</v>
      </c>
      <c r="U3" s="358" t="s">
        <v>197</v>
      </c>
      <c r="V3" s="359" t="s">
        <v>179</v>
      </c>
      <c r="W3" s="359" t="s">
        <v>180</v>
      </c>
      <c r="X3" s="234" t="s">
        <v>17</v>
      </c>
    </row>
    <row r="4" spans="1:24" ht="15" customHeight="1">
      <c r="A4" s="28"/>
      <c r="B4" s="9"/>
      <c r="C4" s="29"/>
      <c r="D4" s="353"/>
      <c r="E4" s="360" t="s">
        <v>157</v>
      </c>
      <c r="F4" s="6"/>
      <c r="G4" s="6" t="s">
        <v>267</v>
      </c>
      <c r="H4" s="6"/>
      <c r="I4" s="6"/>
      <c r="J4" s="7" t="s">
        <v>18</v>
      </c>
      <c r="K4" s="353" t="s">
        <v>148</v>
      </c>
      <c r="L4" s="6" t="s">
        <v>153</v>
      </c>
      <c r="M4" s="6" t="s">
        <v>149</v>
      </c>
      <c r="N4" s="56" t="s">
        <v>20</v>
      </c>
      <c r="O4" s="6" t="s">
        <v>245</v>
      </c>
      <c r="P4" s="6" t="s">
        <v>181</v>
      </c>
      <c r="Q4" s="6" t="s">
        <v>182</v>
      </c>
      <c r="R4" s="7" t="s">
        <v>183</v>
      </c>
      <c r="S4" s="7" t="s">
        <v>151</v>
      </c>
      <c r="T4" s="353" t="s">
        <v>150</v>
      </c>
      <c r="U4" s="358"/>
      <c r="V4" s="359"/>
      <c r="W4" s="359"/>
      <c r="X4" s="6" t="s">
        <v>21</v>
      </c>
    </row>
    <row r="5" spans="1:24" ht="15" customHeight="1">
      <c r="A5" s="28"/>
      <c r="B5" s="9"/>
      <c r="C5" s="29"/>
      <c r="D5" s="353"/>
      <c r="E5" s="360"/>
      <c r="F5" s="6"/>
      <c r="G5" s="6" t="s">
        <v>268</v>
      </c>
      <c r="H5" s="6"/>
      <c r="I5" s="6"/>
      <c r="J5" s="7" t="s">
        <v>22</v>
      </c>
      <c r="K5" s="353"/>
      <c r="L5" s="6" t="s">
        <v>157</v>
      </c>
      <c r="M5" s="6" t="s">
        <v>157</v>
      </c>
      <c r="N5" s="56" t="s">
        <v>246</v>
      </c>
      <c r="O5" s="6" t="s">
        <v>222</v>
      </c>
      <c r="P5" s="6" t="s">
        <v>184</v>
      </c>
      <c r="Q5" s="6" t="s">
        <v>185</v>
      </c>
      <c r="R5" s="7" t="s">
        <v>223</v>
      </c>
      <c r="S5" s="244" t="s">
        <v>247</v>
      </c>
      <c r="T5" s="353"/>
      <c r="U5" s="358"/>
      <c r="V5" s="359"/>
      <c r="W5" s="359"/>
      <c r="X5" s="6" t="s">
        <v>23</v>
      </c>
    </row>
    <row r="6" spans="1:24" ht="15" customHeight="1">
      <c r="A6" s="30" t="s">
        <v>24</v>
      </c>
      <c r="B6" s="31"/>
      <c r="C6" s="32"/>
      <c r="D6" s="353"/>
      <c r="E6" s="245" t="s">
        <v>248</v>
      </c>
      <c r="F6" s="6"/>
      <c r="G6" s="6" t="s">
        <v>269</v>
      </c>
      <c r="H6" s="6" t="s">
        <v>25</v>
      </c>
      <c r="I6" s="6" t="s">
        <v>26</v>
      </c>
      <c r="J6" s="7" t="s">
        <v>27</v>
      </c>
      <c r="K6" s="6" t="s">
        <v>152</v>
      </c>
      <c r="L6" s="245" t="s">
        <v>248</v>
      </c>
      <c r="M6" s="245" t="s">
        <v>248</v>
      </c>
      <c r="N6" s="245" t="s">
        <v>248</v>
      </c>
      <c r="O6" s="6" t="s">
        <v>249</v>
      </c>
      <c r="P6" s="6" t="s">
        <v>186</v>
      </c>
      <c r="Q6" s="246" t="s">
        <v>250</v>
      </c>
      <c r="R6" s="7" t="s">
        <v>187</v>
      </c>
      <c r="S6" s="7" t="s">
        <v>251</v>
      </c>
      <c r="T6" s="245" t="s">
        <v>248</v>
      </c>
      <c r="U6" s="358"/>
      <c r="V6" s="359"/>
      <c r="W6" s="359"/>
      <c r="X6" s="6" t="s">
        <v>30</v>
      </c>
    </row>
    <row r="7" spans="1:24" ht="15" customHeight="1">
      <c r="A7" s="28"/>
      <c r="B7" s="9"/>
      <c r="C7" s="29"/>
      <c r="D7" s="353"/>
      <c r="E7" s="360" t="s">
        <v>188</v>
      </c>
      <c r="F7" s="6"/>
      <c r="G7" s="6" t="s">
        <v>270</v>
      </c>
      <c r="H7" s="6"/>
      <c r="I7" s="6"/>
      <c r="J7" s="7" t="s">
        <v>31</v>
      </c>
      <c r="K7" s="353" t="s">
        <v>154</v>
      </c>
      <c r="L7" s="6" t="s">
        <v>189</v>
      </c>
      <c r="M7" s="6" t="s">
        <v>155</v>
      </c>
      <c r="N7" s="56" t="s">
        <v>28</v>
      </c>
      <c r="O7" s="245" t="s">
        <v>252</v>
      </c>
      <c r="P7" s="247" t="s">
        <v>253</v>
      </c>
      <c r="Q7" s="6" t="s">
        <v>254</v>
      </c>
      <c r="R7" s="7" t="s">
        <v>190</v>
      </c>
      <c r="S7" s="7" t="s">
        <v>255</v>
      </c>
      <c r="T7" s="353" t="s">
        <v>156</v>
      </c>
      <c r="U7" s="358"/>
      <c r="V7" s="359"/>
      <c r="W7" s="359"/>
      <c r="X7" s="6" t="s">
        <v>34</v>
      </c>
    </row>
    <row r="8" spans="1:24" ht="15" customHeight="1">
      <c r="A8" s="28"/>
      <c r="B8" s="9"/>
      <c r="C8" s="29"/>
      <c r="D8" s="353"/>
      <c r="E8" s="360"/>
      <c r="F8" s="6"/>
      <c r="G8" s="6" t="s">
        <v>271</v>
      </c>
      <c r="H8" s="6"/>
      <c r="I8" s="6"/>
      <c r="J8" s="7" t="s">
        <v>35</v>
      </c>
      <c r="K8" s="353"/>
      <c r="L8" s="6" t="s">
        <v>191</v>
      </c>
      <c r="M8" s="6" t="s">
        <v>149</v>
      </c>
      <c r="N8" s="56" t="s">
        <v>33</v>
      </c>
      <c r="O8" s="6" t="s">
        <v>192</v>
      </c>
      <c r="P8" s="6" t="s">
        <v>193</v>
      </c>
      <c r="Q8" s="6" t="s">
        <v>256</v>
      </c>
      <c r="R8" s="7" t="s">
        <v>194</v>
      </c>
      <c r="S8" s="7" t="s">
        <v>257</v>
      </c>
      <c r="T8" s="353"/>
      <c r="U8" s="358"/>
      <c r="V8" s="359"/>
      <c r="W8" s="359"/>
      <c r="X8" s="6" t="s">
        <v>37</v>
      </c>
    </row>
    <row r="9" spans="1:24" ht="15" customHeight="1">
      <c r="A9" s="28"/>
      <c r="B9" s="9"/>
      <c r="C9" s="29"/>
      <c r="D9" s="353"/>
      <c r="E9" s="240" t="s">
        <v>157</v>
      </c>
      <c r="F9" s="6" t="s">
        <v>32</v>
      </c>
      <c r="G9" s="6" t="s">
        <v>272</v>
      </c>
      <c r="H9" s="6" t="s">
        <v>32</v>
      </c>
      <c r="I9" s="6" t="s">
        <v>32</v>
      </c>
      <c r="J9" s="7" t="s">
        <v>38</v>
      </c>
      <c r="K9" s="6" t="s">
        <v>157</v>
      </c>
      <c r="L9" s="6" t="s">
        <v>157</v>
      </c>
      <c r="M9" s="6" t="s">
        <v>157</v>
      </c>
      <c r="N9" s="56" t="s">
        <v>32</v>
      </c>
      <c r="O9" s="6" t="s">
        <v>195</v>
      </c>
      <c r="P9" s="6" t="s">
        <v>196</v>
      </c>
      <c r="Q9" s="6" t="s">
        <v>258</v>
      </c>
      <c r="R9" s="7" t="s">
        <v>259</v>
      </c>
      <c r="S9" s="7" t="s">
        <v>260</v>
      </c>
      <c r="T9" s="6" t="s">
        <v>158</v>
      </c>
      <c r="U9" s="358"/>
      <c r="V9" s="359"/>
      <c r="W9" s="359"/>
      <c r="X9" s="6" t="s">
        <v>34</v>
      </c>
    </row>
    <row r="10" spans="1:24" ht="9" customHeight="1">
      <c r="A10" s="33"/>
      <c r="B10" s="34"/>
      <c r="C10" s="35"/>
      <c r="D10" s="357"/>
      <c r="E10" s="232"/>
      <c r="F10" s="17"/>
      <c r="G10" s="17"/>
      <c r="H10" s="17"/>
      <c r="I10" s="17"/>
      <c r="J10" s="8"/>
      <c r="K10" s="17"/>
      <c r="L10" s="17"/>
      <c r="M10" s="17"/>
      <c r="N10" s="54"/>
      <c r="O10" s="17"/>
      <c r="P10" s="17"/>
      <c r="Q10" s="17"/>
      <c r="R10" s="8"/>
      <c r="S10" s="17"/>
      <c r="T10" s="17"/>
      <c r="U10" s="17"/>
      <c r="V10" s="241"/>
      <c r="W10" s="36"/>
      <c r="X10" s="17"/>
    </row>
    <row r="11" spans="1:24" ht="18" customHeight="1">
      <c r="A11" s="7"/>
      <c r="B11" s="29"/>
      <c r="C11" s="6" t="s">
        <v>0</v>
      </c>
      <c r="D11" s="37">
        <v>2081</v>
      </c>
      <c r="E11" s="12">
        <v>12</v>
      </c>
      <c r="F11" s="12">
        <v>2</v>
      </c>
      <c r="G11" s="12">
        <v>0</v>
      </c>
      <c r="H11" s="12">
        <v>186</v>
      </c>
      <c r="I11" s="12">
        <v>1115</v>
      </c>
      <c r="J11" s="12">
        <v>29</v>
      </c>
      <c r="K11" s="12">
        <v>9</v>
      </c>
      <c r="L11" s="12">
        <v>86</v>
      </c>
      <c r="M11" s="12">
        <v>175</v>
      </c>
      <c r="N11" s="12">
        <v>14</v>
      </c>
      <c r="O11" s="12">
        <v>6</v>
      </c>
      <c r="P11" s="12">
        <v>17</v>
      </c>
      <c r="Q11" s="12">
        <v>91</v>
      </c>
      <c r="R11" s="13">
        <v>63</v>
      </c>
      <c r="S11" s="12">
        <v>1</v>
      </c>
      <c r="T11" s="12">
        <v>75</v>
      </c>
      <c r="U11" s="12">
        <v>46</v>
      </c>
      <c r="V11" s="12">
        <v>64</v>
      </c>
      <c r="W11" s="12">
        <v>79</v>
      </c>
      <c r="X11" s="12">
        <v>11</v>
      </c>
    </row>
    <row r="12" spans="1:24" ht="18" customHeight="1">
      <c r="A12" s="7"/>
      <c r="B12" s="6" t="s">
        <v>0</v>
      </c>
      <c r="C12" s="6" t="s">
        <v>1</v>
      </c>
      <c r="D12" s="13">
        <v>1342</v>
      </c>
      <c r="E12" s="12">
        <v>10</v>
      </c>
      <c r="F12" s="12">
        <v>2</v>
      </c>
      <c r="G12" s="12">
        <v>0</v>
      </c>
      <c r="H12" s="12">
        <v>177</v>
      </c>
      <c r="I12" s="12">
        <v>738</v>
      </c>
      <c r="J12" s="12">
        <v>26</v>
      </c>
      <c r="K12" s="12">
        <v>3</v>
      </c>
      <c r="L12" s="12">
        <v>66</v>
      </c>
      <c r="M12" s="12">
        <v>79</v>
      </c>
      <c r="N12" s="12">
        <v>5</v>
      </c>
      <c r="O12" s="12">
        <v>5</v>
      </c>
      <c r="P12" s="12">
        <v>14</v>
      </c>
      <c r="Q12" s="12">
        <v>30</v>
      </c>
      <c r="R12" s="12">
        <v>24</v>
      </c>
      <c r="S12" s="12">
        <v>1</v>
      </c>
      <c r="T12" s="12">
        <v>8</v>
      </c>
      <c r="U12" s="12">
        <v>30</v>
      </c>
      <c r="V12" s="12">
        <v>47</v>
      </c>
      <c r="W12" s="12">
        <v>70</v>
      </c>
      <c r="X12" s="12">
        <v>7</v>
      </c>
    </row>
    <row r="13" spans="1:24" ht="18" customHeight="1">
      <c r="A13" s="7"/>
      <c r="B13" s="17"/>
      <c r="C13" s="17" t="s">
        <v>2</v>
      </c>
      <c r="D13" s="23">
        <v>739</v>
      </c>
      <c r="E13" s="11">
        <v>2</v>
      </c>
      <c r="F13" s="11">
        <v>0</v>
      </c>
      <c r="G13" s="11">
        <v>0</v>
      </c>
      <c r="H13" s="11">
        <v>9</v>
      </c>
      <c r="I13" s="11">
        <v>377</v>
      </c>
      <c r="J13" s="11">
        <v>3</v>
      </c>
      <c r="K13" s="11">
        <v>6</v>
      </c>
      <c r="L13" s="11">
        <v>20</v>
      </c>
      <c r="M13" s="11">
        <v>96</v>
      </c>
      <c r="N13" s="11">
        <v>9</v>
      </c>
      <c r="O13" s="11">
        <v>1</v>
      </c>
      <c r="P13" s="11">
        <v>3</v>
      </c>
      <c r="Q13" s="11">
        <v>61</v>
      </c>
      <c r="R13" s="11">
        <v>39</v>
      </c>
      <c r="S13" s="11">
        <v>0</v>
      </c>
      <c r="T13" s="11">
        <v>67</v>
      </c>
      <c r="U13" s="11">
        <v>16</v>
      </c>
      <c r="V13" s="11">
        <v>17</v>
      </c>
      <c r="W13" s="11">
        <v>9</v>
      </c>
      <c r="X13" s="11">
        <v>4</v>
      </c>
    </row>
    <row r="14" spans="1:24" ht="18" customHeight="1">
      <c r="A14" s="7"/>
      <c r="B14" s="6"/>
      <c r="C14" s="6" t="s">
        <v>0</v>
      </c>
      <c r="D14" s="13">
        <v>667</v>
      </c>
      <c r="E14" s="12">
        <v>1</v>
      </c>
      <c r="F14" s="12">
        <v>0</v>
      </c>
      <c r="G14" s="12">
        <v>0</v>
      </c>
      <c r="H14" s="12">
        <v>40</v>
      </c>
      <c r="I14" s="12">
        <v>300</v>
      </c>
      <c r="J14" s="12">
        <v>5</v>
      </c>
      <c r="K14" s="12">
        <v>3</v>
      </c>
      <c r="L14" s="12">
        <v>26</v>
      </c>
      <c r="M14" s="12">
        <v>84</v>
      </c>
      <c r="N14" s="12">
        <v>2</v>
      </c>
      <c r="O14" s="12">
        <v>1</v>
      </c>
      <c r="P14" s="12">
        <v>5</v>
      </c>
      <c r="Q14" s="12">
        <v>40</v>
      </c>
      <c r="R14" s="12">
        <v>41</v>
      </c>
      <c r="S14" s="12">
        <v>1</v>
      </c>
      <c r="T14" s="12">
        <v>37</v>
      </c>
      <c r="U14" s="12">
        <v>18</v>
      </c>
      <c r="V14" s="12">
        <v>26</v>
      </c>
      <c r="W14" s="12">
        <v>33</v>
      </c>
      <c r="X14" s="12">
        <v>4</v>
      </c>
    </row>
    <row r="15" spans="1:24" ht="18" customHeight="1">
      <c r="A15" s="7"/>
      <c r="B15" s="38" t="s">
        <v>39</v>
      </c>
      <c r="C15" s="6" t="s">
        <v>1</v>
      </c>
      <c r="D15" s="13">
        <v>371</v>
      </c>
      <c r="E15" s="12">
        <v>0</v>
      </c>
      <c r="F15" s="12">
        <v>0</v>
      </c>
      <c r="G15" s="12">
        <v>0</v>
      </c>
      <c r="H15" s="12">
        <v>39</v>
      </c>
      <c r="I15" s="12">
        <v>178</v>
      </c>
      <c r="J15" s="12">
        <v>3</v>
      </c>
      <c r="K15" s="12">
        <v>0</v>
      </c>
      <c r="L15" s="12">
        <v>22</v>
      </c>
      <c r="M15" s="12">
        <v>33</v>
      </c>
      <c r="N15" s="12">
        <v>1</v>
      </c>
      <c r="O15" s="12">
        <v>1</v>
      </c>
      <c r="P15" s="12">
        <v>4</v>
      </c>
      <c r="Q15" s="12">
        <v>16</v>
      </c>
      <c r="R15" s="12">
        <v>11</v>
      </c>
      <c r="S15" s="12">
        <v>1</v>
      </c>
      <c r="T15" s="12">
        <v>5</v>
      </c>
      <c r="U15" s="12">
        <v>10</v>
      </c>
      <c r="V15" s="12">
        <v>18</v>
      </c>
      <c r="W15" s="12">
        <v>27</v>
      </c>
      <c r="X15" s="12">
        <v>2</v>
      </c>
    </row>
    <row r="16" spans="1:24" ht="18" customHeight="1">
      <c r="A16" s="7"/>
      <c r="B16" s="38"/>
      <c r="C16" s="6" t="s">
        <v>2</v>
      </c>
      <c r="D16" s="39">
        <v>296</v>
      </c>
      <c r="E16" s="40">
        <v>1</v>
      </c>
      <c r="F16" s="40">
        <v>0</v>
      </c>
      <c r="G16" s="40">
        <v>0</v>
      </c>
      <c r="H16" s="40">
        <v>1</v>
      </c>
      <c r="I16" s="40">
        <v>122</v>
      </c>
      <c r="J16" s="40">
        <v>2</v>
      </c>
      <c r="K16" s="40">
        <v>3</v>
      </c>
      <c r="L16" s="40">
        <v>4</v>
      </c>
      <c r="M16" s="40">
        <v>51</v>
      </c>
      <c r="N16" s="40">
        <v>1</v>
      </c>
      <c r="O16" s="40">
        <v>0</v>
      </c>
      <c r="P16" s="40">
        <v>1</v>
      </c>
      <c r="Q16" s="40">
        <v>24</v>
      </c>
      <c r="R16" s="40">
        <v>30</v>
      </c>
      <c r="S16" s="40">
        <v>0</v>
      </c>
      <c r="T16" s="40">
        <v>32</v>
      </c>
      <c r="U16" s="40">
        <v>8</v>
      </c>
      <c r="V16" s="40">
        <v>8</v>
      </c>
      <c r="W16" s="40">
        <v>6</v>
      </c>
      <c r="X16" s="40">
        <v>2</v>
      </c>
    </row>
    <row r="17" spans="1:24" ht="18" customHeight="1">
      <c r="A17" s="7" t="s">
        <v>40</v>
      </c>
      <c r="B17" s="41"/>
      <c r="C17" s="42" t="s">
        <v>0</v>
      </c>
      <c r="D17" s="13">
        <v>114</v>
      </c>
      <c r="E17" s="12">
        <v>10</v>
      </c>
      <c r="F17" s="12">
        <v>0</v>
      </c>
      <c r="G17" s="12">
        <v>0</v>
      </c>
      <c r="H17" s="12">
        <v>12</v>
      </c>
      <c r="I17" s="12">
        <v>49</v>
      </c>
      <c r="J17" s="12">
        <v>0</v>
      </c>
      <c r="K17" s="12">
        <v>0</v>
      </c>
      <c r="L17" s="12">
        <v>3</v>
      </c>
      <c r="M17" s="12">
        <v>7</v>
      </c>
      <c r="N17" s="12">
        <v>0</v>
      </c>
      <c r="O17" s="12">
        <v>0</v>
      </c>
      <c r="P17" s="12">
        <v>0</v>
      </c>
      <c r="Q17" s="12">
        <v>6</v>
      </c>
      <c r="R17" s="12">
        <v>0</v>
      </c>
      <c r="S17" s="12">
        <v>0</v>
      </c>
      <c r="T17" s="12">
        <v>8</v>
      </c>
      <c r="U17" s="12">
        <v>6</v>
      </c>
      <c r="V17" s="12">
        <v>5</v>
      </c>
      <c r="W17" s="12">
        <v>8</v>
      </c>
      <c r="X17" s="12">
        <v>0</v>
      </c>
    </row>
    <row r="18" spans="1:24" ht="18" customHeight="1">
      <c r="A18" s="7"/>
      <c r="B18" s="20" t="s">
        <v>41</v>
      </c>
      <c r="C18" s="6" t="s">
        <v>1</v>
      </c>
      <c r="D18" s="13">
        <v>66</v>
      </c>
      <c r="E18" s="12">
        <v>9</v>
      </c>
      <c r="F18" s="12">
        <v>0</v>
      </c>
      <c r="G18" s="12">
        <v>0</v>
      </c>
      <c r="H18" s="12">
        <v>11</v>
      </c>
      <c r="I18" s="12">
        <v>21</v>
      </c>
      <c r="J18" s="12">
        <v>0</v>
      </c>
      <c r="K18" s="12">
        <v>0</v>
      </c>
      <c r="L18" s="12">
        <v>3</v>
      </c>
      <c r="M18" s="12">
        <v>2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1</v>
      </c>
      <c r="U18" s="12">
        <v>5</v>
      </c>
      <c r="V18" s="12">
        <v>5</v>
      </c>
      <c r="W18" s="12">
        <v>8</v>
      </c>
      <c r="X18" s="12">
        <v>0</v>
      </c>
    </row>
    <row r="19" spans="1:24" ht="18" customHeight="1">
      <c r="A19" s="7"/>
      <c r="B19" s="43"/>
      <c r="C19" s="44" t="s">
        <v>2</v>
      </c>
      <c r="D19" s="39">
        <v>48</v>
      </c>
      <c r="E19" s="40">
        <v>1</v>
      </c>
      <c r="F19" s="40">
        <v>0</v>
      </c>
      <c r="G19" s="40">
        <v>0</v>
      </c>
      <c r="H19" s="40">
        <v>1</v>
      </c>
      <c r="I19" s="40">
        <v>28</v>
      </c>
      <c r="J19" s="40">
        <v>0</v>
      </c>
      <c r="K19" s="40">
        <v>0</v>
      </c>
      <c r="L19" s="40">
        <v>0</v>
      </c>
      <c r="M19" s="40">
        <v>5</v>
      </c>
      <c r="N19" s="40">
        <v>0</v>
      </c>
      <c r="O19" s="40">
        <v>0</v>
      </c>
      <c r="P19" s="40">
        <v>0</v>
      </c>
      <c r="Q19" s="40">
        <v>5</v>
      </c>
      <c r="R19" s="40">
        <v>0</v>
      </c>
      <c r="S19" s="40">
        <v>0</v>
      </c>
      <c r="T19" s="40">
        <v>7</v>
      </c>
      <c r="U19" s="40">
        <v>1</v>
      </c>
      <c r="V19" s="40">
        <v>0</v>
      </c>
      <c r="W19" s="40">
        <v>0</v>
      </c>
      <c r="X19" s="40">
        <v>0</v>
      </c>
    </row>
    <row r="20" spans="1:24" ht="18" customHeight="1">
      <c r="A20" s="7"/>
      <c r="B20" s="38"/>
      <c r="C20" s="6" t="s">
        <v>0</v>
      </c>
      <c r="D20" s="13">
        <v>822</v>
      </c>
      <c r="E20" s="12">
        <v>0</v>
      </c>
      <c r="F20" s="12">
        <v>0</v>
      </c>
      <c r="G20" s="12">
        <v>0</v>
      </c>
      <c r="H20" s="12">
        <v>121</v>
      </c>
      <c r="I20" s="12">
        <v>527</v>
      </c>
      <c r="J20" s="12">
        <v>18</v>
      </c>
      <c r="K20" s="12">
        <v>0</v>
      </c>
      <c r="L20" s="12">
        <v>32</v>
      </c>
      <c r="M20" s="12">
        <v>36</v>
      </c>
      <c r="N20" s="12">
        <v>1</v>
      </c>
      <c r="O20" s="12">
        <v>5</v>
      </c>
      <c r="P20" s="12">
        <v>11</v>
      </c>
      <c r="Q20" s="12">
        <v>4</v>
      </c>
      <c r="R20" s="12">
        <v>14</v>
      </c>
      <c r="S20" s="12">
        <v>0</v>
      </c>
      <c r="T20" s="12">
        <v>3</v>
      </c>
      <c r="U20" s="12">
        <v>7</v>
      </c>
      <c r="V20" s="12">
        <v>20</v>
      </c>
      <c r="W20" s="12">
        <v>17</v>
      </c>
      <c r="X20" s="12">
        <v>6</v>
      </c>
    </row>
    <row r="21" spans="1:24" ht="18" customHeight="1">
      <c r="A21" s="7"/>
      <c r="B21" s="38" t="s">
        <v>42</v>
      </c>
      <c r="C21" s="6" t="s">
        <v>1</v>
      </c>
      <c r="D21" s="13">
        <v>726</v>
      </c>
      <c r="E21" s="12">
        <v>0</v>
      </c>
      <c r="F21" s="12">
        <v>0</v>
      </c>
      <c r="G21" s="12">
        <v>0</v>
      </c>
      <c r="H21" s="12">
        <v>117</v>
      </c>
      <c r="I21" s="12">
        <v>455</v>
      </c>
      <c r="J21" s="12">
        <v>18</v>
      </c>
      <c r="K21" s="12">
        <v>0</v>
      </c>
      <c r="L21" s="12">
        <v>30</v>
      </c>
      <c r="M21" s="12">
        <v>30</v>
      </c>
      <c r="N21" s="12">
        <v>1</v>
      </c>
      <c r="O21" s="12">
        <v>4</v>
      </c>
      <c r="P21" s="12">
        <v>10</v>
      </c>
      <c r="Q21" s="12">
        <v>0</v>
      </c>
      <c r="R21" s="12">
        <v>12</v>
      </c>
      <c r="S21" s="12">
        <v>0</v>
      </c>
      <c r="T21" s="12">
        <v>0</v>
      </c>
      <c r="U21" s="12">
        <v>7</v>
      </c>
      <c r="V21" s="12">
        <v>20</v>
      </c>
      <c r="W21" s="12">
        <v>17</v>
      </c>
      <c r="X21" s="12">
        <v>5</v>
      </c>
    </row>
    <row r="22" spans="1:24" ht="18" customHeight="1">
      <c r="A22" s="7"/>
      <c r="B22" s="38"/>
      <c r="C22" s="6" t="s">
        <v>2</v>
      </c>
      <c r="D22" s="39">
        <v>96</v>
      </c>
      <c r="E22" s="40">
        <v>0</v>
      </c>
      <c r="F22" s="40">
        <v>0</v>
      </c>
      <c r="G22" s="40">
        <v>0</v>
      </c>
      <c r="H22" s="40">
        <v>4</v>
      </c>
      <c r="I22" s="40">
        <v>72</v>
      </c>
      <c r="J22" s="40">
        <v>0</v>
      </c>
      <c r="K22" s="40">
        <v>0</v>
      </c>
      <c r="L22" s="40">
        <v>2</v>
      </c>
      <c r="M22" s="40">
        <v>6</v>
      </c>
      <c r="N22" s="40">
        <v>0</v>
      </c>
      <c r="O22" s="40">
        <v>1</v>
      </c>
      <c r="P22" s="40">
        <v>1</v>
      </c>
      <c r="Q22" s="40">
        <v>4</v>
      </c>
      <c r="R22" s="40">
        <v>2</v>
      </c>
      <c r="S22" s="40">
        <v>0</v>
      </c>
      <c r="T22" s="40">
        <v>3</v>
      </c>
      <c r="U22" s="40">
        <v>0</v>
      </c>
      <c r="V22" s="40">
        <v>0</v>
      </c>
      <c r="W22" s="40">
        <v>0</v>
      </c>
      <c r="X22" s="40">
        <v>1</v>
      </c>
    </row>
    <row r="23" spans="1:24" ht="18" customHeight="1">
      <c r="A23" s="7"/>
      <c r="B23" s="41"/>
      <c r="C23" s="42" t="s">
        <v>0</v>
      </c>
      <c r="D23" s="13">
        <v>275</v>
      </c>
      <c r="E23" s="12">
        <v>0</v>
      </c>
      <c r="F23" s="12">
        <v>1</v>
      </c>
      <c r="G23" s="12">
        <v>0</v>
      </c>
      <c r="H23" s="12">
        <v>6</v>
      </c>
      <c r="I23" s="12">
        <v>146</v>
      </c>
      <c r="J23" s="12">
        <v>4</v>
      </c>
      <c r="K23" s="12">
        <v>6</v>
      </c>
      <c r="L23" s="12">
        <v>19</v>
      </c>
      <c r="M23" s="12">
        <v>31</v>
      </c>
      <c r="N23" s="12">
        <v>10</v>
      </c>
      <c r="O23" s="12">
        <v>0</v>
      </c>
      <c r="P23" s="12">
        <v>0</v>
      </c>
      <c r="Q23" s="12">
        <v>13</v>
      </c>
      <c r="R23" s="12">
        <v>2</v>
      </c>
      <c r="S23" s="12">
        <v>0</v>
      </c>
      <c r="T23" s="12">
        <v>6</v>
      </c>
      <c r="U23" s="12">
        <v>13</v>
      </c>
      <c r="V23" s="12">
        <v>7</v>
      </c>
      <c r="W23" s="12">
        <v>11</v>
      </c>
      <c r="X23" s="12">
        <v>0</v>
      </c>
    </row>
    <row r="24" spans="1:24" ht="18" customHeight="1">
      <c r="A24" s="7"/>
      <c r="B24" s="20" t="s">
        <v>44</v>
      </c>
      <c r="C24" s="6" t="s">
        <v>1</v>
      </c>
      <c r="D24" s="13">
        <v>113</v>
      </c>
      <c r="E24" s="12">
        <v>0</v>
      </c>
      <c r="F24" s="12">
        <v>1</v>
      </c>
      <c r="G24" s="12">
        <v>0</v>
      </c>
      <c r="H24" s="12">
        <v>4</v>
      </c>
      <c r="I24" s="12">
        <v>58</v>
      </c>
      <c r="J24" s="12">
        <v>3</v>
      </c>
      <c r="K24" s="12">
        <v>3</v>
      </c>
      <c r="L24" s="12">
        <v>8</v>
      </c>
      <c r="M24" s="12">
        <v>11</v>
      </c>
      <c r="N24" s="12">
        <v>3</v>
      </c>
      <c r="O24" s="12">
        <v>0</v>
      </c>
      <c r="P24" s="12">
        <v>0</v>
      </c>
      <c r="Q24" s="12">
        <v>3</v>
      </c>
      <c r="R24" s="12">
        <v>0</v>
      </c>
      <c r="S24" s="12">
        <v>0</v>
      </c>
      <c r="T24" s="12">
        <v>1</v>
      </c>
      <c r="U24" s="12">
        <v>6</v>
      </c>
      <c r="V24" s="12">
        <v>3</v>
      </c>
      <c r="W24" s="12">
        <v>9</v>
      </c>
      <c r="X24" s="12">
        <v>0</v>
      </c>
    </row>
    <row r="25" spans="1:24" ht="18" customHeight="1">
      <c r="A25" s="7" t="s">
        <v>43</v>
      </c>
      <c r="B25" s="43"/>
      <c r="C25" s="44" t="s">
        <v>2</v>
      </c>
      <c r="D25" s="39">
        <v>162</v>
      </c>
      <c r="E25" s="40">
        <v>0</v>
      </c>
      <c r="F25" s="40">
        <v>0</v>
      </c>
      <c r="G25" s="40">
        <v>0</v>
      </c>
      <c r="H25" s="40">
        <v>2</v>
      </c>
      <c r="I25" s="40">
        <v>88</v>
      </c>
      <c r="J25" s="40">
        <v>1</v>
      </c>
      <c r="K25" s="40">
        <v>3</v>
      </c>
      <c r="L25" s="40">
        <v>11</v>
      </c>
      <c r="M25" s="40">
        <v>20</v>
      </c>
      <c r="N25" s="40">
        <v>7</v>
      </c>
      <c r="O25" s="40">
        <v>0</v>
      </c>
      <c r="P25" s="40">
        <v>0</v>
      </c>
      <c r="Q25" s="40">
        <v>10</v>
      </c>
      <c r="R25" s="40">
        <v>2</v>
      </c>
      <c r="S25" s="40">
        <v>0</v>
      </c>
      <c r="T25" s="40">
        <v>5</v>
      </c>
      <c r="U25" s="40">
        <v>7</v>
      </c>
      <c r="V25" s="40">
        <v>4</v>
      </c>
      <c r="W25" s="40">
        <v>2</v>
      </c>
      <c r="X25" s="40">
        <v>0</v>
      </c>
    </row>
    <row r="26" spans="1:24" ht="18" customHeight="1">
      <c r="A26" s="7"/>
      <c r="B26" s="38"/>
      <c r="C26" s="6" t="s">
        <v>0</v>
      </c>
      <c r="D26" s="13">
        <v>27</v>
      </c>
      <c r="E26" s="12">
        <v>0</v>
      </c>
      <c r="F26" s="12">
        <v>1</v>
      </c>
      <c r="G26" s="12">
        <v>0</v>
      </c>
      <c r="H26" s="12">
        <v>2</v>
      </c>
      <c r="I26" s="12">
        <v>20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2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</row>
    <row r="27" spans="1:24" ht="18" customHeight="1">
      <c r="A27" s="7"/>
      <c r="B27" s="38" t="s">
        <v>45</v>
      </c>
      <c r="C27" s="6" t="s">
        <v>1</v>
      </c>
      <c r="D27" s="13">
        <v>15</v>
      </c>
      <c r="E27" s="12">
        <v>0</v>
      </c>
      <c r="F27" s="12">
        <v>1</v>
      </c>
      <c r="G27" s="12">
        <v>0</v>
      </c>
      <c r="H27" s="12">
        <v>2</v>
      </c>
      <c r="I27" s="12">
        <v>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0</v>
      </c>
      <c r="W27" s="12">
        <v>0</v>
      </c>
      <c r="X27" s="12">
        <v>0</v>
      </c>
    </row>
    <row r="28" spans="1:24" ht="18" customHeight="1">
      <c r="A28" s="7"/>
      <c r="B28" s="38"/>
      <c r="C28" s="6" t="s">
        <v>2</v>
      </c>
      <c r="D28" s="39">
        <v>12</v>
      </c>
      <c r="E28" s="40">
        <v>0</v>
      </c>
      <c r="F28" s="40">
        <v>0</v>
      </c>
      <c r="G28" s="40">
        <v>0</v>
      </c>
      <c r="H28" s="40">
        <v>0</v>
      </c>
      <c r="I28" s="40">
        <v>9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2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</row>
    <row r="29" spans="1:24" ht="18" customHeight="1">
      <c r="A29" s="7"/>
      <c r="B29" s="41"/>
      <c r="C29" s="42" t="s">
        <v>0</v>
      </c>
      <c r="D29" s="13">
        <v>88</v>
      </c>
      <c r="E29" s="12">
        <v>0</v>
      </c>
      <c r="F29" s="12">
        <v>0</v>
      </c>
      <c r="G29" s="12">
        <v>0</v>
      </c>
      <c r="H29" s="12">
        <v>1</v>
      </c>
      <c r="I29" s="12">
        <v>37</v>
      </c>
      <c r="J29" s="12">
        <v>0</v>
      </c>
      <c r="K29" s="12">
        <v>0</v>
      </c>
      <c r="L29" s="12">
        <v>2</v>
      </c>
      <c r="M29" s="12">
        <v>9</v>
      </c>
      <c r="N29" s="12">
        <v>0</v>
      </c>
      <c r="O29" s="12">
        <v>0</v>
      </c>
      <c r="P29" s="12">
        <v>0</v>
      </c>
      <c r="Q29" s="12">
        <v>20</v>
      </c>
      <c r="R29" s="12">
        <v>1</v>
      </c>
      <c r="S29" s="12">
        <v>0</v>
      </c>
      <c r="T29" s="12">
        <v>11</v>
      </c>
      <c r="U29" s="12">
        <v>0</v>
      </c>
      <c r="V29" s="12">
        <v>6</v>
      </c>
      <c r="W29" s="12">
        <v>0</v>
      </c>
      <c r="X29" s="12">
        <v>1</v>
      </c>
    </row>
    <row r="30" spans="1:24" ht="18" customHeight="1">
      <c r="A30" s="7"/>
      <c r="B30" s="20" t="s">
        <v>47</v>
      </c>
      <c r="C30" s="6" t="s">
        <v>1</v>
      </c>
      <c r="D30" s="13">
        <v>14</v>
      </c>
      <c r="E30" s="12">
        <v>0</v>
      </c>
      <c r="F30" s="12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10</v>
      </c>
      <c r="R30" s="12">
        <v>0</v>
      </c>
      <c r="S30" s="12">
        <v>0</v>
      </c>
      <c r="T30" s="12">
        <v>1</v>
      </c>
      <c r="U30" s="12">
        <v>0</v>
      </c>
      <c r="V30" s="12">
        <v>1</v>
      </c>
      <c r="W30" s="12">
        <v>0</v>
      </c>
      <c r="X30" s="12">
        <v>0</v>
      </c>
    </row>
    <row r="31" spans="1:24" ht="18" customHeight="1">
      <c r="A31" s="7"/>
      <c r="B31" s="43"/>
      <c r="C31" s="44" t="s">
        <v>2</v>
      </c>
      <c r="D31" s="39">
        <v>74</v>
      </c>
      <c r="E31" s="40">
        <v>0</v>
      </c>
      <c r="F31" s="40">
        <v>0</v>
      </c>
      <c r="G31" s="40">
        <v>0</v>
      </c>
      <c r="H31" s="40">
        <v>0</v>
      </c>
      <c r="I31" s="40">
        <v>37</v>
      </c>
      <c r="J31" s="40">
        <v>0</v>
      </c>
      <c r="K31" s="40">
        <v>0</v>
      </c>
      <c r="L31" s="40">
        <v>2</v>
      </c>
      <c r="M31" s="40">
        <v>8</v>
      </c>
      <c r="N31" s="40">
        <v>0</v>
      </c>
      <c r="O31" s="40">
        <v>0</v>
      </c>
      <c r="P31" s="40">
        <v>0</v>
      </c>
      <c r="Q31" s="40">
        <v>10</v>
      </c>
      <c r="R31" s="40">
        <v>1</v>
      </c>
      <c r="S31" s="40">
        <v>0</v>
      </c>
      <c r="T31" s="40">
        <v>10</v>
      </c>
      <c r="U31" s="40">
        <v>0</v>
      </c>
      <c r="V31" s="40">
        <v>5</v>
      </c>
      <c r="W31" s="40">
        <v>0</v>
      </c>
      <c r="X31" s="40">
        <v>1</v>
      </c>
    </row>
    <row r="32" spans="1:24" ht="18" customHeight="1">
      <c r="A32" s="7"/>
      <c r="B32" s="38"/>
      <c r="C32" s="6" t="s">
        <v>0</v>
      </c>
      <c r="D32" s="13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</row>
    <row r="33" spans="1:24" ht="18" customHeight="1">
      <c r="A33" s="7" t="s">
        <v>46</v>
      </c>
      <c r="B33" s="38" t="s">
        <v>261</v>
      </c>
      <c r="C33" s="6" t="s">
        <v>1</v>
      </c>
      <c r="D33" s="13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1:24" ht="18" customHeight="1">
      <c r="A34" s="7"/>
      <c r="B34" s="38"/>
      <c r="C34" s="6" t="s">
        <v>2</v>
      </c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</row>
    <row r="35" spans="1:24" ht="18" customHeight="1">
      <c r="A35" s="7"/>
      <c r="B35" s="41"/>
      <c r="C35" s="42" t="s">
        <v>0</v>
      </c>
      <c r="D35" s="13">
        <v>9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2</v>
      </c>
      <c r="R35" s="12">
        <v>0</v>
      </c>
      <c r="S35" s="12">
        <v>0</v>
      </c>
      <c r="T35" s="12">
        <v>7</v>
      </c>
      <c r="U35" s="12">
        <v>0</v>
      </c>
      <c r="V35" s="12">
        <v>0</v>
      </c>
      <c r="W35" s="12">
        <v>0</v>
      </c>
      <c r="X35" s="12">
        <v>0</v>
      </c>
    </row>
    <row r="36" spans="1:24" ht="18" customHeight="1">
      <c r="A36" s="7"/>
      <c r="B36" s="45" t="s">
        <v>173</v>
      </c>
      <c r="C36" s="6" t="s">
        <v>1</v>
      </c>
      <c r="D36" s="13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</row>
    <row r="37" spans="1:24" ht="18" customHeight="1">
      <c r="A37" s="7"/>
      <c r="B37" s="46"/>
      <c r="C37" s="44" t="s">
        <v>141</v>
      </c>
      <c r="D37" s="39">
        <v>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2</v>
      </c>
      <c r="R37" s="40">
        <v>0</v>
      </c>
      <c r="S37" s="40">
        <v>0</v>
      </c>
      <c r="T37" s="40">
        <v>7</v>
      </c>
      <c r="U37" s="40">
        <v>0</v>
      </c>
      <c r="V37" s="40">
        <v>0</v>
      </c>
      <c r="W37" s="40">
        <v>0</v>
      </c>
      <c r="X37" s="40">
        <v>0</v>
      </c>
    </row>
    <row r="38" spans="1:24" ht="18" customHeight="1">
      <c r="A38" s="7"/>
      <c r="B38" s="41"/>
      <c r="C38" s="42" t="s">
        <v>0</v>
      </c>
      <c r="D38" s="13">
        <v>18</v>
      </c>
      <c r="E38" s="12">
        <v>0</v>
      </c>
      <c r="F38" s="12">
        <v>0</v>
      </c>
      <c r="G38" s="12">
        <v>0</v>
      </c>
      <c r="H38" s="12">
        <v>2</v>
      </c>
      <c r="I38" s="12">
        <v>6</v>
      </c>
      <c r="J38" s="12">
        <v>0</v>
      </c>
      <c r="K38" s="12">
        <v>0</v>
      </c>
      <c r="L38" s="12">
        <v>2</v>
      </c>
      <c r="M38" s="12">
        <v>1</v>
      </c>
      <c r="N38" s="12">
        <v>1</v>
      </c>
      <c r="O38" s="12">
        <v>0</v>
      </c>
      <c r="P38" s="12">
        <v>0</v>
      </c>
      <c r="Q38" s="12">
        <v>2</v>
      </c>
      <c r="R38" s="12">
        <v>1</v>
      </c>
      <c r="S38" s="12">
        <v>0</v>
      </c>
      <c r="T38" s="12">
        <v>1</v>
      </c>
      <c r="U38" s="12">
        <v>0</v>
      </c>
      <c r="V38" s="12">
        <v>0</v>
      </c>
      <c r="W38" s="12">
        <v>2</v>
      </c>
      <c r="X38" s="12">
        <v>0</v>
      </c>
    </row>
    <row r="39" spans="1:24" ht="18" customHeight="1">
      <c r="A39" s="7"/>
      <c r="B39" s="45" t="s">
        <v>243</v>
      </c>
      <c r="C39" s="6" t="s">
        <v>1</v>
      </c>
      <c r="D39" s="13">
        <v>8</v>
      </c>
      <c r="E39" s="12">
        <v>0</v>
      </c>
      <c r="F39" s="12">
        <v>0</v>
      </c>
      <c r="G39" s="12">
        <v>0</v>
      </c>
      <c r="H39" s="12">
        <v>1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2</v>
      </c>
      <c r="X39" s="12">
        <v>0</v>
      </c>
    </row>
    <row r="40" spans="1:24" ht="18" customHeight="1">
      <c r="A40" s="7"/>
      <c r="B40" s="46"/>
      <c r="C40" s="44" t="s">
        <v>141</v>
      </c>
      <c r="D40" s="39">
        <v>10</v>
      </c>
      <c r="E40" s="40">
        <v>0</v>
      </c>
      <c r="F40" s="40">
        <v>0</v>
      </c>
      <c r="G40" s="40">
        <v>0</v>
      </c>
      <c r="H40" s="40">
        <v>1</v>
      </c>
      <c r="I40" s="40">
        <v>2</v>
      </c>
      <c r="J40" s="40">
        <v>0</v>
      </c>
      <c r="K40" s="40">
        <v>0</v>
      </c>
      <c r="L40" s="40">
        <v>1</v>
      </c>
      <c r="M40" s="40">
        <v>1</v>
      </c>
      <c r="N40" s="40">
        <v>1</v>
      </c>
      <c r="O40" s="40">
        <v>0</v>
      </c>
      <c r="P40" s="40">
        <v>0</v>
      </c>
      <c r="Q40" s="40">
        <v>2</v>
      </c>
      <c r="R40" s="40">
        <v>1</v>
      </c>
      <c r="S40" s="40">
        <v>0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</row>
    <row r="41" spans="1:24" ht="18" customHeight="1">
      <c r="A41" s="7"/>
      <c r="B41" s="45"/>
      <c r="C41" s="6" t="s">
        <v>142</v>
      </c>
      <c r="D41" s="13">
        <v>61</v>
      </c>
      <c r="E41" s="12">
        <v>1</v>
      </c>
      <c r="F41" s="12">
        <v>0</v>
      </c>
      <c r="G41" s="12">
        <v>0</v>
      </c>
      <c r="H41" s="12">
        <v>2</v>
      </c>
      <c r="I41" s="12">
        <v>30</v>
      </c>
      <c r="J41" s="12">
        <v>2</v>
      </c>
      <c r="K41" s="12">
        <v>0</v>
      </c>
      <c r="L41" s="12">
        <v>2</v>
      </c>
      <c r="M41" s="12">
        <v>7</v>
      </c>
      <c r="N41" s="12">
        <v>0</v>
      </c>
      <c r="O41" s="12">
        <v>0</v>
      </c>
      <c r="P41" s="12">
        <v>0</v>
      </c>
      <c r="Q41" s="12">
        <v>2</v>
      </c>
      <c r="R41" s="12">
        <v>4</v>
      </c>
      <c r="S41" s="12">
        <v>0</v>
      </c>
      <c r="T41" s="12">
        <v>2</v>
      </c>
      <c r="U41" s="12">
        <v>1</v>
      </c>
      <c r="V41" s="12">
        <v>0</v>
      </c>
      <c r="W41" s="12">
        <v>8</v>
      </c>
      <c r="X41" s="12">
        <v>0</v>
      </c>
    </row>
    <row r="42" spans="1:24" ht="18" customHeight="1">
      <c r="A42" s="7"/>
      <c r="B42" s="123" t="s">
        <v>138</v>
      </c>
      <c r="C42" s="6" t="s">
        <v>143</v>
      </c>
      <c r="D42" s="13">
        <v>29</v>
      </c>
      <c r="E42" s="12">
        <v>1</v>
      </c>
      <c r="F42" s="12">
        <v>0</v>
      </c>
      <c r="G42" s="12">
        <v>0</v>
      </c>
      <c r="H42" s="12">
        <v>2</v>
      </c>
      <c r="I42" s="12">
        <v>11</v>
      </c>
      <c r="J42" s="12">
        <v>2</v>
      </c>
      <c r="K42" s="12">
        <v>0</v>
      </c>
      <c r="L42" s="12">
        <v>2</v>
      </c>
      <c r="M42" s="12">
        <v>2</v>
      </c>
      <c r="N42" s="12">
        <v>0</v>
      </c>
      <c r="O42" s="12">
        <v>0</v>
      </c>
      <c r="P42" s="12">
        <v>0</v>
      </c>
      <c r="Q42" s="12">
        <v>0</v>
      </c>
      <c r="R42" s="12">
        <v>1</v>
      </c>
      <c r="S42" s="12">
        <v>0</v>
      </c>
      <c r="T42" s="12">
        <v>0</v>
      </c>
      <c r="U42" s="12">
        <v>1</v>
      </c>
      <c r="V42" s="12">
        <v>0</v>
      </c>
      <c r="W42" s="12">
        <v>7</v>
      </c>
      <c r="X42" s="12">
        <v>0</v>
      </c>
    </row>
    <row r="43" spans="1:24" ht="18" customHeight="1">
      <c r="A43" s="8"/>
      <c r="B43" s="4"/>
      <c r="C43" s="17" t="s">
        <v>2</v>
      </c>
      <c r="D43" s="23">
        <v>32</v>
      </c>
      <c r="E43" s="11">
        <v>0</v>
      </c>
      <c r="F43" s="11">
        <v>0</v>
      </c>
      <c r="G43" s="11">
        <v>0</v>
      </c>
      <c r="H43" s="11">
        <v>0</v>
      </c>
      <c r="I43" s="11">
        <v>19</v>
      </c>
      <c r="J43" s="11">
        <v>0</v>
      </c>
      <c r="K43" s="11">
        <v>0</v>
      </c>
      <c r="L43" s="11">
        <v>0</v>
      </c>
      <c r="M43" s="11">
        <v>5</v>
      </c>
      <c r="N43" s="11">
        <v>0</v>
      </c>
      <c r="O43" s="11">
        <v>0</v>
      </c>
      <c r="P43" s="11">
        <v>0</v>
      </c>
      <c r="Q43" s="11">
        <v>2</v>
      </c>
      <c r="R43" s="11">
        <v>3</v>
      </c>
      <c r="S43" s="11">
        <v>0</v>
      </c>
      <c r="T43" s="11">
        <v>2</v>
      </c>
      <c r="U43" s="11">
        <v>0</v>
      </c>
      <c r="V43" s="11">
        <v>0</v>
      </c>
      <c r="W43" s="11">
        <v>1</v>
      </c>
      <c r="X43" s="11">
        <v>0</v>
      </c>
    </row>
    <row r="44" spans="1:24" ht="18" customHeight="1">
      <c r="A44" s="7"/>
      <c r="B44" s="38"/>
      <c r="C44" s="6" t="s">
        <v>0</v>
      </c>
      <c r="D44" s="13">
        <v>1964</v>
      </c>
      <c r="E44" s="12">
        <v>9</v>
      </c>
      <c r="F44" s="12">
        <v>1</v>
      </c>
      <c r="G44" s="12">
        <v>0</v>
      </c>
      <c r="H44" s="12">
        <v>182</v>
      </c>
      <c r="I44" s="12">
        <v>1056</v>
      </c>
      <c r="J44" s="12">
        <v>28</v>
      </c>
      <c r="K44" s="12">
        <v>9</v>
      </c>
      <c r="L44" s="12">
        <v>82</v>
      </c>
      <c r="M44" s="12">
        <v>167</v>
      </c>
      <c r="N44" s="12">
        <v>14</v>
      </c>
      <c r="O44" s="12">
        <v>6</v>
      </c>
      <c r="P44" s="12">
        <v>16</v>
      </c>
      <c r="Q44" s="12">
        <v>79</v>
      </c>
      <c r="R44" s="12">
        <v>57</v>
      </c>
      <c r="S44" s="12">
        <v>1</v>
      </c>
      <c r="T44" s="12">
        <v>65</v>
      </c>
      <c r="U44" s="12">
        <v>46</v>
      </c>
      <c r="V44" s="12">
        <v>57</v>
      </c>
      <c r="W44" s="12">
        <v>79</v>
      </c>
      <c r="X44" s="12">
        <v>10</v>
      </c>
    </row>
    <row r="45" spans="1:24" ht="18" customHeight="1">
      <c r="A45" s="356" t="s">
        <v>174</v>
      </c>
      <c r="B45" s="38" t="s">
        <v>49</v>
      </c>
      <c r="C45" s="6" t="s">
        <v>1</v>
      </c>
      <c r="D45" s="13">
        <v>1291</v>
      </c>
      <c r="E45" s="12">
        <v>8</v>
      </c>
      <c r="F45" s="12">
        <v>1</v>
      </c>
      <c r="G45" s="12">
        <v>0</v>
      </c>
      <c r="H45" s="12">
        <v>173</v>
      </c>
      <c r="I45" s="12">
        <v>712</v>
      </c>
      <c r="J45" s="12">
        <v>25</v>
      </c>
      <c r="K45" s="12">
        <v>3</v>
      </c>
      <c r="L45" s="12">
        <v>63</v>
      </c>
      <c r="M45" s="12">
        <v>77</v>
      </c>
      <c r="N45" s="12">
        <v>5</v>
      </c>
      <c r="O45" s="12">
        <v>5</v>
      </c>
      <c r="P45" s="12">
        <v>13</v>
      </c>
      <c r="Q45" s="12">
        <v>26</v>
      </c>
      <c r="R45" s="12">
        <v>23</v>
      </c>
      <c r="S45" s="12">
        <v>1</v>
      </c>
      <c r="T45" s="12">
        <v>7</v>
      </c>
      <c r="U45" s="12">
        <v>30</v>
      </c>
      <c r="V45" s="12">
        <v>42</v>
      </c>
      <c r="W45" s="12">
        <v>70</v>
      </c>
      <c r="X45" s="12">
        <v>7</v>
      </c>
    </row>
    <row r="46" spans="1:24" ht="18" customHeight="1">
      <c r="A46" s="356"/>
      <c r="B46" s="38"/>
      <c r="C46" s="6" t="s">
        <v>2</v>
      </c>
      <c r="D46" s="39">
        <v>673</v>
      </c>
      <c r="E46" s="40">
        <v>1</v>
      </c>
      <c r="F46" s="40">
        <v>0</v>
      </c>
      <c r="G46" s="40">
        <v>0</v>
      </c>
      <c r="H46" s="40">
        <v>9</v>
      </c>
      <c r="I46" s="40">
        <v>344</v>
      </c>
      <c r="J46" s="40">
        <v>3</v>
      </c>
      <c r="K46" s="40">
        <v>6</v>
      </c>
      <c r="L46" s="40">
        <v>19</v>
      </c>
      <c r="M46" s="40">
        <v>90</v>
      </c>
      <c r="N46" s="40">
        <v>9</v>
      </c>
      <c r="O46" s="40">
        <v>1</v>
      </c>
      <c r="P46" s="40">
        <v>3</v>
      </c>
      <c r="Q46" s="40">
        <v>53</v>
      </c>
      <c r="R46" s="40">
        <v>34</v>
      </c>
      <c r="S46" s="40">
        <v>0</v>
      </c>
      <c r="T46" s="40">
        <v>58</v>
      </c>
      <c r="U46" s="40">
        <v>16</v>
      </c>
      <c r="V46" s="40">
        <v>15</v>
      </c>
      <c r="W46" s="40">
        <v>9</v>
      </c>
      <c r="X46" s="40">
        <v>3</v>
      </c>
    </row>
    <row r="47" spans="1:24" ht="18" customHeight="1">
      <c r="A47" s="356"/>
      <c r="B47" s="41"/>
      <c r="C47" s="42" t="s">
        <v>0</v>
      </c>
      <c r="D47" s="13">
        <v>117</v>
      </c>
      <c r="E47" s="12">
        <v>3</v>
      </c>
      <c r="F47" s="12">
        <v>1</v>
      </c>
      <c r="G47" s="12">
        <v>0</v>
      </c>
      <c r="H47" s="12">
        <v>4</v>
      </c>
      <c r="I47" s="12">
        <v>59</v>
      </c>
      <c r="J47" s="12">
        <v>1</v>
      </c>
      <c r="K47" s="12">
        <v>0</v>
      </c>
      <c r="L47" s="12">
        <v>4</v>
      </c>
      <c r="M47" s="12">
        <v>8</v>
      </c>
      <c r="N47" s="12">
        <v>0</v>
      </c>
      <c r="O47" s="12">
        <v>0</v>
      </c>
      <c r="P47" s="12">
        <v>1</v>
      </c>
      <c r="Q47" s="12">
        <v>12</v>
      </c>
      <c r="R47" s="12">
        <v>6</v>
      </c>
      <c r="S47" s="12">
        <v>0</v>
      </c>
      <c r="T47" s="12">
        <v>10</v>
      </c>
      <c r="U47" s="12">
        <v>0</v>
      </c>
      <c r="V47" s="12">
        <v>7</v>
      </c>
      <c r="W47" s="12">
        <v>0</v>
      </c>
      <c r="X47" s="12">
        <v>1</v>
      </c>
    </row>
    <row r="48" spans="1:24" ht="18" customHeight="1">
      <c r="A48" s="356"/>
      <c r="B48" s="38" t="s">
        <v>50</v>
      </c>
      <c r="C48" s="6" t="s">
        <v>1</v>
      </c>
      <c r="D48" s="13">
        <v>51</v>
      </c>
      <c r="E48" s="12">
        <v>2</v>
      </c>
      <c r="F48" s="12">
        <v>1</v>
      </c>
      <c r="G48" s="12">
        <v>0</v>
      </c>
      <c r="H48" s="12">
        <v>4</v>
      </c>
      <c r="I48" s="12">
        <v>26</v>
      </c>
      <c r="J48" s="12">
        <v>1</v>
      </c>
      <c r="K48" s="12">
        <v>0</v>
      </c>
      <c r="L48" s="12">
        <v>3</v>
      </c>
      <c r="M48" s="12">
        <v>2</v>
      </c>
      <c r="N48" s="12">
        <v>0</v>
      </c>
      <c r="O48" s="12">
        <v>0</v>
      </c>
      <c r="P48" s="12">
        <v>1</v>
      </c>
      <c r="Q48" s="12">
        <v>4</v>
      </c>
      <c r="R48" s="12">
        <v>1</v>
      </c>
      <c r="S48" s="12">
        <v>0</v>
      </c>
      <c r="T48" s="12">
        <v>1</v>
      </c>
      <c r="U48" s="12">
        <v>0</v>
      </c>
      <c r="V48" s="12">
        <v>5</v>
      </c>
      <c r="W48" s="12">
        <v>0</v>
      </c>
      <c r="X48" s="12">
        <v>0</v>
      </c>
    </row>
    <row r="49" spans="1:24" ht="18" customHeight="1">
      <c r="A49" s="8"/>
      <c r="B49" s="47"/>
      <c r="C49" s="17" t="s">
        <v>2</v>
      </c>
      <c r="D49" s="23">
        <v>66</v>
      </c>
      <c r="E49" s="11">
        <v>1</v>
      </c>
      <c r="F49" s="11">
        <v>0</v>
      </c>
      <c r="G49" s="11">
        <v>0</v>
      </c>
      <c r="H49" s="11">
        <v>0</v>
      </c>
      <c r="I49" s="11">
        <v>33</v>
      </c>
      <c r="J49" s="11">
        <v>0</v>
      </c>
      <c r="K49" s="11">
        <v>0</v>
      </c>
      <c r="L49" s="11">
        <v>1</v>
      </c>
      <c r="M49" s="11">
        <v>6</v>
      </c>
      <c r="N49" s="11">
        <v>0</v>
      </c>
      <c r="O49" s="11">
        <v>0</v>
      </c>
      <c r="P49" s="11">
        <v>0</v>
      </c>
      <c r="Q49" s="11">
        <v>8</v>
      </c>
      <c r="R49" s="11">
        <v>5</v>
      </c>
      <c r="S49" s="11">
        <v>0</v>
      </c>
      <c r="T49" s="11">
        <v>9</v>
      </c>
      <c r="U49" s="11">
        <v>0</v>
      </c>
      <c r="V49" s="11">
        <v>2</v>
      </c>
      <c r="W49" s="11">
        <v>0</v>
      </c>
      <c r="X49" s="11">
        <v>1</v>
      </c>
    </row>
    <row r="50" ht="7.5" customHeight="1"/>
  </sheetData>
  <sheetProtection/>
  <mergeCells count="11">
    <mergeCell ref="K7:K8"/>
    <mergeCell ref="T7:T8"/>
    <mergeCell ref="D3:D10"/>
    <mergeCell ref="U3:U9"/>
    <mergeCell ref="V3:V9"/>
    <mergeCell ref="W3:W9"/>
    <mergeCell ref="A45:A48"/>
    <mergeCell ref="E4:E5"/>
    <mergeCell ref="K4:K5"/>
    <mergeCell ref="T4:T5"/>
    <mergeCell ref="E7:E8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83" r:id="rId1"/>
  <headerFooter alignWithMargins="0">
    <oddHeader>&amp;R卒業後・高等学校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1.75390625" style="1" customWidth="1"/>
    <col min="2" max="13" width="8.00390625" style="1" customWidth="1"/>
    <col min="14" max="16384" width="9.125" style="1" customWidth="1"/>
  </cols>
  <sheetData>
    <row r="1" ht="19.5" customHeight="1">
      <c r="A1" s="5" t="s">
        <v>325</v>
      </c>
    </row>
    <row r="2" spans="1:13" ht="19.5" customHeight="1">
      <c r="A2" s="352" t="s">
        <v>262</v>
      </c>
      <c r="B2" s="15" t="s">
        <v>0</v>
      </c>
      <c r="C2" s="15"/>
      <c r="D2" s="16"/>
      <c r="E2" s="15" t="s">
        <v>3</v>
      </c>
      <c r="F2" s="15"/>
      <c r="G2" s="16"/>
      <c r="H2" s="15" t="s">
        <v>4</v>
      </c>
      <c r="I2" s="15"/>
      <c r="J2" s="16"/>
      <c r="K2" s="117" t="s">
        <v>5</v>
      </c>
      <c r="L2" s="117"/>
      <c r="M2" s="118"/>
    </row>
    <row r="3" spans="1:13" ht="19.5" customHeight="1">
      <c r="A3" s="355"/>
      <c r="B3" s="17" t="s">
        <v>0</v>
      </c>
      <c r="C3" s="17" t="s">
        <v>1</v>
      </c>
      <c r="D3" s="17" t="s">
        <v>2</v>
      </c>
      <c r="E3" s="17" t="s">
        <v>0</v>
      </c>
      <c r="F3" s="18" t="s">
        <v>1</v>
      </c>
      <c r="G3" s="17" t="s">
        <v>2</v>
      </c>
      <c r="H3" s="17" t="s">
        <v>0</v>
      </c>
      <c r="I3" s="18" t="s">
        <v>1</v>
      </c>
      <c r="J3" s="17" t="s">
        <v>2</v>
      </c>
      <c r="K3" s="54" t="s">
        <v>0</v>
      </c>
      <c r="L3" s="54" t="s">
        <v>1</v>
      </c>
      <c r="M3" s="54" t="s">
        <v>2</v>
      </c>
    </row>
    <row r="4" spans="1:13" ht="19.5" customHeight="1">
      <c r="A4" s="4" t="s">
        <v>0</v>
      </c>
      <c r="B4" s="10">
        <v>2081</v>
      </c>
      <c r="C4" s="11">
        <v>1342</v>
      </c>
      <c r="D4" s="11">
        <v>739</v>
      </c>
      <c r="E4" s="11">
        <v>1960</v>
      </c>
      <c r="F4" s="19">
        <v>1261</v>
      </c>
      <c r="G4" s="11">
        <v>699</v>
      </c>
      <c r="H4" s="11">
        <v>121</v>
      </c>
      <c r="I4" s="19">
        <v>81</v>
      </c>
      <c r="J4" s="11">
        <v>40</v>
      </c>
      <c r="K4" s="127">
        <v>94.2</v>
      </c>
      <c r="L4" s="127">
        <v>94</v>
      </c>
      <c r="M4" s="127">
        <v>94.6</v>
      </c>
    </row>
    <row r="5" spans="1:13" ht="21.75" customHeight="1">
      <c r="A5" s="20" t="s">
        <v>224</v>
      </c>
      <c r="B5" s="12">
        <v>12</v>
      </c>
      <c r="C5" s="12">
        <v>10</v>
      </c>
      <c r="D5" s="12">
        <v>2</v>
      </c>
      <c r="E5" s="12">
        <v>12</v>
      </c>
      <c r="F5" s="21">
        <v>10</v>
      </c>
      <c r="G5" s="12">
        <v>2</v>
      </c>
      <c r="H5" s="12">
        <v>0</v>
      </c>
      <c r="I5" s="21">
        <v>0</v>
      </c>
      <c r="J5" s="12">
        <v>0</v>
      </c>
      <c r="K5" s="128">
        <v>100</v>
      </c>
      <c r="L5" s="128">
        <v>100</v>
      </c>
      <c r="M5" s="128">
        <v>100</v>
      </c>
    </row>
    <row r="6" spans="1:13" ht="21.75" customHeight="1">
      <c r="A6" s="20" t="s">
        <v>6</v>
      </c>
      <c r="B6" s="12">
        <v>2</v>
      </c>
      <c r="C6" s="12">
        <v>2</v>
      </c>
      <c r="D6" s="12">
        <v>0</v>
      </c>
      <c r="E6" s="12">
        <v>2</v>
      </c>
      <c r="F6" s="21">
        <v>2</v>
      </c>
      <c r="G6" s="12">
        <v>0</v>
      </c>
      <c r="H6" s="12">
        <v>0</v>
      </c>
      <c r="I6" s="21">
        <v>0</v>
      </c>
      <c r="J6" s="12">
        <v>0</v>
      </c>
      <c r="K6" s="128">
        <v>100</v>
      </c>
      <c r="L6" s="128">
        <v>100</v>
      </c>
      <c r="M6" s="128">
        <v>0</v>
      </c>
    </row>
    <row r="7" spans="1:13" ht="21.75" customHeight="1">
      <c r="A7" s="242" t="s">
        <v>273</v>
      </c>
      <c r="B7" s="12">
        <v>0</v>
      </c>
      <c r="C7" s="12">
        <v>0</v>
      </c>
      <c r="D7" s="12">
        <v>0</v>
      </c>
      <c r="E7" s="12">
        <v>0</v>
      </c>
      <c r="F7" s="21">
        <v>0</v>
      </c>
      <c r="G7" s="12">
        <v>0</v>
      </c>
      <c r="H7" s="12">
        <v>0</v>
      </c>
      <c r="I7" s="21">
        <v>0</v>
      </c>
      <c r="J7" s="12">
        <v>0</v>
      </c>
      <c r="K7" s="128">
        <v>0</v>
      </c>
      <c r="L7" s="128">
        <v>0</v>
      </c>
      <c r="M7" s="128">
        <v>0</v>
      </c>
    </row>
    <row r="8" spans="1:13" ht="21.75" customHeight="1">
      <c r="A8" s="20" t="s">
        <v>7</v>
      </c>
      <c r="B8" s="12">
        <v>186</v>
      </c>
      <c r="C8" s="12">
        <v>177</v>
      </c>
      <c r="D8" s="12">
        <v>9</v>
      </c>
      <c r="E8" s="12">
        <v>175</v>
      </c>
      <c r="F8" s="21">
        <v>166</v>
      </c>
      <c r="G8" s="12">
        <v>9</v>
      </c>
      <c r="H8" s="12">
        <v>11</v>
      </c>
      <c r="I8" s="21">
        <v>11</v>
      </c>
      <c r="J8" s="12">
        <v>0</v>
      </c>
      <c r="K8" s="128">
        <v>94.1</v>
      </c>
      <c r="L8" s="128">
        <v>93.8</v>
      </c>
      <c r="M8" s="128">
        <v>100</v>
      </c>
    </row>
    <row r="9" spans="1:13" ht="21.75" customHeight="1">
      <c r="A9" s="20" t="s">
        <v>8</v>
      </c>
      <c r="B9" s="12">
        <v>1115</v>
      </c>
      <c r="C9" s="12">
        <v>738</v>
      </c>
      <c r="D9" s="12">
        <v>377</v>
      </c>
      <c r="E9" s="12">
        <v>1083</v>
      </c>
      <c r="F9" s="21">
        <v>716</v>
      </c>
      <c r="G9" s="12">
        <v>367</v>
      </c>
      <c r="H9" s="12">
        <v>32</v>
      </c>
      <c r="I9" s="21">
        <v>22</v>
      </c>
      <c r="J9" s="12">
        <v>10</v>
      </c>
      <c r="K9" s="128">
        <v>97.1</v>
      </c>
      <c r="L9" s="128">
        <v>97</v>
      </c>
      <c r="M9" s="128">
        <v>97.3</v>
      </c>
    </row>
    <row r="10" spans="1:13" ht="21.75" customHeight="1">
      <c r="A10" s="242" t="s">
        <v>263</v>
      </c>
      <c r="B10" s="12">
        <v>29</v>
      </c>
      <c r="C10" s="12">
        <v>26</v>
      </c>
      <c r="D10" s="12">
        <v>3</v>
      </c>
      <c r="E10" s="12">
        <v>29</v>
      </c>
      <c r="F10" s="21">
        <v>26</v>
      </c>
      <c r="G10" s="12">
        <v>3</v>
      </c>
      <c r="H10" s="12">
        <v>0</v>
      </c>
      <c r="I10" s="21">
        <v>0</v>
      </c>
      <c r="J10" s="12">
        <v>0</v>
      </c>
      <c r="K10" s="128">
        <v>100</v>
      </c>
      <c r="L10" s="128">
        <v>100</v>
      </c>
      <c r="M10" s="128">
        <v>100</v>
      </c>
    </row>
    <row r="11" spans="1:13" ht="21.75" customHeight="1">
      <c r="A11" s="20" t="s">
        <v>159</v>
      </c>
      <c r="B11" s="12">
        <v>9</v>
      </c>
      <c r="C11" s="12">
        <v>3</v>
      </c>
      <c r="D11" s="12">
        <v>6</v>
      </c>
      <c r="E11" s="12">
        <v>9</v>
      </c>
      <c r="F11" s="21">
        <v>3</v>
      </c>
      <c r="G11" s="12">
        <v>6</v>
      </c>
      <c r="H11" s="12">
        <v>0</v>
      </c>
      <c r="I11" s="21">
        <v>0</v>
      </c>
      <c r="J11" s="12">
        <v>0</v>
      </c>
      <c r="K11" s="128">
        <v>100</v>
      </c>
      <c r="L11" s="128">
        <v>100</v>
      </c>
      <c r="M11" s="128">
        <v>100</v>
      </c>
    </row>
    <row r="12" spans="1:13" ht="21.75" customHeight="1">
      <c r="A12" s="20" t="s">
        <v>225</v>
      </c>
      <c r="B12" s="12">
        <v>86</v>
      </c>
      <c r="C12" s="12">
        <v>66</v>
      </c>
      <c r="D12" s="12">
        <v>20</v>
      </c>
      <c r="E12" s="12">
        <v>77</v>
      </c>
      <c r="F12" s="21">
        <v>60</v>
      </c>
      <c r="G12" s="12">
        <v>17</v>
      </c>
      <c r="H12" s="12">
        <v>9</v>
      </c>
      <c r="I12" s="21">
        <v>6</v>
      </c>
      <c r="J12" s="12">
        <v>3</v>
      </c>
      <c r="K12" s="128">
        <v>89.5</v>
      </c>
      <c r="L12" s="128">
        <v>90.9</v>
      </c>
      <c r="M12" s="128">
        <v>85</v>
      </c>
    </row>
    <row r="13" spans="1:13" ht="21.75" customHeight="1">
      <c r="A13" s="20" t="s">
        <v>226</v>
      </c>
      <c r="B13" s="12">
        <v>175</v>
      </c>
      <c r="C13" s="12">
        <v>79</v>
      </c>
      <c r="D13" s="12">
        <v>96</v>
      </c>
      <c r="E13" s="12">
        <v>161</v>
      </c>
      <c r="F13" s="21">
        <v>74</v>
      </c>
      <c r="G13" s="12">
        <v>87</v>
      </c>
      <c r="H13" s="12">
        <v>14</v>
      </c>
      <c r="I13" s="21">
        <v>5</v>
      </c>
      <c r="J13" s="12">
        <v>9</v>
      </c>
      <c r="K13" s="128">
        <v>92</v>
      </c>
      <c r="L13" s="128">
        <v>93.7</v>
      </c>
      <c r="M13" s="128">
        <v>90.6</v>
      </c>
    </row>
    <row r="14" spans="1:13" ht="21.75" customHeight="1">
      <c r="A14" s="20" t="s">
        <v>227</v>
      </c>
      <c r="B14" s="12">
        <v>14</v>
      </c>
      <c r="C14" s="12">
        <v>5</v>
      </c>
      <c r="D14" s="12">
        <v>9</v>
      </c>
      <c r="E14" s="12">
        <v>13</v>
      </c>
      <c r="F14" s="21">
        <v>4</v>
      </c>
      <c r="G14" s="12">
        <v>9</v>
      </c>
      <c r="H14" s="12">
        <v>1</v>
      </c>
      <c r="I14" s="21">
        <v>1</v>
      </c>
      <c r="J14" s="12">
        <v>0</v>
      </c>
      <c r="K14" s="128">
        <v>92.9</v>
      </c>
      <c r="L14" s="128">
        <v>80</v>
      </c>
      <c r="M14" s="128">
        <v>100</v>
      </c>
    </row>
    <row r="15" spans="1:13" ht="21.75" customHeight="1">
      <c r="A15" s="20" t="s">
        <v>228</v>
      </c>
      <c r="B15" s="12">
        <v>6</v>
      </c>
      <c r="C15" s="12">
        <v>5</v>
      </c>
      <c r="D15" s="12">
        <v>1</v>
      </c>
      <c r="E15" s="12">
        <v>6</v>
      </c>
      <c r="F15" s="21">
        <v>5</v>
      </c>
      <c r="G15" s="12">
        <v>1</v>
      </c>
      <c r="H15" s="12">
        <v>0</v>
      </c>
      <c r="I15" s="21">
        <v>0</v>
      </c>
      <c r="J15" s="12">
        <v>0</v>
      </c>
      <c r="K15" s="128">
        <v>100</v>
      </c>
      <c r="L15" s="128">
        <v>100</v>
      </c>
      <c r="M15" s="128">
        <v>100</v>
      </c>
    </row>
    <row r="16" spans="1:13" ht="21.75" customHeight="1">
      <c r="A16" s="242" t="s">
        <v>229</v>
      </c>
      <c r="B16" s="12">
        <v>17</v>
      </c>
      <c r="C16" s="12">
        <v>14</v>
      </c>
      <c r="D16" s="12">
        <v>3</v>
      </c>
      <c r="E16" s="12">
        <v>17</v>
      </c>
      <c r="F16" s="21">
        <v>14</v>
      </c>
      <c r="G16" s="12">
        <v>3</v>
      </c>
      <c r="H16" s="12">
        <v>0</v>
      </c>
      <c r="I16" s="21">
        <v>0</v>
      </c>
      <c r="J16" s="12">
        <v>0</v>
      </c>
      <c r="K16" s="128">
        <v>100</v>
      </c>
      <c r="L16" s="128">
        <v>100</v>
      </c>
      <c r="M16" s="128">
        <v>100</v>
      </c>
    </row>
    <row r="17" spans="1:13" ht="21.75" customHeight="1">
      <c r="A17" s="22" t="s">
        <v>230</v>
      </c>
      <c r="B17" s="12">
        <v>91</v>
      </c>
      <c r="C17" s="12">
        <v>30</v>
      </c>
      <c r="D17" s="12">
        <v>61</v>
      </c>
      <c r="E17" s="12">
        <v>82</v>
      </c>
      <c r="F17" s="21">
        <v>27</v>
      </c>
      <c r="G17" s="12">
        <v>55</v>
      </c>
      <c r="H17" s="12">
        <v>9</v>
      </c>
      <c r="I17" s="21">
        <v>3</v>
      </c>
      <c r="J17" s="12">
        <v>6</v>
      </c>
      <c r="K17" s="128">
        <v>90.1</v>
      </c>
      <c r="L17" s="128">
        <v>90</v>
      </c>
      <c r="M17" s="128">
        <v>90.2</v>
      </c>
    </row>
    <row r="18" spans="1:13" ht="21.75" customHeight="1">
      <c r="A18" s="242" t="s">
        <v>231</v>
      </c>
      <c r="B18" s="12">
        <v>63</v>
      </c>
      <c r="C18" s="12">
        <v>24</v>
      </c>
      <c r="D18" s="12">
        <v>39</v>
      </c>
      <c r="E18" s="12">
        <v>60</v>
      </c>
      <c r="F18" s="21">
        <v>23</v>
      </c>
      <c r="G18" s="12">
        <v>37</v>
      </c>
      <c r="H18" s="12">
        <v>3</v>
      </c>
      <c r="I18" s="21">
        <v>1</v>
      </c>
      <c r="J18" s="12">
        <v>2</v>
      </c>
      <c r="K18" s="128">
        <v>95.2</v>
      </c>
      <c r="L18" s="128">
        <v>95.8</v>
      </c>
      <c r="M18" s="128">
        <v>94.9</v>
      </c>
    </row>
    <row r="19" spans="1:13" ht="21.75" customHeight="1">
      <c r="A19" s="20" t="s">
        <v>232</v>
      </c>
      <c r="B19" s="12">
        <v>1</v>
      </c>
      <c r="C19" s="12">
        <v>1</v>
      </c>
      <c r="D19" s="12">
        <v>0</v>
      </c>
      <c r="E19" s="12">
        <v>0</v>
      </c>
      <c r="F19" s="21">
        <v>0</v>
      </c>
      <c r="G19" s="12">
        <v>0</v>
      </c>
      <c r="H19" s="12">
        <v>1</v>
      </c>
      <c r="I19" s="21">
        <v>1</v>
      </c>
      <c r="J19" s="12">
        <v>0</v>
      </c>
      <c r="K19" s="128">
        <v>0</v>
      </c>
      <c r="L19" s="128">
        <v>0</v>
      </c>
      <c r="M19" s="128">
        <v>0</v>
      </c>
    </row>
    <row r="20" spans="1:13" ht="21.75" customHeight="1">
      <c r="A20" s="20" t="s">
        <v>233</v>
      </c>
      <c r="B20" s="12">
        <v>75</v>
      </c>
      <c r="C20" s="12">
        <v>8</v>
      </c>
      <c r="D20" s="12">
        <v>67</v>
      </c>
      <c r="E20" s="12">
        <v>75</v>
      </c>
      <c r="F20" s="21">
        <v>8</v>
      </c>
      <c r="G20" s="12">
        <v>67</v>
      </c>
      <c r="H20" s="12">
        <v>0</v>
      </c>
      <c r="I20" s="21">
        <v>0</v>
      </c>
      <c r="J20" s="12">
        <v>0</v>
      </c>
      <c r="K20" s="128">
        <v>100</v>
      </c>
      <c r="L20" s="128">
        <v>100</v>
      </c>
      <c r="M20" s="128">
        <v>100</v>
      </c>
    </row>
    <row r="21" spans="1:13" ht="21.75" customHeight="1">
      <c r="A21" s="20" t="s">
        <v>198</v>
      </c>
      <c r="B21" s="12">
        <v>46</v>
      </c>
      <c r="C21" s="12">
        <v>30</v>
      </c>
      <c r="D21" s="12">
        <v>16</v>
      </c>
      <c r="E21" s="12">
        <v>40</v>
      </c>
      <c r="F21" s="21">
        <v>28</v>
      </c>
      <c r="G21" s="12">
        <v>12</v>
      </c>
      <c r="H21" s="12">
        <v>6</v>
      </c>
      <c r="I21" s="21">
        <v>2</v>
      </c>
      <c r="J21" s="12">
        <v>4</v>
      </c>
      <c r="K21" s="128">
        <v>87</v>
      </c>
      <c r="L21" s="128">
        <v>93.3</v>
      </c>
      <c r="M21" s="128">
        <v>75</v>
      </c>
    </row>
    <row r="22" spans="1:13" ht="21.75" customHeight="1">
      <c r="A22" s="243" t="s">
        <v>199</v>
      </c>
      <c r="B22" s="12">
        <v>64</v>
      </c>
      <c r="C22" s="12">
        <v>47</v>
      </c>
      <c r="D22" s="12">
        <v>17</v>
      </c>
      <c r="E22" s="12">
        <v>63</v>
      </c>
      <c r="F22" s="21">
        <v>46</v>
      </c>
      <c r="G22" s="12">
        <v>17</v>
      </c>
      <c r="H22" s="12">
        <v>1</v>
      </c>
      <c r="I22" s="21">
        <v>1</v>
      </c>
      <c r="J22" s="12">
        <v>0</v>
      </c>
      <c r="K22" s="128">
        <v>98.4</v>
      </c>
      <c r="L22" s="128">
        <v>97.9</v>
      </c>
      <c r="M22" s="128">
        <v>100</v>
      </c>
    </row>
    <row r="23" spans="1:13" ht="21.75" customHeight="1">
      <c r="A23" s="243" t="s">
        <v>200</v>
      </c>
      <c r="B23" s="12">
        <v>79</v>
      </c>
      <c r="C23" s="12">
        <v>70</v>
      </c>
      <c r="D23" s="12">
        <v>9</v>
      </c>
      <c r="E23" s="12">
        <v>48</v>
      </c>
      <c r="F23" s="21">
        <v>44</v>
      </c>
      <c r="G23" s="12">
        <v>4</v>
      </c>
      <c r="H23" s="12">
        <v>31</v>
      </c>
      <c r="I23" s="21">
        <v>26</v>
      </c>
      <c r="J23" s="12">
        <v>5</v>
      </c>
      <c r="K23" s="128">
        <v>60.8</v>
      </c>
      <c r="L23" s="128">
        <v>62.9</v>
      </c>
      <c r="M23" s="128">
        <v>44.4</v>
      </c>
    </row>
    <row r="24" spans="1:13" ht="21.75" customHeight="1">
      <c r="A24" s="4" t="s">
        <v>9</v>
      </c>
      <c r="B24" s="23">
        <v>11</v>
      </c>
      <c r="C24" s="11">
        <v>7</v>
      </c>
      <c r="D24" s="11">
        <v>4</v>
      </c>
      <c r="E24" s="11">
        <v>8</v>
      </c>
      <c r="F24" s="19">
        <v>5</v>
      </c>
      <c r="G24" s="11">
        <v>3</v>
      </c>
      <c r="H24" s="11">
        <v>3</v>
      </c>
      <c r="I24" s="19">
        <v>2</v>
      </c>
      <c r="J24" s="11">
        <v>1</v>
      </c>
      <c r="K24" s="129">
        <v>72.7</v>
      </c>
      <c r="L24" s="127">
        <v>71.4</v>
      </c>
      <c r="M24" s="129">
        <v>75</v>
      </c>
    </row>
  </sheetData>
  <sheetProtection/>
  <mergeCells count="1">
    <mergeCell ref="A2:A3"/>
  </mergeCells>
  <printOptions/>
  <pageMargins left="0.787" right="0.787" top="0.984" bottom="0.984" header="0.5" footer="0.5"/>
  <pageSetup horizontalDpi="300" verticalDpi="300" orientation="portrait" paperSize="9" scale="82" r:id="rId1"/>
  <headerFooter alignWithMargins="0">
    <oddHeader>&amp;R卒業後・高等学校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10.125" style="1" customWidth="1"/>
    <col min="3" max="4" width="10.00390625" style="1" customWidth="1"/>
    <col min="5" max="5" width="11.75390625" style="1" customWidth="1"/>
    <col min="6" max="8" width="10.25390625" style="1" customWidth="1"/>
    <col min="9" max="16384" width="9.125" style="1" customWidth="1"/>
  </cols>
  <sheetData>
    <row r="1" ht="14.25">
      <c r="A1" s="5" t="s">
        <v>326</v>
      </c>
    </row>
    <row r="2" spans="1:8" ht="12">
      <c r="A2" s="2" t="s">
        <v>327</v>
      </c>
      <c r="B2" s="3" t="s">
        <v>0</v>
      </c>
      <c r="C2" s="3" t="s">
        <v>1</v>
      </c>
      <c r="D2" s="280" t="s">
        <v>2</v>
      </c>
      <c r="E2" s="282" t="s">
        <v>327</v>
      </c>
      <c r="F2" s="3" t="s">
        <v>0</v>
      </c>
      <c r="G2" s="3" t="s">
        <v>1</v>
      </c>
      <c r="H2" s="3" t="s">
        <v>2</v>
      </c>
    </row>
    <row r="3" spans="1:8" ht="15" customHeight="1">
      <c r="A3" s="4" t="s">
        <v>0</v>
      </c>
      <c r="B3" s="283">
        <f>SUM(B4:B11,F3:F11)</f>
        <v>121</v>
      </c>
      <c r="C3" s="283">
        <f>SUM(C4:C11,G3:G11)</f>
        <v>81</v>
      </c>
      <c r="D3" s="284">
        <f>SUM(D4:D11,H3:H11)</f>
        <v>40</v>
      </c>
      <c r="E3" s="285" t="s">
        <v>279</v>
      </c>
      <c r="F3" s="286">
        <f aca="true" t="shared" si="0" ref="F3:F8">SUM(G3:H3)</f>
        <v>1</v>
      </c>
      <c r="G3" s="286">
        <v>1</v>
      </c>
      <c r="H3" s="13">
        <v>0</v>
      </c>
    </row>
    <row r="4" spans="1:8" ht="15" customHeight="1">
      <c r="A4" s="7" t="s">
        <v>278</v>
      </c>
      <c r="B4" s="287">
        <f aca="true" t="shared" si="1" ref="B4:B11">SUM(C4:D4)</f>
        <v>1</v>
      </c>
      <c r="C4" s="287">
        <v>1</v>
      </c>
      <c r="D4" s="288">
        <v>0</v>
      </c>
      <c r="E4" s="285" t="s">
        <v>274</v>
      </c>
      <c r="F4" s="286">
        <f t="shared" si="0"/>
        <v>5</v>
      </c>
      <c r="G4" s="286">
        <v>4</v>
      </c>
      <c r="H4" s="13">
        <v>1</v>
      </c>
    </row>
    <row r="5" spans="1:8" ht="15" customHeight="1">
      <c r="A5" s="7" t="s">
        <v>280</v>
      </c>
      <c r="B5" s="287">
        <f t="shared" si="1"/>
        <v>3</v>
      </c>
      <c r="C5" s="287">
        <v>2</v>
      </c>
      <c r="D5" s="288">
        <v>1</v>
      </c>
      <c r="E5" s="285" t="s">
        <v>264</v>
      </c>
      <c r="F5" s="287">
        <f t="shared" si="0"/>
        <v>3</v>
      </c>
      <c r="G5" s="286">
        <v>2</v>
      </c>
      <c r="H5" s="13">
        <v>1</v>
      </c>
    </row>
    <row r="6" spans="1:8" ht="15" customHeight="1">
      <c r="A6" s="248" t="s">
        <v>283</v>
      </c>
      <c r="B6" s="286">
        <f t="shared" si="1"/>
        <v>23</v>
      </c>
      <c r="C6" s="287">
        <v>13</v>
      </c>
      <c r="D6" s="288">
        <v>10</v>
      </c>
      <c r="E6" s="285" t="s">
        <v>281</v>
      </c>
      <c r="F6" s="287">
        <f t="shared" si="0"/>
        <v>13</v>
      </c>
      <c r="G6" s="286">
        <v>11</v>
      </c>
      <c r="H6" s="13">
        <v>2</v>
      </c>
    </row>
    <row r="7" spans="1:8" ht="15" customHeight="1">
      <c r="A7" s="248" t="s">
        <v>284</v>
      </c>
      <c r="B7" s="289">
        <f t="shared" si="1"/>
        <v>7</v>
      </c>
      <c r="C7" s="287">
        <v>5</v>
      </c>
      <c r="D7" s="288">
        <v>2</v>
      </c>
      <c r="E7" s="285" t="s">
        <v>282</v>
      </c>
      <c r="F7" s="287">
        <f t="shared" si="0"/>
        <v>1</v>
      </c>
      <c r="G7" s="286">
        <v>1</v>
      </c>
      <c r="H7" s="13">
        <v>0</v>
      </c>
    </row>
    <row r="8" spans="1:8" ht="15" customHeight="1">
      <c r="A8" s="248" t="s">
        <v>285</v>
      </c>
      <c r="B8" s="289">
        <f t="shared" si="1"/>
        <v>7</v>
      </c>
      <c r="C8" s="287">
        <v>6</v>
      </c>
      <c r="D8" s="288">
        <v>1</v>
      </c>
      <c r="E8" s="285" t="s">
        <v>275</v>
      </c>
      <c r="F8" s="287">
        <f t="shared" si="0"/>
        <v>1</v>
      </c>
      <c r="G8" s="286">
        <v>0</v>
      </c>
      <c r="H8" s="13">
        <v>1</v>
      </c>
    </row>
    <row r="9" spans="1:8" ht="15" customHeight="1">
      <c r="A9" s="248" t="s">
        <v>286</v>
      </c>
      <c r="B9" s="289">
        <f t="shared" si="1"/>
        <v>35</v>
      </c>
      <c r="C9" s="287">
        <v>18</v>
      </c>
      <c r="D9" s="288">
        <v>17</v>
      </c>
      <c r="E9" s="285" t="s">
        <v>265</v>
      </c>
      <c r="F9" s="287">
        <f>SUM(G9:H9)</f>
        <v>2</v>
      </c>
      <c r="G9" s="286">
        <v>1</v>
      </c>
      <c r="H9" s="13">
        <v>1</v>
      </c>
    </row>
    <row r="10" spans="1:8" ht="15" customHeight="1">
      <c r="A10" s="7" t="s">
        <v>328</v>
      </c>
      <c r="B10" s="289">
        <f t="shared" si="1"/>
        <v>1</v>
      </c>
      <c r="C10" s="287">
        <v>0</v>
      </c>
      <c r="D10" s="288">
        <v>1</v>
      </c>
      <c r="E10" s="285" t="s">
        <v>287</v>
      </c>
      <c r="F10" s="287">
        <f>SUM(G10:H10)</f>
        <v>3</v>
      </c>
      <c r="G10" s="286">
        <v>3</v>
      </c>
      <c r="H10" s="13">
        <v>0</v>
      </c>
    </row>
    <row r="11" spans="1:8" ht="15" customHeight="1">
      <c r="A11" s="448" t="s">
        <v>277</v>
      </c>
      <c r="B11" s="292">
        <f t="shared" si="1"/>
        <v>14</v>
      </c>
      <c r="C11" s="292">
        <v>12</v>
      </c>
      <c r="D11" s="23">
        <v>2</v>
      </c>
      <c r="E11" s="291" t="s">
        <v>276</v>
      </c>
      <c r="F11" s="290">
        <f>SUM(G11:H11)</f>
        <v>1</v>
      </c>
      <c r="G11" s="292">
        <v>1</v>
      </c>
      <c r="H11" s="23">
        <v>0</v>
      </c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&amp;R卒業後・高等学校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2015-01-13T02:34:08Z</cp:lastPrinted>
  <dcterms:modified xsi:type="dcterms:W3CDTF">2016-02-01T00:02:18Z</dcterms:modified>
  <cp:category/>
  <cp:version/>
  <cp:contentType/>
  <cp:contentStatus/>
</cp:coreProperties>
</file>