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06" windowWidth="4725" windowHeight="5130" activeTab="0"/>
  </bookViews>
  <sheets>
    <sheet name="21" sheetId="1" r:id="rId1"/>
    <sheet name="22" sheetId="2" r:id="rId2"/>
    <sheet name="23" sheetId="3" r:id="rId3"/>
    <sheet name="24" sheetId="4" r:id="rId4"/>
    <sheet name="25" sheetId="5" r:id="rId5"/>
    <sheet name="26" sheetId="6" r:id="rId6"/>
    <sheet name="27" sheetId="7" r:id="rId7"/>
    <sheet name="28" sheetId="8" r:id="rId8"/>
    <sheet name="29" sheetId="9" r:id="rId9"/>
    <sheet name="30" sheetId="10" r:id="rId10"/>
    <sheet name="31" sheetId="11" r:id="rId11"/>
    <sheet name="32" sheetId="12" r:id="rId12"/>
    <sheet name="33" sheetId="13" r:id="rId13"/>
    <sheet name="34" sheetId="14" r:id="rId14"/>
    <sheet name="35" sheetId="15" r:id="rId15"/>
    <sheet name="36" sheetId="16" r:id="rId16"/>
    <sheet name="37" sheetId="17" r:id="rId17"/>
    <sheet name="38" sheetId="18" r:id="rId18"/>
    <sheet name="39" sheetId="19" r:id="rId19"/>
  </sheets>
  <definedNames>
    <definedName name="_xlnm.Print_Area" localSheetId="0">'21'!$A$1:$M$41</definedName>
    <definedName name="_xlnm.Print_Area" localSheetId="1">'22'!$B$1:$H$41</definedName>
    <definedName name="_xlnm.Print_Area" localSheetId="2">'23'!$A$1:$D$17</definedName>
    <definedName name="_xlnm.Print_Area" localSheetId="3">'24'!$A$1:$D$12</definedName>
    <definedName name="_xlnm.Print_Area" localSheetId="4">'25'!$A$2:$N$43</definedName>
    <definedName name="_xlnm.Print_Area" localSheetId="5">'26'!$B$1:$C$40</definedName>
    <definedName name="_xlnm.Print_Area" localSheetId="6">'27'!$A$1:$F$6</definedName>
    <definedName name="_xlnm.Print_Area" localSheetId="7">'28'!$A$1:$B$27</definedName>
    <definedName name="_xlnm.Print_Area" localSheetId="8">'29'!$A$1:$B$12</definedName>
    <definedName name="_xlnm.Print_Area" localSheetId="9">'30'!$A$1:$Q$42</definedName>
    <definedName name="_xlnm.Print_Area" localSheetId="10">'31'!$A$1:$D$16</definedName>
    <definedName name="_xlnm.Print_Area" localSheetId="11">'32'!$A$1:$B$4</definedName>
    <definedName name="_xlnm.Print_Area" localSheetId="12">'33'!$A$1:$D$9</definedName>
    <definedName name="_xlnm.Print_Area" localSheetId="13">'34'!$A$1:$M$42</definedName>
    <definedName name="_xlnm.Print_Area" localSheetId="14">'35'!$A$1:$G$19</definedName>
    <definedName name="_xlnm.Print_Area" localSheetId="15">'36'!$A$1:$C$17</definedName>
    <definedName name="_xlnm.Print_Area" localSheetId="16">'37'!$A$1:$F$14</definedName>
    <definedName name="_xlnm.Print_Area" localSheetId="17">'38'!$A$1:$B$7</definedName>
    <definedName name="_xlnm.Print_Area" localSheetId="18">'39'!$A$1:$D$5</definedName>
  </definedNames>
  <calcPr fullCalcOnLoad="1"/>
</workbook>
</file>

<file path=xl/sharedStrings.xml><?xml version="1.0" encoding="utf-8"?>
<sst xmlns="http://schemas.openxmlformats.org/spreadsheetml/2006/main" count="588" uniqueCount="281">
  <si>
    <t>区　　分</t>
  </si>
  <si>
    <t>計</t>
  </si>
  <si>
    <t>国　立</t>
  </si>
  <si>
    <t>市　立</t>
  </si>
  <si>
    <t>町　立</t>
  </si>
  <si>
    <t>村　立</t>
  </si>
  <si>
    <t>組合立</t>
  </si>
  <si>
    <t>本　校</t>
  </si>
  <si>
    <t>分　校</t>
  </si>
  <si>
    <t>公　立</t>
  </si>
  <si>
    <t>富 山 市</t>
  </si>
  <si>
    <t>高 岡 市</t>
  </si>
  <si>
    <t>新 湊 市</t>
  </si>
  <si>
    <t>魚 津 市</t>
  </si>
  <si>
    <t>氷 見 市</t>
  </si>
  <si>
    <t>滑 川 市</t>
  </si>
  <si>
    <t>黒 部 市</t>
  </si>
  <si>
    <t>砺 波 市</t>
  </si>
  <si>
    <t>小矢部市</t>
  </si>
  <si>
    <t>大沢野町</t>
  </si>
  <si>
    <t>大 山 町</t>
  </si>
  <si>
    <t>舟 橋 村</t>
  </si>
  <si>
    <t>上 市 町</t>
  </si>
  <si>
    <t>立 山 町</t>
  </si>
  <si>
    <t>宇奈月町</t>
  </si>
  <si>
    <t>入 善 町</t>
  </si>
  <si>
    <t>朝 日 町</t>
  </si>
  <si>
    <t>八 尾 町</t>
  </si>
  <si>
    <t>婦 中 町</t>
  </si>
  <si>
    <t>山 田 村</t>
  </si>
  <si>
    <t>細 入 村</t>
  </si>
  <si>
    <t>小 杉 町</t>
  </si>
  <si>
    <t>大 門 町</t>
  </si>
  <si>
    <t>下　　村</t>
  </si>
  <si>
    <t>大 島 町</t>
  </si>
  <si>
    <t>城 端 町</t>
  </si>
  <si>
    <t>平　　村</t>
  </si>
  <si>
    <t>上 平 村</t>
  </si>
  <si>
    <t>利 賀 村</t>
  </si>
  <si>
    <t>庄 川 町</t>
  </si>
  <si>
    <t>井 波 町</t>
  </si>
  <si>
    <t>井 口 村</t>
  </si>
  <si>
    <t>福 野 町</t>
  </si>
  <si>
    <t>福 光 町</t>
  </si>
  <si>
    <t>福 岡 町</t>
  </si>
  <si>
    <t>第21表　学校数（中学校）</t>
  </si>
  <si>
    <t>第22表　学級数（中学校）</t>
  </si>
  <si>
    <t>単　　　　　式</t>
  </si>
  <si>
    <t>複式</t>
  </si>
  <si>
    <t>１年</t>
  </si>
  <si>
    <t>２年</t>
  </si>
  <si>
    <t>３年</t>
  </si>
  <si>
    <t>２個</t>
  </si>
  <si>
    <t>75条の学級</t>
  </si>
  <si>
    <t>知的障害</t>
  </si>
  <si>
    <t>区　分</t>
  </si>
  <si>
    <t>学校数</t>
  </si>
  <si>
    <t>14学級</t>
  </si>
  <si>
    <t>０学級</t>
  </si>
  <si>
    <t>15学級</t>
  </si>
  <si>
    <t>１学級</t>
  </si>
  <si>
    <t>16学級</t>
  </si>
  <si>
    <t>２学級</t>
  </si>
  <si>
    <t>17学級</t>
  </si>
  <si>
    <t>３学級</t>
  </si>
  <si>
    <t>18学級</t>
  </si>
  <si>
    <t>４学級</t>
  </si>
  <si>
    <t>19学級</t>
  </si>
  <si>
    <t>５学級</t>
  </si>
  <si>
    <t>20学級</t>
  </si>
  <si>
    <t>６学級</t>
  </si>
  <si>
    <t>21学級</t>
  </si>
  <si>
    <t>７学級</t>
  </si>
  <si>
    <t>22学級</t>
  </si>
  <si>
    <t>８学級</t>
  </si>
  <si>
    <t>23学級</t>
  </si>
  <si>
    <t>９学級</t>
  </si>
  <si>
    <t>24学級</t>
  </si>
  <si>
    <t>10学級</t>
  </si>
  <si>
    <t>25～30</t>
  </si>
  <si>
    <t>11学級</t>
  </si>
  <si>
    <t>31～36</t>
  </si>
  <si>
    <t>12学級</t>
  </si>
  <si>
    <t>37～42</t>
  </si>
  <si>
    <t>13学級</t>
  </si>
  <si>
    <t>43～　</t>
  </si>
  <si>
    <t>本校</t>
  </si>
  <si>
    <t>分校</t>
  </si>
  <si>
    <t>保健主事のいる学校</t>
  </si>
  <si>
    <t>本務養護教員のいる学校</t>
  </si>
  <si>
    <t>本務事務職員のいる学校</t>
  </si>
  <si>
    <t>複式学級のある学校</t>
  </si>
  <si>
    <t>複式学級のみの学校</t>
  </si>
  <si>
    <t>75条の学級のある学校</t>
  </si>
  <si>
    <t>学校医のいる学校</t>
  </si>
  <si>
    <t>学校歯科医のいる学校</t>
  </si>
  <si>
    <t>学校薬剤師のいる学校</t>
  </si>
  <si>
    <t>１　　　年</t>
  </si>
  <si>
    <t>２　　　年</t>
  </si>
  <si>
    <t>３　　　年</t>
  </si>
  <si>
    <t>男</t>
  </si>
  <si>
    <t>女</t>
  </si>
  <si>
    <t>生徒数</t>
  </si>
  <si>
    <t>計</t>
  </si>
  <si>
    <t>国立</t>
  </si>
  <si>
    <t>公立</t>
  </si>
  <si>
    <t>病　気</t>
  </si>
  <si>
    <t>経済的</t>
  </si>
  <si>
    <t>その他</t>
  </si>
  <si>
    <t>理　由</t>
  </si>
  <si>
    <t>第27表　理由別長期欠席者数</t>
  </si>
  <si>
    <t>　 31日までに30日以上欠席した生徒)</t>
  </si>
  <si>
    <t>第28表</t>
  </si>
  <si>
    <t>　生徒数別学校数</t>
  </si>
  <si>
    <t>区  　 分</t>
  </si>
  <si>
    <t xml:space="preserve">    0人     </t>
  </si>
  <si>
    <t xml:space="preserve">    1～   49</t>
  </si>
  <si>
    <t xml:space="preserve">   50～   99</t>
  </si>
  <si>
    <t xml:space="preserve">  100～  149</t>
  </si>
  <si>
    <t xml:space="preserve">  150～  199</t>
  </si>
  <si>
    <t xml:space="preserve">  200～  249</t>
  </si>
  <si>
    <t xml:space="preserve">  250～  299</t>
  </si>
  <si>
    <t xml:space="preserve">  300～  399</t>
  </si>
  <si>
    <t xml:space="preserve">  400～  499</t>
  </si>
  <si>
    <t xml:space="preserve">  500～  599</t>
  </si>
  <si>
    <t xml:space="preserve">  600～  699</t>
  </si>
  <si>
    <t xml:space="preserve">  700～  799</t>
  </si>
  <si>
    <t xml:space="preserve">  800～  899</t>
  </si>
  <si>
    <t xml:space="preserve">  900～  999</t>
  </si>
  <si>
    <t>1,000～1,099</t>
  </si>
  <si>
    <t>1,100～1,199</t>
  </si>
  <si>
    <t>1,200～1,299</t>
  </si>
  <si>
    <t>1,300～1,399</t>
  </si>
  <si>
    <t>1,400～1,499</t>
  </si>
  <si>
    <t>1,500～1,599</t>
  </si>
  <si>
    <t>1,600～1,699</t>
  </si>
  <si>
    <t>1,700～1,999</t>
  </si>
  <si>
    <t xml:space="preserve">2,000～     </t>
  </si>
  <si>
    <t>第29表</t>
  </si>
  <si>
    <t>　収容人員別学級数</t>
  </si>
  <si>
    <t>区    分</t>
  </si>
  <si>
    <t>学級数</t>
  </si>
  <si>
    <t>12人以下</t>
  </si>
  <si>
    <t>13～20　</t>
  </si>
  <si>
    <t>21～25　</t>
  </si>
  <si>
    <t>26～30　</t>
  </si>
  <si>
    <t>31～35　</t>
  </si>
  <si>
    <t>36～40　</t>
  </si>
  <si>
    <t>41～45　</t>
  </si>
  <si>
    <t>46人以上</t>
  </si>
  <si>
    <t>教　　務　　主　　任</t>
  </si>
  <si>
    <t>学　　年　　主　　任</t>
  </si>
  <si>
    <t>保　　健　　主　　事</t>
  </si>
  <si>
    <t>生　徒　指　導　主　事</t>
  </si>
  <si>
    <t>進　路　指　導　主　事</t>
  </si>
  <si>
    <t>司　　書　　教　　諭</t>
  </si>
  <si>
    <t>舎　　　　　　　　監</t>
  </si>
  <si>
    <t>75条の学級</t>
  </si>
  <si>
    <t>有</t>
  </si>
  <si>
    <t>担当教員</t>
  </si>
  <si>
    <t>無</t>
  </si>
  <si>
    <t>教頭・教諭・講師</t>
  </si>
  <si>
    <t>産休代替</t>
  </si>
  <si>
    <t>養護教諭・養護助教諭</t>
  </si>
  <si>
    <t>教職員</t>
  </si>
  <si>
    <t>事務職員</t>
  </si>
  <si>
    <t>学校栄養職員</t>
  </si>
  <si>
    <t>育児休業</t>
  </si>
  <si>
    <t>代替教員</t>
  </si>
  <si>
    <t>盲学校･聾学校･養護学校教諭免許状</t>
  </si>
  <si>
    <t>本　　　　　　　務　　　　　　　者</t>
  </si>
  <si>
    <t>兼　　　　　　　務　　　　　　　者</t>
  </si>
  <si>
    <t>校　　長</t>
  </si>
  <si>
    <t>教　　頭</t>
  </si>
  <si>
    <t>教　　諭</t>
  </si>
  <si>
    <t>講　　師</t>
  </si>
  <si>
    <t>女</t>
  </si>
  <si>
    <t>指　導　主　事</t>
  </si>
  <si>
    <t>教育委員会事務局等　　　勤務者・その他</t>
  </si>
  <si>
    <t>留学者・海外日本人　　　学校派遣者</t>
  </si>
  <si>
    <t>養護教諭</t>
  </si>
  <si>
    <t>養護助教諭</t>
  </si>
  <si>
    <t>休</t>
  </si>
  <si>
    <t>教員組合　　　事務専従者</t>
  </si>
  <si>
    <t>職務上の　　　　負傷疾病</t>
  </si>
  <si>
    <t>職</t>
  </si>
  <si>
    <t>結核</t>
  </si>
  <si>
    <t>育 児 休 業</t>
  </si>
  <si>
    <t>第34表　職員数（中学校）</t>
  </si>
  <si>
    <t>負担法による者</t>
  </si>
  <si>
    <t>その他の者</t>
  </si>
  <si>
    <t>市町村費支弁教員</t>
  </si>
  <si>
    <t>区　　　　分</t>
  </si>
  <si>
    <t>教員数</t>
  </si>
  <si>
    <t>負担法による</t>
  </si>
  <si>
    <t>(本務)</t>
  </si>
  <si>
    <t>事務職員数</t>
  </si>
  <si>
    <t>特別地</t>
  </si>
  <si>
    <t>準　へ</t>
  </si>
  <si>
    <t>き　地</t>
  </si>
  <si>
    <t>１級地</t>
  </si>
  <si>
    <t>２級地</t>
  </si>
  <si>
    <t>３級地</t>
  </si>
  <si>
    <t>４級地</t>
  </si>
  <si>
    <t>５級地</t>
  </si>
  <si>
    <t>地</t>
  </si>
  <si>
    <t>指</t>
  </si>
  <si>
    <t>定</t>
  </si>
  <si>
    <t>校</t>
  </si>
  <si>
    <t>　編制方式別生徒数</t>
  </si>
  <si>
    <t>１ 学 年</t>
  </si>
  <si>
    <t>２ 学 年</t>
  </si>
  <si>
    <t>３ 学 年</t>
  </si>
  <si>
    <t>複式学級（２個）</t>
  </si>
  <si>
    <t>条</t>
  </si>
  <si>
    <t>肢体不自由</t>
  </si>
  <si>
    <t>の</t>
  </si>
  <si>
    <t>病弱・身体虚弱</t>
  </si>
  <si>
    <t>学</t>
  </si>
  <si>
    <t>弱視</t>
  </si>
  <si>
    <t>級</t>
  </si>
  <si>
    <t>難聴</t>
  </si>
  <si>
    <t>言語障害</t>
  </si>
  <si>
    <t>情緒障害</t>
  </si>
  <si>
    <t>単式学級</t>
  </si>
  <si>
    <t>負担法</t>
  </si>
  <si>
    <t>吏員相当者</t>
  </si>
  <si>
    <t>による</t>
  </si>
  <si>
    <t>吏員相当者に準ずる者</t>
  </si>
  <si>
    <t>者　　</t>
  </si>
  <si>
    <t>市町村費支弁の教員</t>
  </si>
  <si>
    <t>そ</t>
  </si>
  <si>
    <t>学校図書館事務員</t>
  </si>
  <si>
    <t>他</t>
  </si>
  <si>
    <t>養護職員（看護婦等）</t>
  </si>
  <si>
    <t>者</t>
  </si>
  <si>
    <t>用務員</t>
  </si>
  <si>
    <t>警備員・その他</t>
  </si>
  <si>
    <t>学校給食調理従事員</t>
  </si>
  <si>
    <t>　私費負担の職員数</t>
  </si>
  <si>
    <t>－</t>
  </si>
  <si>
    <t>給食職員</t>
  </si>
  <si>
    <t>　３月31日に帰国した生徒数）</t>
  </si>
  <si>
    <t>１　年</t>
  </si>
  <si>
    <t>２　年</t>
  </si>
  <si>
    <t>３　年</t>
  </si>
  <si>
    <t>第26表 外国人生徒数</t>
  </si>
  <si>
    <t>計</t>
  </si>
  <si>
    <t>情緒障害</t>
  </si>
  <si>
    <t>第23表　学級数別学校数</t>
  </si>
  <si>
    <t>第24表　類型別学校数</t>
  </si>
  <si>
    <t>区　　　　分</t>
  </si>
  <si>
    <t>負担法による事務職員の
いる学校</t>
  </si>
  <si>
    <t>第25表　生徒数（中学校）</t>
  </si>
  <si>
    <t>国立</t>
  </si>
  <si>
    <t>公立</t>
  </si>
  <si>
    <r>
      <t>　(平成1</t>
    </r>
    <r>
      <rPr>
        <sz val="10"/>
        <rFont val="ＭＳ 明朝"/>
        <family val="1"/>
      </rPr>
      <t>3</t>
    </r>
    <r>
      <rPr>
        <sz val="10"/>
        <rFont val="ＭＳ 明朝"/>
        <family val="1"/>
      </rPr>
      <t>年４月１日から平成1</t>
    </r>
    <r>
      <rPr>
        <sz val="10"/>
        <rFont val="ＭＳ 明朝"/>
        <family val="1"/>
      </rPr>
      <t>4</t>
    </r>
    <r>
      <rPr>
        <sz val="10"/>
        <rFont val="ＭＳ 明朝"/>
        <family val="1"/>
      </rPr>
      <t>年３月</t>
    </r>
  </si>
  <si>
    <t>不登校</t>
  </si>
  <si>
    <t>第30表　教員数（中学校）</t>
  </si>
  <si>
    <t>養</t>
  </si>
  <si>
    <t>教</t>
  </si>
  <si>
    <t>養　助　教</t>
  </si>
  <si>
    <t>校    長</t>
  </si>
  <si>
    <t>第31表　教務主任等の数</t>
  </si>
  <si>
    <t>第32表　指導主事等の数</t>
  </si>
  <si>
    <t>第33表　休職等教員数</t>
  </si>
  <si>
    <t>区 　　分</t>
  </si>
  <si>
    <t>校長・教頭</t>
  </si>
  <si>
    <t>・教諭・講師</t>
  </si>
  <si>
    <t>第35表　へき地等指定校数</t>
  </si>
  <si>
    <t>へ</t>
  </si>
  <si>
    <t>き</t>
  </si>
  <si>
    <t>等</t>
  </si>
  <si>
    <t>第36表</t>
  </si>
  <si>
    <t>区       分</t>
  </si>
  <si>
    <t>第37表　職種別職員数</t>
  </si>
  <si>
    <r>
      <t xml:space="preserve">区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　　　　　　分</t>
    </r>
  </si>
  <si>
    <t>第38表</t>
  </si>
  <si>
    <t>－</t>
  </si>
  <si>
    <t>第39表　帰国子女数</t>
  </si>
  <si>
    <r>
      <t>（平成1</t>
    </r>
    <r>
      <rPr>
        <sz val="10"/>
        <rFont val="ＭＳ 明朝"/>
        <family val="1"/>
      </rPr>
      <t>3</t>
    </r>
    <r>
      <rPr>
        <sz val="10"/>
        <rFont val="ＭＳ 明朝"/>
        <family val="1"/>
      </rPr>
      <t>年４月１日～平成1</t>
    </r>
    <r>
      <rPr>
        <sz val="10"/>
        <rFont val="ＭＳ 明朝"/>
        <family val="1"/>
      </rPr>
      <t>4</t>
    </r>
    <r>
      <rPr>
        <sz val="10"/>
        <rFont val="ＭＳ 明朝"/>
        <family val="1"/>
      </rPr>
      <t>年</t>
    </r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</si>
</sst>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;_ * \-#,##0;_ * &quot;-&quot;;_ @"/>
    <numFmt numFmtId="177" formatCode="#,##0;\-#,##0;&quot;－&quot;"/>
  </numFmts>
  <fonts count="9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6"/>
      <name val="ＭＳ Ｐ明朝"/>
      <family val="1"/>
    </font>
    <font>
      <sz val="12"/>
      <name val="ＭＳ ゴシック"/>
      <family val="3"/>
    </font>
    <font>
      <sz val="9"/>
      <name val="ＭＳ 明朝"/>
      <family val="1"/>
    </font>
    <font>
      <sz val="12"/>
      <name val="ＭＳ 明朝"/>
      <family val="1"/>
    </font>
    <font>
      <sz val="7"/>
      <name val="ＭＳ 明朝"/>
      <family val="1"/>
    </font>
  </fonts>
  <fills count="2">
    <fill>
      <patternFill/>
    </fill>
    <fill>
      <patternFill patternType="gray125"/>
    </fill>
  </fills>
  <borders count="41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dotted"/>
    </border>
    <border>
      <left>
        <color indexed="63"/>
      </left>
      <right style="thin"/>
      <top style="thin"/>
      <bottom>
        <color indexed="63"/>
      </bottom>
    </border>
    <border>
      <left style="hair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thin"/>
      <bottom style="thin"/>
    </border>
    <border>
      <left style="thin"/>
      <right style="hair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 style="dotted"/>
    </border>
    <border>
      <left style="hair"/>
      <right style="thin"/>
      <top style="dotted"/>
      <bottom>
        <color indexed="63"/>
      </bottom>
    </border>
    <border>
      <left style="thin"/>
      <right style="hair"/>
      <top style="dotted"/>
      <bottom>
        <color indexed="63"/>
      </bottom>
    </border>
    <border>
      <left style="hair"/>
      <right style="thin"/>
      <top>
        <color indexed="63"/>
      </top>
      <bottom style="dotted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 style="dotted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77">
    <xf numFmtId="0" fontId="0" fillId="0" borderId="0" xfId="0" applyAlignment="1">
      <alignment/>
    </xf>
    <xf numFmtId="0" fontId="0" fillId="0" borderId="1" xfId="0" applyBorder="1" applyAlignment="1">
      <alignment vertical="center"/>
    </xf>
    <xf numFmtId="0" fontId="0" fillId="0" borderId="2" xfId="0" applyBorder="1" applyAlignment="1">
      <alignment horizontal="centerContinuous" vertical="center"/>
    </xf>
    <xf numFmtId="0" fontId="0" fillId="0" borderId="3" xfId="0" applyBorder="1" applyAlignment="1">
      <alignment horizontal="centerContinuous" vertical="center"/>
    </xf>
    <xf numFmtId="0" fontId="0" fillId="0" borderId="2" xfId="0" applyBorder="1" applyAlignment="1">
      <alignment vertical="center"/>
    </xf>
    <xf numFmtId="0" fontId="0" fillId="0" borderId="1" xfId="0" applyBorder="1" applyAlignment="1">
      <alignment horizontal="centerContinuous" vertical="center"/>
    </xf>
    <xf numFmtId="0" fontId="0" fillId="0" borderId="4" xfId="0" applyBorder="1" applyAlignment="1">
      <alignment horizontal="centerContinuous" vertical="center"/>
    </xf>
    <xf numFmtId="0" fontId="0" fillId="0" borderId="0" xfId="0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Continuous" vertical="center"/>
    </xf>
    <xf numFmtId="0" fontId="0" fillId="0" borderId="6" xfId="0" applyBorder="1" applyAlignment="1">
      <alignment horizontal="centerContinuous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 quotePrefix="1">
      <alignment horizontal="center" vertical="center"/>
    </xf>
    <xf numFmtId="0" fontId="0" fillId="0" borderId="8" xfId="0" applyBorder="1" applyAlignment="1" quotePrefix="1">
      <alignment horizontal="center" vertical="center"/>
    </xf>
    <xf numFmtId="0" fontId="0" fillId="0" borderId="9" xfId="0" applyBorder="1" applyAlignment="1">
      <alignment horizontal="centerContinuous" vertical="center"/>
    </xf>
    <xf numFmtId="0" fontId="0" fillId="0" borderId="10" xfId="0" applyBorder="1" applyAlignment="1">
      <alignment horizontal="centerContinuous" vertical="center"/>
    </xf>
    <xf numFmtId="0" fontId="0" fillId="0" borderId="11" xfId="0" applyBorder="1" applyAlignment="1">
      <alignment horizontal="center" vertical="center"/>
    </xf>
    <xf numFmtId="0" fontId="5" fillId="0" borderId="0" xfId="0" applyFont="1" applyAlignment="1">
      <alignment vertical="center"/>
    </xf>
    <xf numFmtId="176" fontId="0" fillId="0" borderId="4" xfId="0" applyNumberFormat="1" applyBorder="1" applyAlignment="1">
      <alignment horizontal="right" vertical="center"/>
    </xf>
    <xf numFmtId="176" fontId="0" fillId="0" borderId="4" xfId="0" applyNumberFormat="1" applyBorder="1" applyAlignment="1" quotePrefix="1">
      <alignment horizontal="right" vertical="center"/>
    </xf>
    <xf numFmtId="176" fontId="0" fillId="0" borderId="11" xfId="0" applyNumberFormat="1" applyBorder="1" applyAlignment="1">
      <alignment horizontal="right" vertical="center"/>
    </xf>
    <xf numFmtId="176" fontId="0" fillId="0" borderId="3" xfId="0" applyNumberFormat="1" applyBorder="1" applyAlignment="1">
      <alignment horizontal="right" vertical="center"/>
    </xf>
    <xf numFmtId="176" fontId="0" fillId="0" borderId="12" xfId="0" applyNumberFormat="1" applyBorder="1" applyAlignment="1">
      <alignment horizontal="right" vertical="center"/>
    </xf>
    <xf numFmtId="176" fontId="0" fillId="0" borderId="10" xfId="0" applyNumberFormat="1" applyBorder="1" applyAlignment="1">
      <alignment horizontal="right" vertical="center"/>
    </xf>
    <xf numFmtId="176" fontId="0" fillId="0" borderId="13" xfId="0" applyNumberFormat="1" applyBorder="1" applyAlignment="1">
      <alignment horizontal="right" vertical="center"/>
    </xf>
    <xf numFmtId="176" fontId="0" fillId="0" borderId="3" xfId="0" applyNumberFormat="1" applyBorder="1" applyAlignment="1" quotePrefix="1">
      <alignment horizontal="right" vertical="center"/>
    </xf>
    <xf numFmtId="176" fontId="0" fillId="0" borderId="10" xfId="0" applyNumberFormat="1" applyBorder="1" applyAlignment="1" quotePrefix="1">
      <alignment horizontal="right" vertical="center"/>
    </xf>
    <xf numFmtId="0" fontId="0" fillId="0" borderId="14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8" xfId="0" applyBorder="1" applyAlignment="1">
      <alignment vertical="center"/>
    </xf>
    <xf numFmtId="176" fontId="0" fillId="0" borderId="8" xfId="0" applyNumberFormat="1" applyBorder="1" applyAlignment="1">
      <alignment horizontal="right" vertical="center"/>
    </xf>
    <xf numFmtId="176" fontId="0" fillId="0" borderId="15" xfId="0" applyNumberFormat="1" applyBorder="1" applyAlignment="1">
      <alignment horizontal="right" vertical="center"/>
    </xf>
    <xf numFmtId="176" fontId="0" fillId="0" borderId="16" xfId="0" applyNumberFormat="1" applyBorder="1" applyAlignment="1">
      <alignment horizontal="right" vertical="center"/>
    </xf>
    <xf numFmtId="176" fontId="0" fillId="0" borderId="17" xfId="0" applyNumberFormat="1" applyBorder="1" applyAlignment="1">
      <alignment horizontal="right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76" fontId="0" fillId="0" borderId="4" xfId="0" applyNumberForma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16" xfId="0" applyFont="1" applyBorder="1" applyAlignment="1" quotePrefix="1">
      <alignment horizontal="left" vertical="center" wrapText="1"/>
    </xf>
    <xf numFmtId="0" fontId="0" fillId="0" borderId="18" xfId="0" applyBorder="1" applyAlignment="1">
      <alignment horizontal="centerContinuous" vertical="center"/>
    </xf>
    <xf numFmtId="0" fontId="0" fillId="0" borderId="7" xfId="0" applyBorder="1" applyAlignment="1" quotePrefix="1">
      <alignment horizontal="distributed" vertical="center"/>
    </xf>
    <xf numFmtId="0" fontId="0" fillId="0" borderId="8" xfId="0" applyBorder="1" applyAlignment="1" quotePrefix="1">
      <alignment horizontal="distributed" vertical="center"/>
    </xf>
    <xf numFmtId="0" fontId="0" fillId="0" borderId="19" xfId="0" applyBorder="1" applyAlignment="1">
      <alignment horizontal="centerContinuous" vertical="center"/>
    </xf>
    <xf numFmtId="0" fontId="0" fillId="0" borderId="20" xfId="0" applyBorder="1" applyAlignment="1">
      <alignment horizontal="centerContinuous" vertical="center"/>
    </xf>
    <xf numFmtId="176" fontId="0" fillId="0" borderId="21" xfId="0" applyNumberFormat="1" applyBorder="1" applyAlignment="1">
      <alignment horizontal="right" vertical="center"/>
    </xf>
    <xf numFmtId="176" fontId="0" fillId="0" borderId="20" xfId="0" applyNumberFormat="1" applyBorder="1" applyAlignment="1">
      <alignment horizontal="right" vertical="center"/>
    </xf>
    <xf numFmtId="176" fontId="0" fillId="0" borderId="22" xfId="0" applyNumberFormat="1" applyBorder="1" applyAlignment="1">
      <alignment horizontal="right" vertical="center"/>
    </xf>
    <xf numFmtId="0" fontId="0" fillId="0" borderId="7" xfId="0" applyBorder="1" applyAlignment="1">
      <alignment horizontal="centerContinuous" vertical="center"/>
    </xf>
    <xf numFmtId="176" fontId="0" fillId="0" borderId="7" xfId="0" applyNumberFormat="1" applyBorder="1" applyAlignment="1">
      <alignment horizontal="right" vertical="center"/>
    </xf>
    <xf numFmtId="3" fontId="0" fillId="0" borderId="0" xfId="0" applyNumberFormat="1" applyAlignment="1">
      <alignment vertical="center"/>
    </xf>
    <xf numFmtId="0" fontId="0" fillId="0" borderId="23" xfId="0" applyBorder="1" applyAlignment="1">
      <alignment horizontal="centerContinuous" vertical="center"/>
    </xf>
    <xf numFmtId="0" fontId="0" fillId="0" borderId="16" xfId="0" applyBorder="1" applyAlignment="1">
      <alignment horizontal="centerContinuous" vertical="center"/>
    </xf>
    <xf numFmtId="0" fontId="0" fillId="0" borderId="8" xfId="0" applyBorder="1" applyAlignment="1">
      <alignment horizontal="centerContinuous" vertical="center"/>
    </xf>
    <xf numFmtId="0" fontId="5" fillId="0" borderId="0" xfId="0" applyFont="1" applyAlignment="1" quotePrefix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Alignment="1" quotePrefix="1">
      <alignment horizontal="left" vertical="center"/>
    </xf>
    <xf numFmtId="0" fontId="6" fillId="0" borderId="14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3" fontId="0" fillId="0" borderId="8" xfId="0" applyNumberFormat="1" applyBorder="1" applyAlignment="1">
      <alignment vertical="center"/>
    </xf>
    <xf numFmtId="0" fontId="5" fillId="0" borderId="0" xfId="0" applyFont="1" applyAlignment="1">
      <alignment/>
    </xf>
    <xf numFmtId="0" fontId="0" fillId="0" borderId="7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176" fontId="0" fillId="0" borderId="4" xfId="0" applyNumberFormat="1" applyBorder="1" applyAlignment="1">
      <alignment/>
    </xf>
    <xf numFmtId="0" fontId="0" fillId="0" borderId="16" xfId="0" applyBorder="1" applyAlignment="1">
      <alignment horizontal="center"/>
    </xf>
    <xf numFmtId="176" fontId="0" fillId="0" borderId="3" xfId="0" applyNumberFormat="1" applyBorder="1" applyAlignment="1" quotePrefix="1">
      <alignment horizontal="right"/>
    </xf>
    <xf numFmtId="176" fontId="0" fillId="0" borderId="3" xfId="0" applyNumberFormat="1" applyBorder="1" applyAlignment="1">
      <alignment horizontal="right"/>
    </xf>
    <xf numFmtId="176" fontId="0" fillId="0" borderId="4" xfId="0" applyNumberFormat="1" applyBorder="1" applyAlignment="1">
      <alignment horizontal="right"/>
    </xf>
    <xf numFmtId="0" fontId="0" fillId="0" borderId="24" xfId="0" applyBorder="1" applyAlignment="1">
      <alignment horizontal="centerContinuous" vertical="center"/>
    </xf>
    <xf numFmtId="0" fontId="0" fillId="0" borderId="25" xfId="0" applyBorder="1" applyAlignment="1">
      <alignment horizontal="centerContinuous" vertical="center"/>
    </xf>
    <xf numFmtId="0" fontId="0" fillId="0" borderId="14" xfId="0" applyBorder="1" applyAlignment="1">
      <alignment horizontal="centerContinuous" vertical="center"/>
    </xf>
    <xf numFmtId="176" fontId="0" fillId="0" borderId="14" xfId="0" applyNumberFormat="1" applyBorder="1" applyAlignment="1">
      <alignment vertical="center"/>
    </xf>
    <xf numFmtId="0" fontId="0" fillId="0" borderId="0" xfId="0" applyBorder="1" applyAlignment="1">
      <alignment horizontal="centerContinuous" vertical="center"/>
    </xf>
    <xf numFmtId="176" fontId="0" fillId="0" borderId="3" xfId="0" applyNumberFormat="1" applyBorder="1" applyAlignment="1">
      <alignment vertical="center"/>
    </xf>
    <xf numFmtId="0" fontId="0" fillId="0" borderId="26" xfId="0" applyBorder="1" applyAlignment="1">
      <alignment horizontal="centerContinuous" vertical="center"/>
    </xf>
    <xf numFmtId="0" fontId="0" fillId="0" borderId="16" xfId="0" applyBorder="1" applyAlignment="1">
      <alignment horizontal="distributed" vertical="center"/>
    </xf>
    <xf numFmtId="0" fontId="0" fillId="0" borderId="27" xfId="0" applyBorder="1" applyAlignment="1">
      <alignment horizontal="center" vertical="center"/>
    </xf>
    <xf numFmtId="176" fontId="0" fillId="0" borderId="27" xfId="0" applyNumberFormat="1" applyBorder="1" applyAlignment="1">
      <alignment horizontal="right" vertical="center"/>
    </xf>
    <xf numFmtId="0" fontId="0" fillId="0" borderId="8" xfId="0" applyBorder="1" applyAlignment="1">
      <alignment horizontal="distributed" vertical="center"/>
    </xf>
    <xf numFmtId="0" fontId="0" fillId="0" borderId="26" xfId="0" applyBorder="1" applyAlignment="1">
      <alignment vertical="center"/>
    </xf>
    <xf numFmtId="0" fontId="6" fillId="0" borderId="26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0" fillId="0" borderId="24" xfId="0" applyBorder="1" applyAlignment="1">
      <alignment vertical="center"/>
    </xf>
    <xf numFmtId="0" fontId="0" fillId="0" borderId="28" xfId="0" applyBorder="1" applyAlignment="1">
      <alignment horizontal="center" vertical="center"/>
    </xf>
    <xf numFmtId="176" fontId="0" fillId="0" borderId="11" xfId="0" applyNumberFormat="1" applyBorder="1" applyAlignment="1">
      <alignment vertical="center"/>
    </xf>
    <xf numFmtId="176" fontId="0" fillId="0" borderId="29" xfId="0" applyNumberFormat="1" applyBorder="1" applyAlignment="1">
      <alignment vertical="center"/>
    </xf>
    <xf numFmtId="176" fontId="0" fillId="0" borderId="7" xfId="0" applyNumberFormat="1" applyBorder="1" applyAlignment="1">
      <alignment vertical="center"/>
    </xf>
    <xf numFmtId="176" fontId="0" fillId="0" borderId="28" xfId="0" applyNumberFormat="1" applyBorder="1" applyAlignment="1">
      <alignment vertical="center"/>
    </xf>
    <xf numFmtId="176" fontId="0" fillId="0" borderId="6" xfId="0" applyNumberFormat="1" applyBorder="1" applyAlignment="1">
      <alignment vertical="center"/>
    </xf>
    <xf numFmtId="176" fontId="0" fillId="0" borderId="18" xfId="0" applyNumberFormat="1" applyBorder="1" applyAlignment="1">
      <alignment horizontal="right" vertical="center"/>
    </xf>
    <xf numFmtId="176" fontId="0" fillId="0" borderId="29" xfId="0" applyNumberFormat="1" applyBorder="1" applyAlignment="1">
      <alignment horizontal="right" vertical="center"/>
    </xf>
    <xf numFmtId="176" fontId="0" fillId="0" borderId="28" xfId="0" applyNumberFormat="1" applyBorder="1" applyAlignment="1">
      <alignment horizontal="right" vertical="center"/>
    </xf>
    <xf numFmtId="176" fontId="0" fillId="0" borderId="6" xfId="0" applyNumberFormat="1" applyBorder="1" applyAlignment="1">
      <alignment horizontal="right" vertical="center"/>
    </xf>
    <xf numFmtId="176" fontId="0" fillId="0" borderId="12" xfId="0" applyNumberFormat="1" applyBorder="1" applyAlignment="1" quotePrefix="1">
      <alignment horizontal="right" vertical="center"/>
    </xf>
    <xf numFmtId="176" fontId="0" fillId="0" borderId="30" xfId="0" applyNumberFormat="1" applyBorder="1" applyAlignment="1">
      <alignment horizontal="right" vertical="center"/>
    </xf>
    <xf numFmtId="176" fontId="0" fillId="0" borderId="16" xfId="0" applyNumberFormat="1" applyBorder="1" applyAlignment="1" quotePrefix="1">
      <alignment horizontal="right" vertical="center"/>
    </xf>
    <xf numFmtId="176" fontId="0" fillId="0" borderId="2" xfId="0" applyNumberFormat="1" applyBorder="1" applyAlignment="1">
      <alignment horizontal="right" vertical="center"/>
    </xf>
    <xf numFmtId="176" fontId="0" fillId="0" borderId="31" xfId="0" applyNumberFormat="1" applyBorder="1" applyAlignment="1">
      <alignment horizontal="right" vertical="center"/>
    </xf>
    <xf numFmtId="176" fontId="0" fillId="0" borderId="32" xfId="0" applyNumberFormat="1" applyBorder="1" applyAlignment="1">
      <alignment horizontal="right" vertical="center"/>
    </xf>
    <xf numFmtId="176" fontId="0" fillId="0" borderId="33" xfId="0" applyNumberFormat="1" applyBorder="1" applyAlignment="1">
      <alignment horizontal="right" vertical="center"/>
    </xf>
    <xf numFmtId="176" fontId="0" fillId="0" borderId="34" xfId="0" applyNumberFormat="1" applyBorder="1" applyAlignment="1">
      <alignment horizontal="right" vertical="center"/>
    </xf>
    <xf numFmtId="176" fontId="0" fillId="0" borderId="35" xfId="0" applyNumberFormat="1" applyBorder="1" applyAlignment="1">
      <alignment horizontal="right" vertical="center"/>
    </xf>
    <xf numFmtId="176" fontId="0" fillId="0" borderId="19" xfId="0" applyNumberFormat="1" applyBorder="1" applyAlignment="1">
      <alignment horizontal="right" vertical="center"/>
    </xf>
    <xf numFmtId="176" fontId="0" fillId="0" borderId="36" xfId="0" applyNumberFormat="1" applyBorder="1" applyAlignment="1">
      <alignment horizontal="right" vertical="center"/>
    </xf>
    <xf numFmtId="176" fontId="0" fillId="0" borderId="9" xfId="0" applyNumberFormat="1" applyBorder="1" applyAlignment="1">
      <alignment horizontal="right" vertical="center"/>
    </xf>
    <xf numFmtId="176" fontId="0" fillId="0" borderId="33" xfId="0" applyNumberFormat="1" applyBorder="1" applyAlignment="1" quotePrefix="1">
      <alignment horizontal="right" vertical="center"/>
    </xf>
    <xf numFmtId="176" fontId="0" fillId="0" borderId="22" xfId="0" applyNumberFormat="1" applyBorder="1" applyAlignment="1" quotePrefix="1">
      <alignment horizontal="right" vertical="center"/>
    </xf>
    <xf numFmtId="176" fontId="0" fillId="0" borderId="17" xfId="0" applyNumberFormat="1" applyBorder="1" applyAlignment="1" quotePrefix="1">
      <alignment horizontal="right" vertical="center"/>
    </xf>
    <xf numFmtId="176" fontId="0" fillId="0" borderId="20" xfId="0" applyNumberFormat="1" applyBorder="1" applyAlignment="1" quotePrefix="1">
      <alignment horizontal="right" vertical="center"/>
    </xf>
    <xf numFmtId="176" fontId="0" fillId="0" borderId="37" xfId="0" applyNumberFormat="1" applyBorder="1" applyAlignment="1">
      <alignment horizontal="right" vertical="center"/>
    </xf>
    <xf numFmtId="176" fontId="0" fillId="0" borderId="1" xfId="0" applyNumberFormat="1" applyBorder="1" applyAlignment="1">
      <alignment horizontal="right" vertical="center"/>
    </xf>
    <xf numFmtId="177" fontId="0" fillId="0" borderId="25" xfId="0" applyNumberFormat="1" applyBorder="1" applyAlignment="1">
      <alignment horizontal="right" vertical="center"/>
    </xf>
    <xf numFmtId="0" fontId="0" fillId="0" borderId="14" xfId="0" applyFont="1" applyBorder="1" applyAlignment="1">
      <alignment horizontal="distributed" vertical="center"/>
    </xf>
    <xf numFmtId="0" fontId="0" fillId="0" borderId="4" xfId="0" applyFont="1" applyBorder="1" applyAlignment="1">
      <alignment horizontal="distributed" vertical="center"/>
    </xf>
    <xf numFmtId="0" fontId="0" fillId="0" borderId="16" xfId="0" applyBorder="1" applyAlignment="1">
      <alignment horizontal="center" vertical="top"/>
    </xf>
    <xf numFmtId="0" fontId="0" fillId="0" borderId="3" xfId="0" applyFont="1" applyBorder="1" applyAlignment="1">
      <alignment horizontal="distributed" vertical="distributed"/>
    </xf>
    <xf numFmtId="0" fontId="0" fillId="0" borderId="0" xfId="0" applyAlignment="1">
      <alignment horizontal="left" vertical="center"/>
    </xf>
    <xf numFmtId="0" fontId="0" fillId="0" borderId="3" xfId="0" applyFont="1" applyBorder="1" applyAlignment="1">
      <alignment horizontal="distributed" vertical="center"/>
    </xf>
    <xf numFmtId="0" fontId="0" fillId="0" borderId="24" xfId="0" applyBorder="1" applyAlignment="1">
      <alignment/>
    </xf>
    <xf numFmtId="0" fontId="0" fillId="0" borderId="14" xfId="0" applyBorder="1" applyAlignment="1">
      <alignment/>
    </xf>
    <xf numFmtId="0" fontId="6" fillId="0" borderId="26" xfId="0" applyFont="1" applyBorder="1" applyAlignment="1">
      <alignment horizontal="centerContinuous" vertical="center"/>
    </xf>
    <xf numFmtId="176" fontId="0" fillId="0" borderId="38" xfId="0" applyNumberFormat="1" applyBorder="1" applyAlignment="1">
      <alignment horizontal="right" vertical="center"/>
    </xf>
    <xf numFmtId="176" fontId="0" fillId="0" borderId="0" xfId="0" applyNumberFormat="1" applyBorder="1" applyAlignment="1">
      <alignment horizontal="right" vertical="center"/>
    </xf>
    <xf numFmtId="0" fontId="0" fillId="0" borderId="14" xfId="0" applyBorder="1" applyAlignment="1">
      <alignment horizontal="center" vertical="center"/>
    </xf>
    <xf numFmtId="0" fontId="6" fillId="0" borderId="14" xfId="0" applyFont="1" applyBorder="1" applyAlignment="1">
      <alignment horizontal="distributed" vertical="center"/>
    </xf>
    <xf numFmtId="0" fontId="6" fillId="0" borderId="4" xfId="0" applyFont="1" applyBorder="1" applyAlignment="1">
      <alignment horizontal="distributed" vertical="center"/>
    </xf>
    <xf numFmtId="0" fontId="0" fillId="0" borderId="0" xfId="0" applyAlignment="1">
      <alignment/>
    </xf>
    <xf numFmtId="0" fontId="0" fillId="0" borderId="3" xfId="0" applyBorder="1" applyAlignment="1">
      <alignment horizontal="distributed" vertical="center"/>
    </xf>
    <xf numFmtId="0" fontId="6" fillId="0" borderId="3" xfId="0" applyFont="1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0" fillId="0" borderId="18" xfId="0" applyFont="1" applyBorder="1" applyAlignment="1">
      <alignment horizontal="centerContinuous" vertical="center"/>
    </xf>
    <xf numFmtId="0" fontId="0" fillId="0" borderId="1" xfId="0" applyFont="1" applyBorder="1" applyAlignment="1">
      <alignment horizontal="centerContinuous" vertical="center"/>
    </xf>
    <xf numFmtId="0" fontId="0" fillId="0" borderId="27" xfId="0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6" xfId="0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0" fillId="0" borderId="16" xfId="0" applyFont="1" applyBorder="1" applyAlignment="1">
      <alignment vertical="center"/>
    </xf>
    <xf numFmtId="0" fontId="0" fillId="0" borderId="3" xfId="0" applyBorder="1" applyAlignment="1" quotePrefix="1">
      <alignment horizontal="right" vertical="center"/>
    </xf>
    <xf numFmtId="0" fontId="0" fillId="0" borderId="4" xfId="0" applyBorder="1" applyAlignment="1">
      <alignment horizontal="right" vertical="center"/>
    </xf>
    <xf numFmtId="176" fontId="0" fillId="0" borderId="8" xfId="0" applyNumberFormat="1" applyBorder="1" applyAlignment="1">
      <alignment vertical="center"/>
    </xf>
    <xf numFmtId="176" fontId="0" fillId="0" borderId="16" xfId="0" applyNumberFormat="1" applyBorder="1" applyAlignment="1">
      <alignment vertical="center"/>
    </xf>
    <xf numFmtId="176" fontId="0" fillId="0" borderId="17" xfId="0" applyNumberFormat="1" applyBorder="1" applyAlignment="1">
      <alignment vertical="center"/>
    </xf>
    <xf numFmtId="0" fontId="6" fillId="0" borderId="7" xfId="0" applyFont="1" applyBorder="1" applyAlignment="1">
      <alignment horizontal="centerContinuous" vertical="center"/>
    </xf>
    <xf numFmtId="0" fontId="8" fillId="0" borderId="8" xfId="0" applyFont="1" applyBorder="1" applyAlignment="1">
      <alignment horizontal="center" vertical="center"/>
    </xf>
    <xf numFmtId="0" fontId="8" fillId="0" borderId="7" xfId="0" applyFont="1" applyBorder="1" applyAlignment="1">
      <alignment vertical="center"/>
    </xf>
    <xf numFmtId="176" fontId="0" fillId="0" borderId="4" xfId="0" applyNumberFormat="1" applyFill="1" applyBorder="1" applyAlignment="1">
      <alignment horizontal="right" vertical="center"/>
    </xf>
    <xf numFmtId="176" fontId="0" fillId="0" borderId="27" xfId="0" applyNumberFormat="1" applyFill="1" applyBorder="1" applyAlignment="1">
      <alignment horizontal="right" vertical="center"/>
    </xf>
    <xf numFmtId="176" fontId="0" fillId="0" borderId="27" xfId="0" applyNumberFormat="1" applyFill="1" applyBorder="1" applyAlignment="1" quotePrefix="1">
      <alignment horizontal="right" vertical="center"/>
    </xf>
    <xf numFmtId="176" fontId="0" fillId="0" borderId="3" xfId="0" applyNumberFormat="1" applyFill="1" applyBorder="1" applyAlignment="1">
      <alignment horizontal="right" vertical="center"/>
    </xf>
    <xf numFmtId="0" fontId="0" fillId="0" borderId="24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4" xfId="0" applyBorder="1" applyAlignment="1">
      <alignment vertical="center"/>
    </xf>
    <xf numFmtId="0" fontId="6" fillId="0" borderId="23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23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6" fillId="0" borderId="23" xfId="0" applyFont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1"/>
  <sheetViews>
    <sheetView tabSelected="1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H8" sqref="H8"/>
    </sheetView>
  </sheetViews>
  <sheetFormatPr defaultColWidth="9.00390625" defaultRowHeight="12.75"/>
  <cols>
    <col min="1" max="1" width="3.75390625" style="7" customWidth="1"/>
    <col min="2" max="2" width="6.625" style="7" customWidth="1"/>
    <col min="3" max="13" width="7.75390625" style="7" customWidth="1"/>
    <col min="14" max="16384" width="9.125" style="7" customWidth="1"/>
  </cols>
  <sheetData>
    <row r="1" ht="14.25">
      <c r="A1" s="17" t="s">
        <v>45</v>
      </c>
    </row>
    <row r="2" spans="1:13" ht="12">
      <c r="A2" s="154" t="s">
        <v>0</v>
      </c>
      <c r="B2" s="155"/>
      <c r="C2" s="9" t="s">
        <v>1</v>
      </c>
      <c r="D2" s="9"/>
      <c r="E2" s="10"/>
      <c r="F2" s="11" t="s">
        <v>2</v>
      </c>
      <c r="G2" s="9" t="s">
        <v>3</v>
      </c>
      <c r="H2" s="10"/>
      <c r="I2" s="9" t="s">
        <v>4</v>
      </c>
      <c r="J2" s="10"/>
      <c r="K2" s="9" t="s">
        <v>5</v>
      </c>
      <c r="L2" s="10"/>
      <c r="M2" s="11" t="s">
        <v>6</v>
      </c>
    </row>
    <row r="3" spans="1:13" ht="12">
      <c r="A3" s="156"/>
      <c r="B3" s="157"/>
      <c r="C3" s="8" t="s">
        <v>1</v>
      </c>
      <c r="D3" s="8" t="s">
        <v>7</v>
      </c>
      <c r="E3" s="8" t="s">
        <v>8</v>
      </c>
      <c r="F3" s="8" t="s">
        <v>7</v>
      </c>
      <c r="G3" s="16" t="s">
        <v>7</v>
      </c>
      <c r="H3" s="8" t="s">
        <v>8</v>
      </c>
      <c r="I3" s="16" t="s">
        <v>7</v>
      </c>
      <c r="J3" s="8" t="s">
        <v>8</v>
      </c>
      <c r="K3" s="16" t="s">
        <v>7</v>
      </c>
      <c r="L3" s="8" t="s">
        <v>8</v>
      </c>
      <c r="M3" s="8" t="s">
        <v>7</v>
      </c>
    </row>
    <row r="4" spans="1:13" ht="17.25" customHeight="1">
      <c r="A4" s="2" t="s">
        <v>1</v>
      </c>
      <c r="B4" s="3"/>
      <c r="C4" s="18">
        <f>SUM(C7:C41)</f>
        <v>86</v>
      </c>
      <c r="D4" s="18">
        <f>SUM(D7:D41)</f>
        <v>86</v>
      </c>
      <c r="E4" s="19">
        <f aca="true" t="shared" si="0" ref="E4:M4">SUM(E7:E41)</f>
        <v>0</v>
      </c>
      <c r="F4" s="18">
        <f t="shared" si="0"/>
        <v>1</v>
      </c>
      <c r="G4" s="20">
        <f t="shared" si="0"/>
        <v>53</v>
      </c>
      <c r="H4" s="18">
        <f t="shared" si="0"/>
        <v>0</v>
      </c>
      <c r="I4" s="20">
        <f t="shared" si="0"/>
        <v>24</v>
      </c>
      <c r="J4" s="18">
        <f t="shared" si="0"/>
        <v>0</v>
      </c>
      <c r="K4" s="20">
        <f t="shared" si="0"/>
        <v>6</v>
      </c>
      <c r="L4" s="18">
        <f t="shared" si="0"/>
        <v>0</v>
      </c>
      <c r="M4" s="18">
        <f t="shared" si="0"/>
        <v>2</v>
      </c>
    </row>
    <row r="5" spans="1:13" ht="17.25" customHeight="1">
      <c r="A5" s="4"/>
      <c r="B5" s="12" t="s">
        <v>2</v>
      </c>
      <c r="C5" s="18">
        <v>1</v>
      </c>
      <c r="D5" s="18">
        <v>1</v>
      </c>
      <c r="E5" s="18">
        <v>0</v>
      </c>
      <c r="F5" s="18">
        <v>1</v>
      </c>
      <c r="G5" s="20">
        <v>0</v>
      </c>
      <c r="H5" s="18">
        <v>0</v>
      </c>
      <c r="I5" s="20">
        <v>0</v>
      </c>
      <c r="J5" s="18">
        <v>0</v>
      </c>
      <c r="K5" s="20">
        <v>0</v>
      </c>
      <c r="L5" s="18">
        <v>0</v>
      </c>
      <c r="M5" s="18">
        <v>0</v>
      </c>
    </row>
    <row r="6" spans="1:13" ht="17.25" customHeight="1">
      <c r="A6" s="1"/>
      <c r="B6" s="13" t="s">
        <v>9</v>
      </c>
      <c r="C6" s="18">
        <f>C4-C5</f>
        <v>85</v>
      </c>
      <c r="D6" s="18">
        <f aca="true" t="shared" si="1" ref="D6:M6">D4-D5</f>
        <v>85</v>
      </c>
      <c r="E6" s="18">
        <f t="shared" si="1"/>
        <v>0</v>
      </c>
      <c r="F6" s="18">
        <f t="shared" si="1"/>
        <v>0</v>
      </c>
      <c r="G6" s="20">
        <f t="shared" si="1"/>
        <v>53</v>
      </c>
      <c r="H6" s="18">
        <f t="shared" si="1"/>
        <v>0</v>
      </c>
      <c r="I6" s="20">
        <f t="shared" si="1"/>
        <v>24</v>
      </c>
      <c r="J6" s="18">
        <f t="shared" si="1"/>
        <v>0</v>
      </c>
      <c r="K6" s="20">
        <f t="shared" si="1"/>
        <v>6</v>
      </c>
      <c r="L6" s="18">
        <f t="shared" si="1"/>
        <v>0</v>
      </c>
      <c r="M6" s="18">
        <f t="shared" si="1"/>
        <v>2</v>
      </c>
    </row>
    <row r="7" spans="1:13" ht="17.25" customHeight="1">
      <c r="A7" s="2" t="s">
        <v>10</v>
      </c>
      <c r="B7" s="3"/>
      <c r="C7" s="21">
        <f>SUM(D7:E7)</f>
        <v>19</v>
      </c>
      <c r="D7" s="21">
        <f>SUM(F7:G7,I7,K7,M7)</f>
        <v>19</v>
      </c>
      <c r="E7" s="21">
        <f>SUM(H7,J7,L7)</f>
        <v>0</v>
      </c>
      <c r="F7" s="21">
        <v>1</v>
      </c>
      <c r="G7" s="22">
        <v>18</v>
      </c>
      <c r="H7" s="21">
        <v>0</v>
      </c>
      <c r="I7" s="22">
        <v>0</v>
      </c>
      <c r="J7" s="21">
        <v>0</v>
      </c>
      <c r="K7" s="22">
        <v>0</v>
      </c>
      <c r="L7" s="21">
        <v>0</v>
      </c>
      <c r="M7" s="21">
        <v>0</v>
      </c>
    </row>
    <row r="8" spans="1:13" ht="17.25" customHeight="1">
      <c r="A8" s="2" t="s">
        <v>11</v>
      </c>
      <c r="B8" s="3"/>
      <c r="C8" s="21">
        <f aca="true" t="shared" si="2" ref="C8:C41">SUM(D8:E8)</f>
        <v>11</v>
      </c>
      <c r="D8" s="21">
        <f aca="true" t="shared" si="3" ref="D8:D41">SUM(F8:G8,I8,K8,M8)</f>
        <v>11</v>
      </c>
      <c r="E8" s="21">
        <f aca="true" t="shared" si="4" ref="E8:E41">SUM(H8,J8,L8)</f>
        <v>0</v>
      </c>
      <c r="F8" s="21">
        <v>0</v>
      </c>
      <c r="G8" s="22">
        <v>11</v>
      </c>
      <c r="H8" s="21">
        <v>0</v>
      </c>
      <c r="I8" s="22">
        <v>0</v>
      </c>
      <c r="J8" s="21">
        <v>0</v>
      </c>
      <c r="K8" s="22">
        <v>0</v>
      </c>
      <c r="L8" s="21">
        <v>0</v>
      </c>
      <c r="M8" s="21">
        <v>0</v>
      </c>
    </row>
    <row r="9" spans="1:13" ht="17.25" customHeight="1">
      <c r="A9" s="2" t="s">
        <v>12</v>
      </c>
      <c r="B9" s="3"/>
      <c r="C9" s="21">
        <f t="shared" si="2"/>
        <v>4</v>
      </c>
      <c r="D9" s="21">
        <f t="shared" si="3"/>
        <v>4</v>
      </c>
      <c r="E9" s="21">
        <f t="shared" si="4"/>
        <v>0</v>
      </c>
      <c r="F9" s="21">
        <v>0</v>
      </c>
      <c r="G9" s="22">
        <v>4</v>
      </c>
      <c r="H9" s="21">
        <v>0</v>
      </c>
      <c r="I9" s="22">
        <v>0</v>
      </c>
      <c r="J9" s="21">
        <v>0</v>
      </c>
      <c r="K9" s="22">
        <v>0</v>
      </c>
      <c r="L9" s="21">
        <v>0</v>
      </c>
      <c r="M9" s="21">
        <v>0</v>
      </c>
    </row>
    <row r="10" spans="1:13" ht="17.25" customHeight="1">
      <c r="A10" s="2" t="s">
        <v>13</v>
      </c>
      <c r="B10" s="3"/>
      <c r="C10" s="21">
        <f t="shared" si="2"/>
        <v>2</v>
      </c>
      <c r="D10" s="21">
        <f t="shared" si="3"/>
        <v>2</v>
      </c>
      <c r="E10" s="21">
        <f t="shared" si="4"/>
        <v>0</v>
      </c>
      <c r="F10" s="21">
        <v>0</v>
      </c>
      <c r="G10" s="22">
        <v>2</v>
      </c>
      <c r="H10" s="21">
        <v>0</v>
      </c>
      <c r="I10" s="22">
        <v>0</v>
      </c>
      <c r="J10" s="21">
        <v>0</v>
      </c>
      <c r="K10" s="22">
        <v>0</v>
      </c>
      <c r="L10" s="21">
        <v>0</v>
      </c>
      <c r="M10" s="21">
        <v>0</v>
      </c>
    </row>
    <row r="11" spans="1:13" ht="17.25" customHeight="1">
      <c r="A11" s="2" t="s">
        <v>14</v>
      </c>
      <c r="B11" s="3"/>
      <c r="C11" s="21">
        <f t="shared" si="2"/>
        <v>6</v>
      </c>
      <c r="D11" s="21">
        <f t="shared" si="3"/>
        <v>6</v>
      </c>
      <c r="E11" s="21">
        <f t="shared" si="4"/>
        <v>0</v>
      </c>
      <c r="F11" s="21">
        <v>0</v>
      </c>
      <c r="G11" s="22">
        <v>6</v>
      </c>
      <c r="H11" s="21">
        <v>0</v>
      </c>
      <c r="I11" s="22">
        <v>0</v>
      </c>
      <c r="J11" s="21">
        <v>0</v>
      </c>
      <c r="K11" s="22">
        <v>0</v>
      </c>
      <c r="L11" s="21">
        <v>0</v>
      </c>
      <c r="M11" s="21">
        <v>0</v>
      </c>
    </row>
    <row r="12" spans="1:13" ht="17.25" customHeight="1">
      <c r="A12" s="2" t="s">
        <v>15</v>
      </c>
      <c r="B12" s="3"/>
      <c r="C12" s="21">
        <f t="shared" si="2"/>
        <v>2</v>
      </c>
      <c r="D12" s="21">
        <f t="shared" si="3"/>
        <v>2</v>
      </c>
      <c r="E12" s="21">
        <f t="shared" si="4"/>
        <v>0</v>
      </c>
      <c r="F12" s="21">
        <v>0</v>
      </c>
      <c r="G12" s="22">
        <v>2</v>
      </c>
      <c r="H12" s="21">
        <v>0</v>
      </c>
      <c r="I12" s="22">
        <v>0</v>
      </c>
      <c r="J12" s="21">
        <v>0</v>
      </c>
      <c r="K12" s="22">
        <v>0</v>
      </c>
      <c r="L12" s="21">
        <v>0</v>
      </c>
      <c r="M12" s="21">
        <v>0</v>
      </c>
    </row>
    <row r="13" spans="1:13" ht="17.25" customHeight="1">
      <c r="A13" s="2" t="s">
        <v>16</v>
      </c>
      <c r="B13" s="3"/>
      <c r="C13" s="21">
        <f t="shared" si="2"/>
        <v>3</v>
      </c>
      <c r="D13" s="21">
        <f t="shared" si="3"/>
        <v>3</v>
      </c>
      <c r="E13" s="21">
        <f t="shared" si="4"/>
        <v>0</v>
      </c>
      <c r="F13" s="21">
        <v>0</v>
      </c>
      <c r="G13" s="22">
        <v>3</v>
      </c>
      <c r="H13" s="21">
        <v>0</v>
      </c>
      <c r="I13" s="22">
        <v>0</v>
      </c>
      <c r="J13" s="21">
        <v>0</v>
      </c>
      <c r="K13" s="22">
        <v>0</v>
      </c>
      <c r="L13" s="21">
        <v>0</v>
      </c>
      <c r="M13" s="21">
        <v>0</v>
      </c>
    </row>
    <row r="14" spans="1:13" ht="17.25" customHeight="1">
      <c r="A14" s="2" t="s">
        <v>17</v>
      </c>
      <c r="B14" s="3"/>
      <c r="C14" s="21">
        <f t="shared" si="2"/>
        <v>3</v>
      </c>
      <c r="D14" s="21">
        <f t="shared" si="3"/>
        <v>3</v>
      </c>
      <c r="E14" s="21">
        <f t="shared" si="4"/>
        <v>0</v>
      </c>
      <c r="F14" s="21">
        <v>0</v>
      </c>
      <c r="G14" s="22">
        <v>3</v>
      </c>
      <c r="H14" s="21">
        <v>0</v>
      </c>
      <c r="I14" s="22">
        <v>0</v>
      </c>
      <c r="J14" s="21">
        <v>0</v>
      </c>
      <c r="K14" s="22">
        <v>0</v>
      </c>
      <c r="L14" s="21">
        <v>0</v>
      </c>
      <c r="M14" s="21">
        <v>0</v>
      </c>
    </row>
    <row r="15" spans="1:13" ht="17.25" customHeight="1">
      <c r="A15" s="14" t="s">
        <v>18</v>
      </c>
      <c r="B15" s="15"/>
      <c r="C15" s="23">
        <f t="shared" si="2"/>
        <v>4</v>
      </c>
      <c r="D15" s="23">
        <f t="shared" si="3"/>
        <v>4</v>
      </c>
      <c r="E15" s="23">
        <f t="shared" si="4"/>
        <v>0</v>
      </c>
      <c r="F15" s="23">
        <v>0</v>
      </c>
      <c r="G15" s="24">
        <v>4</v>
      </c>
      <c r="H15" s="23">
        <v>0</v>
      </c>
      <c r="I15" s="24">
        <v>0</v>
      </c>
      <c r="J15" s="23">
        <v>0</v>
      </c>
      <c r="K15" s="24">
        <v>0</v>
      </c>
      <c r="L15" s="23">
        <v>0</v>
      </c>
      <c r="M15" s="23">
        <v>0</v>
      </c>
    </row>
    <row r="16" spans="1:13" ht="17.25" customHeight="1">
      <c r="A16" s="2" t="s">
        <v>19</v>
      </c>
      <c r="B16" s="3"/>
      <c r="C16" s="21">
        <f t="shared" si="2"/>
        <v>1</v>
      </c>
      <c r="D16" s="21">
        <f t="shared" si="3"/>
        <v>1</v>
      </c>
      <c r="E16" s="21">
        <f t="shared" si="4"/>
        <v>0</v>
      </c>
      <c r="F16" s="21">
        <v>0</v>
      </c>
      <c r="G16" s="22">
        <v>0</v>
      </c>
      <c r="H16" s="21">
        <v>0</v>
      </c>
      <c r="I16" s="22">
        <v>1</v>
      </c>
      <c r="J16" s="21">
        <v>0</v>
      </c>
      <c r="K16" s="22">
        <v>0</v>
      </c>
      <c r="L16" s="21">
        <v>0</v>
      </c>
      <c r="M16" s="21">
        <v>0</v>
      </c>
    </row>
    <row r="17" spans="1:13" ht="17.25" customHeight="1">
      <c r="A17" s="14" t="s">
        <v>20</v>
      </c>
      <c r="B17" s="15"/>
      <c r="C17" s="23">
        <f t="shared" si="2"/>
        <v>1</v>
      </c>
      <c r="D17" s="23">
        <f t="shared" si="3"/>
        <v>1</v>
      </c>
      <c r="E17" s="23">
        <f t="shared" si="4"/>
        <v>0</v>
      </c>
      <c r="F17" s="23">
        <v>0</v>
      </c>
      <c r="G17" s="24">
        <v>0</v>
      </c>
      <c r="H17" s="23">
        <v>0</v>
      </c>
      <c r="I17" s="24">
        <v>1</v>
      </c>
      <c r="J17" s="23">
        <v>0</v>
      </c>
      <c r="K17" s="24">
        <v>0</v>
      </c>
      <c r="L17" s="23">
        <v>0</v>
      </c>
      <c r="M17" s="23">
        <v>0</v>
      </c>
    </row>
    <row r="18" spans="1:13" ht="17.25" customHeight="1">
      <c r="A18" s="2" t="s">
        <v>21</v>
      </c>
      <c r="B18" s="3"/>
      <c r="C18" s="21">
        <f t="shared" si="2"/>
        <v>1</v>
      </c>
      <c r="D18" s="21">
        <f t="shared" si="3"/>
        <v>1</v>
      </c>
      <c r="E18" s="21">
        <f t="shared" si="4"/>
        <v>0</v>
      </c>
      <c r="F18" s="21">
        <v>0</v>
      </c>
      <c r="G18" s="22">
        <v>0</v>
      </c>
      <c r="H18" s="21">
        <v>0</v>
      </c>
      <c r="I18" s="22">
        <v>0</v>
      </c>
      <c r="J18" s="21">
        <v>0</v>
      </c>
      <c r="K18" s="22">
        <v>1</v>
      </c>
      <c r="L18" s="21">
        <v>0</v>
      </c>
      <c r="M18" s="21">
        <v>0</v>
      </c>
    </row>
    <row r="19" spans="1:13" ht="17.25" customHeight="1">
      <c r="A19" s="2" t="s">
        <v>22</v>
      </c>
      <c r="B19" s="3"/>
      <c r="C19" s="21">
        <f t="shared" si="2"/>
        <v>1</v>
      </c>
      <c r="D19" s="21">
        <f t="shared" si="3"/>
        <v>1</v>
      </c>
      <c r="E19" s="21">
        <f t="shared" si="4"/>
        <v>0</v>
      </c>
      <c r="F19" s="21">
        <v>0</v>
      </c>
      <c r="G19" s="22">
        <v>0</v>
      </c>
      <c r="H19" s="21">
        <v>0</v>
      </c>
      <c r="I19" s="22">
        <v>1</v>
      </c>
      <c r="J19" s="21">
        <v>0</v>
      </c>
      <c r="K19" s="22">
        <v>0</v>
      </c>
      <c r="L19" s="21">
        <v>0</v>
      </c>
      <c r="M19" s="21">
        <v>0</v>
      </c>
    </row>
    <row r="20" spans="1:13" ht="17.25" customHeight="1">
      <c r="A20" s="14" t="s">
        <v>23</v>
      </c>
      <c r="B20" s="15"/>
      <c r="C20" s="23">
        <f t="shared" si="2"/>
        <v>2</v>
      </c>
      <c r="D20" s="23">
        <f t="shared" si="3"/>
        <v>2</v>
      </c>
      <c r="E20" s="23">
        <f t="shared" si="4"/>
        <v>0</v>
      </c>
      <c r="F20" s="23">
        <v>0</v>
      </c>
      <c r="G20" s="24">
        <v>0</v>
      </c>
      <c r="H20" s="23">
        <v>0</v>
      </c>
      <c r="I20" s="24">
        <v>2</v>
      </c>
      <c r="J20" s="23">
        <v>0</v>
      </c>
      <c r="K20" s="24">
        <v>0</v>
      </c>
      <c r="L20" s="23">
        <v>0</v>
      </c>
      <c r="M20" s="23">
        <v>0</v>
      </c>
    </row>
    <row r="21" spans="1:13" ht="17.25" customHeight="1">
      <c r="A21" s="2" t="s">
        <v>24</v>
      </c>
      <c r="B21" s="3"/>
      <c r="C21" s="21">
        <f t="shared" si="2"/>
        <v>1</v>
      </c>
      <c r="D21" s="21">
        <f t="shared" si="3"/>
        <v>1</v>
      </c>
      <c r="E21" s="21">
        <f t="shared" si="4"/>
        <v>0</v>
      </c>
      <c r="F21" s="21">
        <v>0</v>
      </c>
      <c r="G21" s="22">
        <v>0</v>
      </c>
      <c r="H21" s="21">
        <v>0</v>
      </c>
      <c r="I21" s="22">
        <v>1</v>
      </c>
      <c r="J21" s="21">
        <v>0</v>
      </c>
      <c r="K21" s="22">
        <v>0</v>
      </c>
      <c r="L21" s="21">
        <v>0</v>
      </c>
      <c r="M21" s="21">
        <v>0</v>
      </c>
    </row>
    <row r="22" spans="1:13" ht="17.25" customHeight="1">
      <c r="A22" s="2" t="s">
        <v>25</v>
      </c>
      <c r="B22" s="3"/>
      <c r="C22" s="21">
        <f t="shared" si="2"/>
        <v>3</v>
      </c>
      <c r="D22" s="21">
        <f t="shared" si="3"/>
        <v>3</v>
      </c>
      <c r="E22" s="21">
        <f t="shared" si="4"/>
        <v>0</v>
      </c>
      <c r="F22" s="21">
        <v>0</v>
      </c>
      <c r="G22" s="22">
        <v>0</v>
      </c>
      <c r="H22" s="21">
        <v>0</v>
      </c>
      <c r="I22" s="22">
        <v>3</v>
      </c>
      <c r="J22" s="21">
        <v>0</v>
      </c>
      <c r="K22" s="22">
        <v>0</v>
      </c>
      <c r="L22" s="21">
        <v>0</v>
      </c>
      <c r="M22" s="21">
        <v>0</v>
      </c>
    </row>
    <row r="23" spans="1:13" ht="17.25" customHeight="1">
      <c r="A23" s="14" t="s">
        <v>26</v>
      </c>
      <c r="B23" s="15"/>
      <c r="C23" s="23">
        <f t="shared" si="2"/>
        <v>1</v>
      </c>
      <c r="D23" s="23">
        <f t="shared" si="3"/>
        <v>1</v>
      </c>
      <c r="E23" s="23">
        <f t="shared" si="4"/>
        <v>0</v>
      </c>
      <c r="F23" s="23">
        <v>0</v>
      </c>
      <c r="G23" s="24">
        <v>0</v>
      </c>
      <c r="H23" s="23">
        <v>0</v>
      </c>
      <c r="I23" s="24">
        <v>1</v>
      </c>
      <c r="J23" s="23">
        <v>0</v>
      </c>
      <c r="K23" s="24">
        <v>0</v>
      </c>
      <c r="L23" s="23">
        <v>0</v>
      </c>
      <c r="M23" s="23">
        <v>0</v>
      </c>
    </row>
    <row r="24" spans="1:13" ht="17.25" customHeight="1">
      <c r="A24" s="2" t="s">
        <v>27</v>
      </c>
      <c r="B24" s="3"/>
      <c r="C24" s="21">
        <f t="shared" si="2"/>
        <v>2</v>
      </c>
      <c r="D24" s="21">
        <f t="shared" si="3"/>
        <v>2</v>
      </c>
      <c r="E24" s="21">
        <f t="shared" si="4"/>
        <v>0</v>
      </c>
      <c r="F24" s="21">
        <v>0</v>
      </c>
      <c r="G24" s="22">
        <v>0</v>
      </c>
      <c r="H24" s="21">
        <v>0</v>
      </c>
      <c r="I24" s="22">
        <v>2</v>
      </c>
      <c r="J24" s="21">
        <v>0</v>
      </c>
      <c r="K24" s="22">
        <v>0</v>
      </c>
      <c r="L24" s="21">
        <v>0</v>
      </c>
      <c r="M24" s="21">
        <v>0</v>
      </c>
    </row>
    <row r="25" spans="1:13" ht="17.25" customHeight="1">
      <c r="A25" s="2" t="s">
        <v>28</v>
      </c>
      <c r="B25" s="3"/>
      <c r="C25" s="21">
        <f t="shared" si="2"/>
        <v>3</v>
      </c>
      <c r="D25" s="21">
        <f t="shared" si="3"/>
        <v>3</v>
      </c>
      <c r="E25" s="21">
        <f t="shared" si="4"/>
        <v>0</v>
      </c>
      <c r="F25" s="21">
        <v>0</v>
      </c>
      <c r="G25" s="22">
        <v>0</v>
      </c>
      <c r="H25" s="21">
        <v>0</v>
      </c>
      <c r="I25" s="22">
        <v>3</v>
      </c>
      <c r="J25" s="21">
        <v>0</v>
      </c>
      <c r="K25" s="22">
        <v>0</v>
      </c>
      <c r="L25" s="21">
        <v>0</v>
      </c>
      <c r="M25" s="21">
        <v>0</v>
      </c>
    </row>
    <row r="26" spans="1:13" ht="17.25" customHeight="1">
      <c r="A26" s="2" t="s">
        <v>29</v>
      </c>
      <c r="B26" s="3"/>
      <c r="C26" s="21">
        <f t="shared" si="2"/>
        <v>1</v>
      </c>
      <c r="D26" s="21">
        <f t="shared" si="3"/>
        <v>1</v>
      </c>
      <c r="E26" s="21">
        <f t="shared" si="4"/>
        <v>0</v>
      </c>
      <c r="F26" s="21">
        <v>0</v>
      </c>
      <c r="G26" s="22">
        <v>0</v>
      </c>
      <c r="H26" s="21">
        <v>0</v>
      </c>
      <c r="I26" s="22">
        <v>0</v>
      </c>
      <c r="J26" s="21">
        <v>0</v>
      </c>
      <c r="K26" s="22">
        <v>1</v>
      </c>
      <c r="L26" s="21">
        <v>0</v>
      </c>
      <c r="M26" s="21">
        <v>0</v>
      </c>
    </row>
    <row r="27" spans="1:13" ht="17.25" customHeight="1">
      <c r="A27" s="14" t="s">
        <v>30</v>
      </c>
      <c r="B27" s="15"/>
      <c r="C27" s="23">
        <f t="shared" si="2"/>
        <v>1</v>
      </c>
      <c r="D27" s="23">
        <f t="shared" si="3"/>
        <v>1</v>
      </c>
      <c r="E27" s="23">
        <f t="shared" si="4"/>
        <v>0</v>
      </c>
      <c r="F27" s="23">
        <v>0</v>
      </c>
      <c r="G27" s="24">
        <v>0</v>
      </c>
      <c r="H27" s="23">
        <v>0</v>
      </c>
      <c r="I27" s="24">
        <v>0</v>
      </c>
      <c r="J27" s="23">
        <v>0</v>
      </c>
      <c r="K27" s="24">
        <v>0</v>
      </c>
      <c r="L27" s="23">
        <v>0</v>
      </c>
      <c r="M27" s="23">
        <v>1</v>
      </c>
    </row>
    <row r="28" spans="1:13" ht="17.25" customHeight="1">
      <c r="A28" s="2" t="s">
        <v>31</v>
      </c>
      <c r="B28" s="3"/>
      <c r="C28" s="21">
        <f t="shared" si="2"/>
        <v>2</v>
      </c>
      <c r="D28" s="21">
        <f t="shared" si="3"/>
        <v>2</v>
      </c>
      <c r="E28" s="21">
        <f t="shared" si="4"/>
        <v>0</v>
      </c>
      <c r="F28" s="21">
        <v>0</v>
      </c>
      <c r="G28" s="22">
        <v>0</v>
      </c>
      <c r="H28" s="21">
        <v>0</v>
      </c>
      <c r="I28" s="22">
        <v>2</v>
      </c>
      <c r="J28" s="21">
        <v>0</v>
      </c>
      <c r="K28" s="22">
        <v>0</v>
      </c>
      <c r="L28" s="21">
        <v>0</v>
      </c>
      <c r="M28" s="21">
        <v>0</v>
      </c>
    </row>
    <row r="29" spans="1:13" ht="17.25" customHeight="1">
      <c r="A29" s="2" t="s">
        <v>32</v>
      </c>
      <c r="B29" s="3"/>
      <c r="C29" s="21">
        <f t="shared" si="2"/>
        <v>1</v>
      </c>
      <c r="D29" s="21">
        <f t="shared" si="3"/>
        <v>1</v>
      </c>
      <c r="E29" s="21">
        <f t="shared" si="4"/>
        <v>0</v>
      </c>
      <c r="F29" s="21">
        <v>0</v>
      </c>
      <c r="G29" s="22">
        <v>0</v>
      </c>
      <c r="H29" s="21">
        <v>0</v>
      </c>
      <c r="I29" s="22">
        <v>0</v>
      </c>
      <c r="J29" s="21">
        <v>0</v>
      </c>
      <c r="K29" s="22">
        <v>0</v>
      </c>
      <c r="L29" s="21">
        <v>0</v>
      </c>
      <c r="M29" s="21">
        <v>1</v>
      </c>
    </row>
    <row r="30" spans="1:13" ht="17.25" customHeight="1">
      <c r="A30" s="2" t="s">
        <v>33</v>
      </c>
      <c r="B30" s="3"/>
      <c r="C30" s="21">
        <f t="shared" si="2"/>
        <v>0</v>
      </c>
      <c r="D30" s="25">
        <f t="shared" si="3"/>
        <v>0</v>
      </c>
      <c r="E30" s="21">
        <f t="shared" si="4"/>
        <v>0</v>
      </c>
      <c r="F30" s="21">
        <v>0</v>
      </c>
      <c r="G30" s="22">
        <v>0</v>
      </c>
      <c r="H30" s="21">
        <v>0</v>
      </c>
      <c r="I30" s="22">
        <v>0</v>
      </c>
      <c r="J30" s="21">
        <v>0</v>
      </c>
      <c r="K30" s="22">
        <v>0</v>
      </c>
      <c r="L30" s="21">
        <v>0</v>
      </c>
      <c r="M30" s="21">
        <v>0</v>
      </c>
    </row>
    <row r="31" spans="1:13" ht="17.25" customHeight="1">
      <c r="A31" s="14" t="s">
        <v>34</v>
      </c>
      <c r="B31" s="15"/>
      <c r="C31" s="23">
        <f t="shared" si="2"/>
        <v>0</v>
      </c>
      <c r="D31" s="26">
        <f t="shared" si="3"/>
        <v>0</v>
      </c>
      <c r="E31" s="23">
        <f t="shared" si="4"/>
        <v>0</v>
      </c>
      <c r="F31" s="23">
        <v>0</v>
      </c>
      <c r="G31" s="24">
        <v>0</v>
      </c>
      <c r="H31" s="23">
        <v>0</v>
      </c>
      <c r="I31" s="24">
        <v>0</v>
      </c>
      <c r="J31" s="23">
        <v>0</v>
      </c>
      <c r="K31" s="24">
        <v>0</v>
      </c>
      <c r="L31" s="23">
        <v>0</v>
      </c>
      <c r="M31" s="23">
        <v>0</v>
      </c>
    </row>
    <row r="32" spans="1:13" ht="17.25" customHeight="1">
      <c r="A32" s="2" t="s">
        <v>35</v>
      </c>
      <c r="B32" s="3"/>
      <c r="C32" s="21">
        <f t="shared" si="2"/>
        <v>1</v>
      </c>
      <c r="D32" s="21">
        <f t="shared" si="3"/>
        <v>1</v>
      </c>
      <c r="E32" s="21">
        <f t="shared" si="4"/>
        <v>0</v>
      </c>
      <c r="F32" s="21">
        <v>0</v>
      </c>
      <c r="G32" s="22">
        <v>0</v>
      </c>
      <c r="H32" s="21">
        <v>0</v>
      </c>
      <c r="I32" s="22">
        <v>1</v>
      </c>
      <c r="J32" s="21">
        <v>0</v>
      </c>
      <c r="K32" s="22">
        <v>0</v>
      </c>
      <c r="L32" s="21">
        <v>0</v>
      </c>
      <c r="M32" s="21">
        <v>0</v>
      </c>
    </row>
    <row r="33" spans="1:13" ht="17.25" customHeight="1">
      <c r="A33" s="2" t="s">
        <v>36</v>
      </c>
      <c r="B33" s="3"/>
      <c r="C33" s="21">
        <f t="shared" si="2"/>
        <v>1</v>
      </c>
      <c r="D33" s="21">
        <f t="shared" si="3"/>
        <v>1</v>
      </c>
      <c r="E33" s="21">
        <f t="shared" si="4"/>
        <v>0</v>
      </c>
      <c r="F33" s="21">
        <v>0</v>
      </c>
      <c r="G33" s="22">
        <v>0</v>
      </c>
      <c r="H33" s="21">
        <v>0</v>
      </c>
      <c r="I33" s="22">
        <v>0</v>
      </c>
      <c r="J33" s="21">
        <v>0</v>
      </c>
      <c r="K33" s="22">
        <v>1</v>
      </c>
      <c r="L33" s="21">
        <v>0</v>
      </c>
      <c r="M33" s="21">
        <v>0</v>
      </c>
    </row>
    <row r="34" spans="1:13" ht="17.25" customHeight="1">
      <c r="A34" s="2" t="s">
        <v>37</v>
      </c>
      <c r="B34" s="3"/>
      <c r="C34" s="21">
        <f t="shared" si="2"/>
        <v>1</v>
      </c>
      <c r="D34" s="21">
        <f t="shared" si="3"/>
        <v>1</v>
      </c>
      <c r="E34" s="21">
        <f t="shared" si="4"/>
        <v>0</v>
      </c>
      <c r="F34" s="21">
        <v>0</v>
      </c>
      <c r="G34" s="22">
        <v>0</v>
      </c>
      <c r="H34" s="21">
        <v>0</v>
      </c>
      <c r="I34" s="22">
        <v>0</v>
      </c>
      <c r="J34" s="21">
        <v>0</v>
      </c>
      <c r="K34" s="22">
        <v>1</v>
      </c>
      <c r="L34" s="21">
        <v>0</v>
      </c>
      <c r="M34" s="21">
        <v>0</v>
      </c>
    </row>
    <row r="35" spans="1:13" ht="17.25" customHeight="1">
      <c r="A35" s="2" t="s">
        <v>38</v>
      </c>
      <c r="B35" s="3"/>
      <c r="C35" s="21">
        <f t="shared" si="2"/>
        <v>1</v>
      </c>
      <c r="D35" s="21">
        <f t="shared" si="3"/>
        <v>1</v>
      </c>
      <c r="E35" s="21">
        <f t="shared" si="4"/>
        <v>0</v>
      </c>
      <c r="F35" s="21">
        <v>0</v>
      </c>
      <c r="G35" s="22">
        <v>0</v>
      </c>
      <c r="H35" s="21">
        <v>0</v>
      </c>
      <c r="I35" s="22">
        <v>0</v>
      </c>
      <c r="J35" s="21">
        <v>0</v>
      </c>
      <c r="K35" s="22">
        <v>1</v>
      </c>
      <c r="L35" s="21">
        <v>0</v>
      </c>
      <c r="M35" s="21">
        <v>0</v>
      </c>
    </row>
    <row r="36" spans="1:13" ht="17.25" customHeight="1">
      <c r="A36" s="2" t="s">
        <v>39</v>
      </c>
      <c r="B36" s="3"/>
      <c r="C36" s="21">
        <f t="shared" si="2"/>
        <v>1</v>
      </c>
      <c r="D36" s="21">
        <f t="shared" si="3"/>
        <v>1</v>
      </c>
      <c r="E36" s="21">
        <f t="shared" si="4"/>
        <v>0</v>
      </c>
      <c r="F36" s="21">
        <v>0</v>
      </c>
      <c r="G36" s="22">
        <v>0</v>
      </c>
      <c r="H36" s="21">
        <v>0</v>
      </c>
      <c r="I36" s="22">
        <v>1</v>
      </c>
      <c r="J36" s="21">
        <v>0</v>
      </c>
      <c r="K36" s="22">
        <v>0</v>
      </c>
      <c r="L36" s="21">
        <v>0</v>
      </c>
      <c r="M36" s="21">
        <v>0</v>
      </c>
    </row>
    <row r="37" spans="1:13" ht="17.25" customHeight="1">
      <c r="A37" s="2" t="s">
        <v>40</v>
      </c>
      <c r="B37" s="3"/>
      <c r="C37" s="21">
        <f t="shared" si="2"/>
        <v>1</v>
      </c>
      <c r="D37" s="21">
        <f t="shared" si="3"/>
        <v>1</v>
      </c>
      <c r="E37" s="21">
        <f t="shared" si="4"/>
        <v>0</v>
      </c>
      <c r="F37" s="21">
        <v>0</v>
      </c>
      <c r="G37" s="22">
        <v>0</v>
      </c>
      <c r="H37" s="21">
        <v>0</v>
      </c>
      <c r="I37" s="22">
        <v>1</v>
      </c>
      <c r="J37" s="21">
        <v>0</v>
      </c>
      <c r="K37" s="22">
        <v>0</v>
      </c>
      <c r="L37" s="21">
        <v>0</v>
      </c>
      <c r="M37" s="21">
        <v>0</v>
      </c>
    </row>
    <row r="38" spans="1:13" ht="17.25" customHeight="1">
      <c r="A38" s="2" t="s">
        <v>41</v>
      </c>
      <c r="B38" s="3"/>
      <c r="C38" s="21">
        <f t="shared" si="2"/>
        <v>1</v>
      </c>
      <c r="D38" s="21">
        <f t="shared" si="3"/>
        <v>1</v>
      </c>
      <c r="E38" s="21">
        <f t="shared" si="4"/>
        <v>0</v>
      </c>
      <c r="F38" s="21">
        <v>0</v>
      </c>
      <c r="G38" s="22">
        <v>0</v>
      </c>
      <c r="H38" s="21">
        <v>0</v>
      </c>
      <c r="I38" s="22">
        <v>0</v>
      </c>
      <c r="J38" s="21">
        <v>0</v>
      </c>
      <c r="K38" s="22">
        <v>1</v>
      </c>
      <c r="L38" s="21">
        <v>0</v>
      </c>
      <c r="M38" s="21">
        <v>0</v>
      </c>
    </row>
    <row r="39" spans="1:13" ht="17.25" customHeight="1">
      <c r="A39" s="14" t="s">
        <v>42</v>
      </c>
      <c r="B39" s="15"/>
      <c r="C39" s="23">
        <f t="shared" si="2"/>
        <v>1</v>
      </c>
      <c r="D39" s="23">
        <f t="shared" si="3"/>
        <v>1</v>
      </c>
      <c r="E39" s="23">
        <f t="shared" si="4"/>
        <v>0</v>
      </c>
      <c r="F39" s="23">
        <v>0</v>
      </c>
      <c r="G39" s="24">
        <v>0</v>
      </c>
      <c r="H39" s="23">
        <v>0</v>
      </c>
      <c r="I39" s="24">
        <v>1</v>
      </c>
      <c r="J39" s="23">
        <v>0</v>
      </c>
      <c r="K39" s="24">
        <v>0</v>
      </c>
      <c r="L39" s="23">
        <v>0</v>
      </c>
      <c r="M39" s="23">
        <v>0</v>
      </c>
    </row>
    <row r="40" spans="1:13" ht="17.25" customHeight="1">
      <c r="A40" s="2" t="s">
        <v>43</v>
      </c>
      <c r="B40" s="3"/>
      <c r="C40" s="21">
        <f t="shared" si="2"/>
        <v>2</v>
      </c>
      <c r="D40" s="21">
        <f t="shared" si="3"/>
        <v>2</v>
      </c>
      <c r="E40" s="21">
        <f t="shared" si="4"/>
        <v>0</v>
      </c>
      <c r="F40" s="21">
        <v>0</v>
      </c>
      <c r="G40" s="22">
        <v>0</v>
      </c>
      <c r="H40" s="21">
        <v>0</v>
      </c>
      <c r="I40" s="22">
        <v>2</v>
      </c>
      <c r="J40" s="21">
        <v>0</v>
      </c>
      <c r="K40" s="22">
        <v>0</v>
      </c>
      <c r="L40" s="21">
        <v>0</v>
      </c>
      <c r="M40" s="21">
        <v>0</v>
      </c>
    </row>
    <row r="41" spans="1:13" ht="17.25" customHeight="1">
      <c r="A41" s="5" t="s">
        <v>44</v>
      </c>
      <c r="B41" s="6"/>
      <c r="C41" s="18">
        <f t="shared" si="2"/>
        <v>1</v>
      </c>
      <c r="D41" s="18">
        <f t="shared" si="3"/>
        <v>1</v>
      </c>
      <c r="E41" s="18">
        <f t="shared" si="4"/>
        <v>0</v>
      </c>
      <c r="F41" s="18">
        <v>0</v>
      </c>
      <c r="G41" s="20">
        <v>0</v>
      </c>
      <c r="H41" s="18">
        <v>0</v>
      </c>
      <c r="I41" s="20">
        <v>1</v>
      </c>
      <c r="J41" s="18">
        <v>0</v>
      </c>
      <c r="K41" s="20">
        <v>0</v>
      </c>
      <c r="L41" s="18">
        <v>0</v>
      </c>
      <c r="M41" s="18">
        <v>0</v>
      </c>
    </row>
  </sheetData>
  <mergeCells count="1">
    <mergeCell ref="A2:B3"/>
  </mergeCells>
  <printOptions/>
  <pageMargins left="0.7874015748031497" right="0.7874015748031497" top="0.984251968503937" bottom="0.984251968503937" header="0.5118110236220472" footer="0.3937007874015748"/>
  <pageSetup horizontalDpi="300" verticalDpi="300" orientation="portrait" paperSize="9" r:id="rId1"/>
  <headerFooter alignWithMargins="0">
    <oddHeader>&amp;L中　学　校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Z43"/>
  <sheetViews>
    <sheetView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X5" sqref="X5"/>
    </sheetView>
  </sheetViews>
  <sheetFormatPr defaultColWidth="9.00390625" defaultRowHeight="12.75"/>
  <cols>
    <col min="1" max="1" width="3.75390625" style="0" customWidth="1"/>
    <col min="2" max="2" width="6.625" style="0" customWidth="1"/>
    <col min="3" max="4" width="6.375" style="0" customWidth="1"/>
    <col min="5" max="5" width="6.625" style="0" customWidth="1"/>
    <col min="6" max="17" width="5.25390625" style="0" customWidth="1"/>
    <col min="18" max="26" width="5.75390625" style="7" customWidth="1"/>
  </cols>
  <sheetData>
    <row r="1" spans="1:18" s="7" customFormat="1" ht="14.25">
      <c r="A1" s="17" t="s">
        <v>258</v>
      </c>
      <c r="R1" s="84"/>
    </row>
    <row r="2" spans="1:26" s="7" customFormat="1" ht="12">
      <c r="A2" s="85"/>
      <c r="B2" s="27"/>
      <c r="C2" s="9" t="s">
        <v>170</v>
      </c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10"/>
      <c r="R2" s="42" t="s">
        <v>171</v>
      </c>
      <c r="S2" s="9"/>
      <c r="T2" s="9"/>
      <c r="U2" s="9"/>
      <c r="V2" s="9"/>
      <c r="W2" s="9"/>
      <c r="X2" s="9"/>
      <c r="Y2" s="9"/>
      <c r="Z2" s="10"/>
    </row>
    <row r="3" spans="1:26" s="7" customFormat="1" ht="12">
      <c r="A3" s="2" t="s">
        <v>0</v>
      </c>
      <c r="B3" s="3"/>
      <c r="C3" s="77" t="s">
        <v>1</v>
      </c>
      <c r="D3" s="77"/>
      <c r="E3" s="6"/>
      <c r="F3" s="77" t="s">
        <v>172</v>
      </c>
      <c r="G3" s="6"/>
      <c r="H3" s="77" t="s">
        <v>173</v>
      </c>
      <c r="I3" s="6"/>
      <c r="J3" s="77" t="s">
        <v>174</v>
      </c>
      <c r="K3" s="6"/>
      <c r="L3" s="42" t="s">
        <v>259</v>
      </c>
      <c r="M3" s="10" t="s">
        <v>260</v>
      </c>
      <c r="N3" s="42" t="s">
        <v>261</v>
      </c>
      <c r="O3" s="10"/>
      <c r="P3" s="77" t="s">
        <v>175</v>
      </c>
      <c r="Q3" s="6"/>
      <c r="R3" s="5" t="s">
        <v>1</v>
      </c>
      <c r="S3" s="77"/>
      <c r="T3" s="6"/>
      <c r="U3" s="165" t="s">
        <v>262</v>
      </c>
      <c r="V3" s="166"/>
      <c r="W3" s="77" t="s">
        <v>174</v>
      </c>
      <c r="X3" s="6"/>
      <c r="Y3" s="77" t="s">
        <v>175</v>
      </c>
      <c r="Z3" s="6"/>
    </row>
    <row r="4" spans="1:26" s="7" customFormat="1" ht="12">
      <c r="A4" s="1"/>
      <c r="B4" s="28"/>
      <c r="C4" s="8" t="s">
        <v>1</v>
      </c>
      <c r="D4" s="8" t="s">
        <v>100</v>
      </c>
      <c r="E4" s="8" t="s">
        <v>101</v>
      </c>
      <c r="F4" s="16" t="s">
        <v>100</v>
      </c>
      <c r="G4" s="8" t="s">
        <v>101</v>
      </c>
      <c r="H4" s="16" t="s">
        <v>100</v>
      </c>
      <c r="I4" s="8" t="s">
        <v>101</v>
      </c>
      <c r="J4" s="16" t="s">
        <v>100</v>
      </c>
      <c r="K4" s="8" t="s">
        <v>101</v>
      </c>
      <c r="L4" s="86" t="s">
        <v>100</v>
      </c>
      <c r="M4" s="8" t="s">
        <v>101</v>
      </c>
      <c r="N4" s="86" t="s">
        <v>100</v>
      </c>
      <c r="O4" s="8" t="s">
        <v>101</v>
      </c>
      <c r="P4" s="16" t="s">
        <v>100</v>
      </c>
      <c r="Q4" s="8" t="s">
        <v>101</v>
      </c>
      <c r="R4" s="35" t="s">
        <v>1</v>
      </c>
      <c r="S4" s="8" t="s">
        <v>100</v>
      </c>
      <c r="T4" s="8" t="s">
        <v>101</v>
      </c>
      <c r="U4" s="86" t="s">
        <v>100</v>
      </c>
      <c r="V4" s="8" t="s">
        <v>176</v>
      </c>
      <c r="W4" s="16" t="s">
        <v>100</v>
      </c>
      <c r="X4" s="8" t="s">
        <v>101</v>
      </c>
      <c r="Y4" s="16" t="s">
        <v>100</v>
      </c>
      <c r="Z4" s="8" t="s">
        <v>101</v>
      </c>
    </row>
    <row r="5" spans="1:26" s="7" customFormat="1" ht="17.25" customHeight="1">
      <c r="A5" s="2" t="s">
        <v>1</v>
      </c>
      <c r="B5" s="3"/>
      <c r="C5" s="36">
        <v>2151</v>
      </c>
      <c r="D5" s="36">
        <v>1109</v>
      </c>
      <c r="E5" s="36">
        <v>1042</v>
      </c>
      <c r="F5" s="87">
        <v>78</v>
      </c>
      <c r="G5" s="36">
        <v>7</v>
      </c>
      <c r="H5" s="87">
        <v>85</v>
      </c>
      <c r="I5" s="36">
        <v>19</v>
      </c>
      <c r="J5" s="87">
        <v>908</v>
      </c>
      <c r="K5" s="36">
        <v>818</v>
      </c>
      <c r="L5" s="88">
        <v>0</v>
      </c>
      <c r="M5" s="36">
        <v>86</v>
      </c>
      <c r="N5" s="88">
        <v>0</v>
      </c>
      <c r="O5" s="36">
        <v>9</v>
      </c>
      <c r="P5" s="87">
        <v>38</v>
      </c>
      <c r="Q5" s="36">
        <v>103</v>
      </c>
      <c r="R5" s="89">
        <f>SUM(R8:R42)</f>
        <v>47</v>
      </c>
      <c r="S5" s="89">
        <f aca="true" t="shared" si="0" ref="S5:Z5">SUM(S8:S42)</f>
        <v>17</v>
      </c>
      <c r="T5" s="89">
        <f t="shared" si="0"/>
        <v>30</v>
      </c>
      <c r="U5" s="90">
        <f t="shared" si="0"/>
        <v>1</v>
      </c>
      <c r="V5" s="91">
        <f t="shared" si="0"/>
        <v>0</v>
      </c>
      <c r="W5" s="90">
        <f t="shared" si="0"/>
        <v>0</v>
      </c>
      <c r="X5" s="91">
        <f t="shared" si="0"/>
        <v>1</v>
      </c>
      <c r="Y5" s="90">
        <f t="shared" si="0"/>
        <v>16</v>
      </c>
      <c r="Z5" s="91">
        <f t="shared" si="0"/>
        <v>29</v>
      </c>
    </row>
    <row r="6" spans="1:26" s="7" customFormat="1" ht="17.25" customHeight="1">
      <c r="A6" s="4"/>
      <c r="B6" s="12" t="s">
        <v>2</v>
      </c>
      <c r="C6" s="18">
        <v>22</v>
      </c>
      <c r="D6" s="18">
        <v>17</v>
      </c>
      <c r="E6" s="18">
        <v>5</v>
      </c>
      <c r="F6" s="92">
        <v>0</v>
      </c>
      <c r="G6" s="31">
        <v>0</v>
      </c>
      <c r="H6" s="20">
        <v>1</v>
      </c>
      <c r="I6" s="31">
        <v>0</v>
      </c>
      <c r="J6" s="20">
        <v>16</v>
      </c>
      <c r="K6" s="18">
        <v>4</v>
      </c>
      <c r="L6" s="93">
        <v>0</v>
      </c>
      <c r="M6" s="18">
        <v>1</v>
      </c>
      <c r="N6" s="93">
        <v>0</v>
      </c>
      <c r="O6" s="31">
        <v>0</v>
      </c>
      <c r="P6" s="94">
        <v>0</v>
      </c>
      <c r="Q6" s="95">
        <v>0</v>
      </c>
      <c r="R6" s="30">
        <f>S6+T6</f>
        <v>9</v>
      </c>
      <c r="S6" s="30">
        <f>SUM(U6,W6,Y6)</f>
        <v>3</v>
      </c>
      <c r="T6" s="30">
        <f>SUM(V6,X6,Z6)</f>
        <v>6</v>
      </c>
      <c r="U6" s="94">
        <v>1</v>
      </c>
      <c r="V6" s="95">
        <v>0</v>
      </c>
      <c r="W6" s="94">
        <v>0</v>
      </c>
      <c r="X6" s="95">
        <v>0</v>
      </c>
      <c r="Y6" s="93">
        <v>2</v>
      </c>
      <c r="Z6" s="18">
        <v>6</v>
      </c>
    </row>
    <row r="7" spans="1:26" s="7" customFormat="1" ht="17.25" customHeight="1">
      <c r="A7" s="1"/>
      <c r="B7" s="13" t="s">
        <v>9</v>
      </c>
      <c r="C7" s="18">
        <v>2129</v>
      </c>
      <c r="D7" s="18">
        <v>1092</v>
      </c>
      <c r="E7" s="18">
        <v>1037</v>
      </c>
      <c r="F7" s="20">
        <v>78</v>
      </c>
      <c r="G7" s="18">
        <v>7</v>
      </c>
      <c r="H7" s="20">
        <v>84</v>
      </c>
      <c r="I7" s="18">
        <v>19</v>
      </c>
      <c r="J7" s="20">
        <v>892</v>
      </c>
      <c r="K7" s="18">
        <v>814</v>
      </c>
      <c r="L7" s="93">
        <v>0</v>
      </c>
      <c r="M7" s="18">
        <v>85</v>
      </c>
      <c r="N7" s="93">
        <v>0</v>
      </c>
      <c r="O7" s="18">
        <v>9</v>
      </c>
      <c r="P7" s="20">
        <v>38</v>
      </c>
      <c r="Q7" s="18">
        <v>103</v>
      </c>
      <c r="R7" s="30">
        <f>R5-R6</f>
        <v>38</v>
      </c>
      <c r="S7" s="30">
        <f aca="true" t="shared" si="1" ref="S7:Z7">S5-S6</f>
        <v>14</v>
      </c>
      <c r="T7" s="30">
        <f t="shared" si="1"/>
        <v>24</v>
      </c>
      <c r="U7" s="94">
        <f t="shared" si="1"/>
        <v>0</v>
      </c>
      <c r="V7" s="95">
        <f t="shared" si="1"/>
        <v>0</v>
      </c>
      <c r="W7" s="94">
        <f t="shared" si="1"/>
        <v>0</v>
      </c>
      <c r="X7" s="95">
        <f t="shared" si="1"/>
        <v>1</v>
      </c>
      <c r="Y7" s="93">
        <f t="shared" si="1"/>
        <v>14</v>
      </c>
      <c r="Z7" s="18">
        <f t="shared" si="1"/>
        <v>23</v>
      </c>
    </row>
    <row r="8" spans="1:26" s="7" customFormat="1" ht="17.25" customHeight="1">
      <c r="A8" s="2" t="s">
        <v>10</v>
      </c>
      <c r="B8" s="3"/>
      <c r="C8" s="21">
        <v>548</v>
      </c>
      <c r="D8" s="21">
        <v>269</v>
      </c>
      <c r="E8" s="21">
        <v>279</v>
      </c>
      <c r="F8" s="96">
        <v>16</v>
      </c>
      <c r="G8" s="25">
        <v>2</v>
      </c>
      <c r="H8" s="22">
        <v>18</v>
      </c>
      <c r="I8" s="21">
        <v>7</v>
      </c>
      <c r="J8" s="22">
        <v>223</v>
      </c>
      <c r="K8" s="21">
        <v>223</v>
      </c>
      <c r="L8" s="97">
        <v>0</v>
      </c>
      <c r="M8" s="21">
        <v>19</v>
      </c>
      <c r="N8" s="97">
        <v>0</v>
      </c>
      <c r="O8" s="21">
        <v>3</v>
      </c>
      <c r="P8" s="22">
        <v>12</v>
      </c>
      <c r="Q8" s="21">
        <v>25</v>
      </c>
      <c r="R8" s="98">
        <f>SUM(S8:T8)</f>
        <v>13</v>
      </c>
      <c r="S8" s="32">
        <f>SUM(U8,W8,Y8)</f>
        <v>4</v>
      </c>
      <c r="T8" s="98">
        <f aca="true" t="shared" si="2" ref="T8:T42">SUM(V8,X8,Z8)</f>
        <v>9</v>
      </c>
      <c r="U8" s="49">
        <v>1</v>
      </c>
      <c r="V8" s="21">
        <v>0</v>
      </c>
      <c r="W8" s="99">
        <v>0</v>
      </c>
      <c r="X8" s="100">
        <v>1</v>
      </c>
      <c r="Y8" s="49">
        <v>3</v>
      </c>
      <c r="Z8" s="21">
        <v>8</v>
      </c>
    </row>
    <row r="9" spans="1:26" s="7" customFormat="1" ht="17.25" customHeight="1">
      <c r="A9" s="2" t="s">
        <v>11</v>
      </c>
      <c r="B9" s="3"/>
      <c r="C9" s="21">
        <v>313</v>
      </c>
      <c r="D9" s="21">
        <v>153</v>
      </c>
      <c r="E9" s="21">
        <v>160</v>
      </c>
      <c r="F9" s="22">
        <v>10</v>
      </c>
      <c r="G9" s="21">
        <v>1</v>
      </c>
      <c r="H9" s="22">
        <v>12</v>
      </c>
      <c r="I9" s="21">
        <v>2</v>
      </c>
      <c r="J9" s="22">
        <v>126</v>
      </c>
      <c r="K9" s="21">
        <v>128</v>
      </c>
      <c r="L9" s="49">
        <v>0</v>
      </c>
      <c r="M9" s="21">
        <v>11</v>
      </c>
      <c r="N9" s="49">
        <v>0</v>
      </c>
      <c r="O9" s="21">
        <v>2</v>
      </c>
      <c r="P9" s="22">
        <v>5</v>
      </c>
      <c r="Q9" s="21">
        <v>16</v>
      </c>
      <c r="R9" s="32">
        <f aca="true" t="shared" si="3" ref="R9:R42">SUM(S9:T9)</f>
        <v>6</v>
      </c>
      <c r="S9" s="32">
        <f aca="true" t="shared" si="4" ref="S9:S42">SUM(U9,W9,Y9)</f>
        <v>4</v>
      </c>
      <c r="T9" s="98">
        <f t="shared" si="2"/>
        <v>2</v>
      </c>
      <c r="U9" s="49">
        <v>0</v>
      </c>
      <c r="V9" s="21">
        <v>0</v>
      </c>
      <c r="W9" s="99">
        <v>0</v>
      </c>
      <c r="X9" s="100">
        <v>0</v>
      </c>
      <c r="Y9" s="49">
        <v>4</v>
      </c>
      <c r="Z9" s="21">
        <v>2</v>
      </c>
    </row>
    <row r="10" spans="1:26" s="7" customFormat="1" ht="17.25" customHeight="1">
      <c r="A10" s="2" t="s">
        <v>12</v>
      </c>
      <c r="B10" s="3"/>
      <c r="C10" s="21">
        <v>75</v>
      </c>
      <c r="D10" s="21">
        <v>43</v>
      </c>
      <c r="E10" s="21">
        <v>32</v>
      </c>
      <c r="F10" s="22">
        <v>3</v>
      </c>
      <c r="G10" s="100">
        <v>1</v>
      </c>
      <c r="H10" s="22">
        <v>4</v>
      </c>
      <c r="I10" s="21">
        <v>0</v>
      </c>
      <c r="J10" s="22">
        <v>35</v>
      </c>
      <c r="K10" s="21">
        <v>24</v>
      </c>
      <c r="L10" s="49">
        <v>0</v>
      </c>
      <c r="M10" s="21">
        <v>4</v>
      </c>
      <c r="N10" s="49">
        <v>0</v>
      </c>
      <c r="O10" s="100">
        <v>0</v>
      </c>
      <c r="P10" s="22">
        <v>1</v>
      </c>
      <c r="Q10" s="21">
        <v>3</v>
      </c>
      <c r="R10" s="32">
        <f t="shared" si="3"/>
        <v>0</v>
      </c>
      <c r="S10" s="32">
        <f t="shared" si="4"/>
        <v>0</v>
      </c>
      <c r="T10" s="98">
        <f t="shared" si="2"/>
        <v>0</v>
      </c>
      <c r="U10" s="49">
        <v>0</v>
      </c>
      <c r="V10" s="21">
        <v>0</v>
      </c>
      <c r="W10" s="99">
        <v>0</v>
      </c>
      <c r="X10" s="100">
        <v>0</v>
      </c>
      <c r="Y10" s="49">
        <v>0</v>
      </c>
      <c r="Z10" s="21">
        <v>0</v>
      </c>
    </row>
    <row r="11" spans="1:26" s="7" customFormat="1" ht="17.25" customHeight="1">
      <c r="A11" s="2" t="s">
        <v>13</v>
      </c>
      <c r="B11" s="3"/>
      <c r="C11" s="21">
        <v>85</v>
      </c>
      <c r="D11" s="21">
        <v>50</v>
      </c>
      <c r="E11" s="21">
        <v>35</v>
      </c>
      <c r="F11" s="22">
        <v>2</v>
      </c>
      <c r="G11" s="100">
        <v>0</v>
      </c>
      <c r="H11" s="22">
        <v>4</v>
      </c>
      <c r="I11" s="100">
        <v>0</v>
      </c>
      <c r="J11" s="22">
        <v>41</v>
      </c>
      <c r="K11" s="21">
        <v>26</v>
      </c>
      <c r="L11" s="49">
        <v>0</v>
      </c>
      <c r="M11" s="21">
        <v>2</v>
      </c>
      <c r="N11" s="49">
        <v>0</v>
      </c>
      <c r="O11" s="100">
        <v>0</v>
      </c>
      <c r="P11" s="22">
        <v>3</v>
      </c>
      <c r="Q11" s="21">
        <v>7</v>
      </c>
      <c r="R11" s="32">
        <f t="shared" si="3"/>
        <v>0</v>
      </c>
      <c r="S11" s="32">
        <f t="shared" si="4"/>
        <v>0</v>
      </c>
      <c r="T11" s="98">
        <f t="shared" si="2"/>
        <v>0</v>
      </c>
      <c r="U11" s="49">
        <v>0</v>
      </c>
      <c r="V11" s="21">
        <v>0</v>
      </c>
      <c r="W11" s="99">
        <v>0</v>
      </c>
      <c r="X11" s="100">
        <v>0</v>
      </c>
      <c r="Y11" s="49">
        <v>0</v>
      </c>
      <c r="Z11" s="21">
        <v>0</v>
      </c>
    </row>
    <row r="12" spans="1:26" s="7" customFormat="1" ht="17.25" customHeight="1">
      <c r="A12" s="2" t="s">
        <v>14</v>
      </c>
      <c r="B12" s="3"/>
      <c r="C12" s="21">
        <v>116</v>
      </c>
      <c r="D12" s="21">
        <v>63</v>
      </c>
      <c r="E12" s="21">
        <v>53</v>
      </c>
      <c r="F12" s="22">
        <v>5</v>
      </c>
      <c r="G12" s="100">
        <v>1</v>
      </c>
      <c r="H12" s="22">
        <v>5</v>
      </c>
      <c r="I12" s="100">
        <v>1</v>
      </c>
      <c r="J12" s="22">
        <v>52</v>
      </c>
      <c r="K12" s="21">
        <v>42</v>
      </c>
      <c r="L12" s="49">
        <v>0</v>
      </c>
      <c r="M12" s="21">
        <v>6</v>
      </c>
      <c r="N12" s="49">
        <v>0</v>
      </c>
      <c r="O12" s="100">
        <v>0</v>
      </c>
      <c r="P12" s="22">
        <v>1</v>
      </c>
      <c r="Q12" s="21">
        <v>3</v>
      </c>
      <c r="R12" s="32">
        <f t="shared" si="3"/>
        <v>4</v>
      </c>
      <c r="S12" s="32">
        <f t="shared" si="4"/>
        <v>0</v>
      </c>
      <c r="T12" s="98">
        <f t="shared" si="2"/>
        <v>4</v>
      </c>
      <c r="U12" s="49">
        <v>0</v>
      </c>
      <c r="V12" s="21">
        <v>0</v>
      </c>
      <c r="W12" s="99">
        <v>0</v>
      </c>
      <c r="X12" s="100">
        <v>0</v>
      </c>
      <c r="Y12" s="49">
        <v>0</v>
      </c>
      <c r="Z12" s="21">
        <v>4</v>
      </c>
    </row>
    <row r="13" spans="1:26" s="7" customFormat="1" ht="17.25" customHeight="1">
      <c r="A13" s="2" t="s">
        <v>15</v>
      </c>
      <c r="B13" s="3"/>
      <c r="C13" s="21">
        <v>58</v>
      </c>
      <c r="D13" s="21">
        <v>28</v>
      </c>
      <c r="E13" s="21">
        <v>30</v>
      </c>
      <c r="F13" s="22">
        <v>2</v>
      </c>
      <c r="G13" s="100">
        <v>0</v>
      </c>
      <c r="H13" s="22">
        <v>3</v>
      </c>
      <c r="I13" s="21">
        <v>0</v>
      </c>
      <c r="J13" s="22">
        <v>21</v>
      </c>
      <c r="K13" s="21">
        <v>26</v>
      </c>
      <c r="L13" s="49">
        <v>0</v>
      </c>
      <c r="M13" s="21">
        <v>2</v>
      </c>
      <c r="N13" s="49">
        <v>0</v>
      </c>
      <c r="O13" s="100">
        <v>0</v>
      </c>
      <c r="P13" s="22">
        <v>2</v>
      </c>
      <c r="Q13" s="21">
        <v>2</v>
      </c>
      <c r="R13" s="32">
        <f t="shared" si="3"/>
        <v>0</v>
      </c>
      <c r="S13" s="32">
        <f t="shared" si="4"/>
        <v>0</v>
      </c>
      <c r="T13" s="98">
        <f t="shared" si="2"/>
        <v>0</v>
      </c>
      <c r="U13" s="49">
        <v>0</v>
      </c>
      <c r="V13" s="21">
        <v>0</v>
      </c>
      <c r="W13" s="99">
        <v>0</v>
      </c>
      <c r="X13" s="100">
        <v>0</v>
      </c>
      <c r="Y13" s="49">
        <v>0</v>
      </c>
      <c r="Z13" s="21">
        <v>0</v>
      </c>
    </row>
    <row r="14" spans="1:26" s="7" customFormat="1" ht="17.25" customHeight="1">
      <c r="A14" s="2" t="s">
        <v>16</v>
      </c>
      <c r="B14" s="3"/>
      <c r="C14" s="21">
        <v>72</v>
      </c>
      <c r="D14" s="21">
        <v>35</v>
      </c>
      <c r="E14" s="21">
        <v>37</v>
      </c>
      <c r="F14" s="22">
        <v>3</v>
      </c>
      <c r="G14" s="100">
        <v>0</v>
      </c>
      <c r="H14" s="22">
        <v>3</v>
      </c>
      <c r="I14" s="100">
        <v>0</v>
      </c>
      <c r="J14" s="22">
        <v>27</v>
      </c>
      <c r="K14" s="21">
        <v>30</v>
      </c>
      <c r="L14" s="49">
        <v>0</v>
      </c>
      <c r="M14" s="21">
        <v>3</v>
      </c>
      <c r="N14" s="49">
        <v>0</v>
      </c>
      <c r="O14" s="100">
        <v>1</v>
      </c>
      <c r="P14" s="22">
        <v>2</v>
      </c>
      <c r="Q14" s="21">
        <v>3</v>
      </c>
      <c r="R14" s="32">
        <f t="shared" si="3"/>
        <v>1</v>
      </c>
      <c r="S14" s="32">
        <f t="shared" si="4"/>
        <v>0</v>
      </c>
      <c r="T14" s="98">
        <f t="shared" si="2"/>
        <v>1</v>
      </c>
      <c r="U14" s="49">
        <v>0</v>
      </c>
      <c r="V14" s="21">
        <v>0</v>
      </c>
      <c r="W14" s="99">
        <v>0</v>
      </c>
      <c r="X14" s="100">
        <v>0</v>
      </c>
      <c r="Y14" s="49">
        <v>0</v>
      </c>
      <c r="Z14" s="21">
        <v>1</v>
      </c>
    </row>
    <row r="15" spans="1:26" s="7" customFormat="1" ht="17.25" customHeight="1">
      <c r="A15" s="2" t="s">
        <v>17</v>
      </c>
      <c r="B15" s="3"/>
      <c r="C15" s="21">
        <v>86</v>
      </c>
      <c r="D15" s="21">
        <v>47</v>
      </c>
      <c r="E15" s="21">
        <v>39</v>
      </c>
      <c r="F15" s="22">
        <v>3</v>
      </c>
      <c r="G15" s="100">
        <v>0</v>
      </c>
      <c r="H15" s="101">
        <v>4</v>
      </c>
      <c r="I15" s="100">
        <v>0</v>
      </c>
      <c r="J15" s="22">
        <v>38</v>
      </c>
      <c r="K15" s="21">
        <v>31</v>
      </c>
      <c r="L15" s="49">
        <v>0</v>
      </c>
      <c r="M15" s="21">
        <v>3</v>
      </c>
      <c r="N15" s="49">
        <v>0</v>
      </c>
      <c r="O15" s="100">
        <v>0</v>
      </c>
      <c r="P15" s="22">
        <v>2</v>
      </c>
      <c r="Q15" s="21">
        <v>5</v>
      </c>
      <c r="R15" s="32">
        <f t="shared" si="3"/>
        <v>0</v>
      </c>
      <c r="S15" s="32">
        <f t="shared" si="4"/>
        <v>0</v>
      </c>
      <c r="T15" s="98">
        <f t="shared" si="2"/>
        <v>0</v>
      </c>
      <c r="U15" s="49">
        <v>0</v>
      </c>
      <c r="V15" s="21">
        <v>0</v>
      </c>
      <c r="W15" s="99">
        <v>0</v>
      </c>
      <c r="X15" s="100">
        <v>0</v>
      </c>
      <c r="Y15" s="49">
        <v>0</v>
      </c>
      <c r="Z15" s="25">
        <v>0</v>
      </c>
    </row>
    <row r="16" spans="1:26" s="7" customFormat="1" ht="17.25" customHeight="1">
      <c r="A16" s="14" t="s">
        <v>18</v>
      </c>
      <c r="B16" s="15"/>
      <c r="C16" s="23">
        <v>82</v>
      </c>
      <c r="D16" s="21">
        <v>44</v>
      </c>
      <c r="E16" s="23">
        <v>38</v>
      </c>
      <c r="F16" s="24">
        <v>4</v>
      </c>
      <c r="G16" s="100">
        <v>0</v>
      </c>
      <c r="H16" s="24">
        <v>2</v>
      </c>
      <c r="I16" s="23">
        <v>2</v>
      </c>
      <c r="J16" s="102">
        <v>36</v>
      </c>
      <c r="K16" s="23">
        <v>27</v>
      </c>
      <c r="L16" s="102">
        <v>0</v>
      </c>
      <c r="M16" s="23">
        <v>4</v>
      </c>
      <c r="N16" s="102">
        <v>0</v>
      </c>
      <c r="O16" s="23">
        <v>0</v>
      </c>
      <c r="P16" s="24">
        <v>2</v>
      </c>
      <c r="Q16" s="23">
        <v>5</v>
      </c>
      <c r="R16" s="33">
        <f t="shared" si="3"/>
        <v>2</v>
      </c>
      <c r="S16" s="33">
        <f t="shared" si="4"/>
        <v>0</v>
      </c>
      <c r="T16" s="33">
        <f t="shared" si="2"/>
        <v>2</v>
      </c>
      <c r="U16" s="49">
        <v>0</v>
      </c>
      <c r="V16" s="21">
        <v>0</v>
      </c>
      <c r="W16" s="99">
        <v>0</v>
      </c>
      <c r="X16" s="100">
        <v>0</v>
      </c>
      <c r="Y16" s="102">
        <v>0</v>
      </c>
      <c r="Z16" s="23">
        <v>2</v>
      </c>
    </row>
    <row r="17" spans="1:26" s="7" customFormat="1" ht="17.25" customHeight="1">
      <c r="A17" s="2" t="s">
        <v>19</v>
      </c>
      <c r="B17" s="3"/>
      <c r="C17" s="21">
        <v>40</v>
      </c>
      <c r="D17" s="47">
        <v>22</v>
      </c>
      <c r="E17" s="21">
        <v>18</v>
      </c>
      <c r="F17" s="22">
        <v>1</v>
      </c>
      <c r="G17" s="103">
        <v>0</v>
      </c>
      <c r="H17" s="22">
        <v>1</v>
      </c>
      <c r="I17" s="103">
        <v>1</v>
      </c>
      <c r="J17" s="22">
        <v>20</v>
      </c>
      <c r="K17" s="21">
        <v>13</v>
      </c>
      <c r="L17" s="49">
        <v>0</v>
      </c>
      <c r="M17" s="21">
        <v>1</v>
      </c>
      <c r="N17" s="49">
        <v>0</v>
      </c>
      <c r="O17" s="47">
        <v>0</v>
      </c>
      <c r="P17" s="22">
        <v>0</v>
      </c>
      <c r="Q17" s="21">
        <v>3</v>
      </c>
      <c r="R17" s="32">
        <f t="shared" si="3"/>
        <v>1</v>
      </c>
      <c r="S17" s="32">
        <f t="shared" si="4"/>
        <v>1</v>
      </c>
      <c r="T17" s="32">
        <f t="shared" si="2"/>
        <v>0</v>
      </c>
      <c r="U17" s="104">
        <v>0</v>
      </c>
      <c r="V17" s="48">
        <v>0</v>
      </c>
      <c r="W17" s="105">
        <v>0</v>
      </c>
      <c r="X17" s="103">
        <v>0</v>
      </c>
      <c r="Y17" s="49">
        <v>1</v>
      </c>
      <c r="Z17" s="21">
        <v>0</v>
      </c>
    </row>
    <row r="18" spans="1:26" s="7" customFormat="1" ht="17.25" customHeight="1">
      <c r="A18" s="14" t="s">
        <v>20</v>
      </c>
      <c r="B18" s="15"/>
      <c r="C18" s="23">
        <v>26</v>
      </c>
      <c r="D18" s="33">
        <v>14</v>
      </c>
      <c r="E18" s="23">
        <v>12</v>
      </c>
      <c r="F18" s="24">
        <v>1</v>
      </c>
      <c r="G18" s="106">
        <v>0</v>
      </c>
      <c r="H18" s="24">
        <v>1</v>
      </c>
      <c r="I18" s="106">
        <v>0</v>
      </c>
      <c r="J18" s="24">
        <v>11</v>
      </c>
      <c r="K18" s="23">
        <v>10</v>
      </c>
      <c r="L18" s="102">
        <v>0</v>
      </c>
      <c r="M18" s="23">
        <v>1</v>
      </c>
      <c r="N18" s="102">
        <v>0</v>
      </c>
      <c r="O18" s="33">
        <v>0</v>
      </c>
      <c r="P18" s="102">
        <v>1</v>
      </c>
      <c r="Q18" s="23">
        <v>1</v>
      </c>
      <c r="R18" s="33">
        <f t="shared" si="3"/>
        <v>1</v>
      </c>
      <c r="S18" s="33">
        <f t="shared" si="4"/>
        <v>0</v>
      </c>
      <c r="T18" s="33">
        <f t="shared" si="2"/>
        <v>1</v>
      </c>
      <c r="U18" s="102">
        <v>0</v>
      </c>
      <c r="V18" s="23">
        <v>0</v>
      </c>
      <c r="W18" s="107">
        <v>0</v>
      </c>
      <c r="X18" s="106">
        <v>0</v>
      </c>
      <c r="Y18" s="102">
        <v>0</v>
      </c>
      <c r="Z18" s="23">
        <v>1</v>
      </c>
    </row>
    <row r="19" spans="1:26" s="7" customFormat="1" ht="17.25" customHeight="1">
      <c r="A19" s="2" t="s">
        <v>21</v>
      </c>
      <c r="B19" s="3"/>
      <c r="C19" s="21">
        <v>9</v>
      </c>
      <c r="D19" s="21">
        <v>4</v>
      </c>
      <c r="E19" s="21">
        <v>5</v>
      </c>
      <c r="F19" s="22">
        <v>0</v>
      </c>
      <c r="G19" s="100">
        <v>1</v>
      </c>
      <c r="H19" s="22">
        <v>1</v>
      </c>
      <c r="I19" s="100">
        <v>0</v>
      </c>
      <c r="J19" s="22">
        <v>3</v>
      </c>
      <c r="K19" s="21">
        <v>3</v>
      </c>
      <c r="L19" s="49">
        <v>0</v>
      </c>
      <c r="M19" s="21">
        <v>1</v>
      </c>
      <c r="N19" s="49">
        <v>0</v>
      </c>
      <c r="O19" s="47">
        <v>0</v>
      </c>
      <c r="P19" s="104">
        <v>0</v>
      </c>
      <c r="Q19" s="100">
        <v>0</v>
      </c>
      <c r="R19" s="32">
        <f t="shared" si="3"/>
        <v>1</v>
      </c>
      <c r="S19" s="32">
        <f t="shared" si="4"/>
        <v>0</v>
      </c>
      <c r="T19" s="32">
        <f t="shared" si="2"/>
        <v>1</v>
      </c>
      <c r="U19" s="49">
        <v>0</v>
      </c>
      <c r="V19" s="21">
        <v>0</v>
      </c>
      <c r="W19" s="99">
        <v>0</v>
      </c>
      <c r="X19" s="100">
        <v>0</v>
      </c>
      <c r="Y19" s="49">
        <v>0</v>
      </c>
      <c r="Z19" s="21">
        <v>1</v>
      </c>
    </row>
    <row r="20" spans="1:26" s="7" customFormat="1" ht="17.25" customHeight="1">
      <c r="A20" s="2" t="s">
        <v>22</v>
      </c>
      <c r="B20" s="3"/>
      <c r="C20" s="21">
        <v>34</v>
      </c>
      <c r="D20" s="21">
        <v>17</v>
      </c>
      <c r="E20" s="21">
        <v>17</v>
      </c>
      <c r="F20" s="22">
        <v>1</v>
      </c>
      <c r="G20" s="100">
        <v>0</v>
      </c>
      <c r="H20" s="22">
        <v>1</v>
      </c>
      <c r="I20" s="100">
        <v>0</v>
      </c>
      <c r="J20" s="22">
        <v>15</v>
      </c>
      <c r="K20" s="21">
        <v>14</v>
      </c>
      <c r="L20" s="49">
        <v>0</v>
      </c>
      <c r="M20" s="21">
        <v>1</v>
      </c>
      <c r="N20" s="49">
        <v>0</v>
      </c>
      <c r="O20" s="32">
        <v>0</v>
      </c>
      <c r="P20" s="22">
        <v>0</v>
      </c>
      <c r="Q20" s="21">
        <v>2</v>
      </c>
      <c r="R20" s="32">
        <f t="shared" si="3"/>
        <v>0</v>
      </c>
      <c r="S20" s="32">
        <f t="shared" si="4"/>
        <v>0</v>
      </c>
      <c r="T20" s="32">
        <f t="shared" si="2"/>
        <v>0</v>
      </c>
      <c r="U20" s="49">
        <v>0</v>
      </c>
      <c r="V20" s="21">
        <v>0</v>
      </c>
      <c r="W20" s="99">
        <v>0</v>
      </c>
      <c r="X20" s="100">
        <v>0</v>
      </c>
      <c r="Y20" s="49">
        <v>0</v>
      </c>
      <c r="Z20" s="21">
        <v>0</v>
      </c>
    </row>
    <row r="21" spans="1:26" s="7" customFormat="1" ht="17.25" customHeight="1">
      <c r="A21" s="14" t="s">
        <v>23</v>
      </c>
      <c r="B21" s="15"/>
      <c r="C21" s="23">
        <v>49</v>
      </c>
      <c r="D21" s="23">
        <v>26</v>
      </c>
      <c r="E21" s="23">
        <v>23</v>
      </c>
      <c r="F21" s="24">
        <v>2</v>
      </c>
      <c r="G21" s="23">
        <v>0</v>
      </c>
      <c r="H21" s="24">
        <v>3</v>
      </c>
      <c r="I21" s="23">
        <v>0</v>
      </c>
      <c r="J21" s="24">
        <v>20</v>
      </c>
      <c r="K21" s="23">
        <v>20</v>
      </c>
      <c r="L21" s="102">
        <v>0</v>
      </c>
      <c r="M21" s="23">
        <v>2</v>
      </c>
      <c r="N21" s="102">
        <v>0</v>
      </c>
      <c r="O21" s="33">
        <v>0</v>
      </c>
      <c r="P21" s="24">
        <v>1</v>
      </c>
      <c r="Q21" s="23">
        <v>1</v>
      </c>
      <c r="R21" s="33">
        <f t="shared" si="3"/>
        <v>1</v>
      </c>
      <c r="S21" s="32">
        <f t="shared" si="4"/>
        <v>0</v>
      </c>
      <c r="T21" s="33">
        <f t="shared" si="2"/>
        <v>1</v>
      </c>
      <c r="U21" s="49">
        <v>0</v>
      </c>
      <c r="V21" s="21">
        <v>0</v>
      </c>
      <c r="W21" s="99">
        <v>0</v>
      </c>
      <c r="X21" s="100">
        <v>0</v>
      </c>
      <c r="Y21" s="108">
        <v>0</v>
      </c>
      <c r="Z21" s="26">
        <v>1</v>
      </c>
    </row>
    <row r="22" spans="1:26" s="7" customFormat="1" ht="17.25" customHeight="1">
      <c r="A22" s="2" t="s">
        <v>24</v>
      </c>
      <c r="B22" s="3"/>
      <c r="C22" s="21">
        <v>18</v>
      </c>
      <c r="D22" s="21">
        <v>10</v>
      </c>
      <c r="E22" s="21">
        <v>8</v>
      </c>
      <c r="F22" s="22">
        <v>1</v>
      </c>
      <c r="G22" s="103">
        <v>0</v>
      </c>
      <c r="H22" s="22">
        <v>1</v>
      </c>
      <c r="I22" s="103">
        <v>0</v>
      </c>
      <c r="J22" s="22">
        <v>7</v>
      </c>
      <c r="K22" s="21">
        <v>6</v>
      </c>
      <c r="L22" s="49">
        <v>0</v>
      </c>
      <c r="M22" s="21">
        <v>1</v>
      </c>
      <c r="N22" s="49">
        <v>0</v>
      </c>
      <c r="O22" s="47">
        <v>0</v>
      </c>
      <c r="P22" s="22">
        <v>1</v>
      </c>
      <c r="Q22" s="100">
        <v>1</v>
      </c>
      <c r="R22" s="32">
        <f t="shared" si="3"/>
        <v>2</v>
      </c>
      <c r="S22" s="47">
        <f t="shared" si="4"/>
        <v>1</v>
      </c>
      <c r="T22" s="32">
        <f t="shared" si="2"/>
        <v>1</v>
      </c>
      <c r="U22" s="104">
        <v>0</v>
      </c>
      <c r="V22" s="48">
        <v>0</v>
      </c>
      <c r="W22" s="105">
        <v>0</v>
      </c>
      <c r="X22" s="103">
        <v>0</v>
      </c>
      <c r="Y22" s="49">
        <v>1</v>
      </c>
      <c r="Z22" s="21">
        <v>1</v>
      </c>
    </row>
    <row r="23" spans="1:26" s="7" customFormat="1" ht="17.25" customHeight="1">
      <c r="A23" s="2" t="s">
        <v>25</v>
      </c>
      <c r="B23" s="3"/>
      <c r="C23" s="21">
        <v>62</v>
      </c>
      <c r="D23" s="21">
        <v>32</v>
      </c>
      <c r="E23" s="21">
        <v>30</v>
      </c>
      <c r="F23" s="22">
        <v>3</v>
      </c>
      <c r="G23" s="100">
        <v>0</v>
      </c>
      <c r="H23" s="22">
        <v>2</v>
      </c>
      <c r="I23" s="100">
        <v>1</v>
      </c>
      <c r="J23" s="22">
        <v>26</v>
      </c>
      <c r="K23" s="21">
        <v>24</v>
      </c>
      <c r="L23" s="49">
        <v>0</v>
      </c>
      <c r="M23" s="21">
        <v>3</v>
      </c>
      <c r="N23" s="49">
        <v>0</v>
      </c>
      <c r="O23" s="32">
        <v>0</v>
      </c>
      <c r="P23" s="49">
        <v>1</v>
      </c>
      <c r="Q23" s="21">
        <v>2</v>
      </c>
      <c r="R23" s="32">
        <f t="shared" si="3"/>
        <v>6</v>
      </c>
      <c r="S23" s="32">
        <f t="shared" si="4"/>
        <v>4</v>
      </c>
      <c r="T23" s="32">
        <f t="shared" si="2"/>
        <v>2</v>
      </c>
      <c r="U23" s="49">
        <v>0</v>
      </c>
      <c r="V23" s="21">
        <v>0</v>
      </c>
      <c r="W23" s="99">
        <v>0</v>
      </c>
      <c r="X23" s="100">
        <v>0</v>
      </c>
      <c r="Y23" s="49">
        <v>4</v>
      </c>
      <c r="Z23" s="21">
        <v>2</v>
      </c>
    </row>
    <row r="24" spans="1:26" s="7" customFormat="1" ht="17.25" customHeight="1">
      <c r="A24" s="14" t="s">
        <v>26</v>
      </c>
      <c r="B24" s="15"/>
      <c r="C24" s="23">
        <v>30</v>
      </c>
      <c r="D24" s="23">
        <v>18</v>
      </c>
      <c r="E24" s="23">
        <v>12</v>
      </c>
      <c r="F24" s="24">
        <v>1</v>
      </c>
      <c r="G24" s="100">
        <v>0</v>
      </c>
      <c r="H24" s="107">
        <v>1</v>
      </c>
      <c r="I24" s="100">
        <v>0</v>
      </c>
      <c r="J24" s="24">
        <v>16</v>
      </c>
      <c r="K24" s="23">
        <v>10</v>
      </c>
      <c r="L24" s="102">
        <v>0</v>
      </c>
      <c r="M24" s="23">
        <v>1</v>
      </c>
      <c r="N24" s="102">
        <v>0</v>
      </c>
      <c r="O24" s="33">
        <v>0</v>
      </c>
      <c r="P24" s="102">
        <v>0</v>
      </c>
      <c r="Q24" s="23">
        <v>1</v>
      </c>
      <c r="R24" s="33">
        <f t="shared" si="3"/>
        <v>0</v>
      </c>
      <c r="S24" s="33">
        <f t="shared" si="4"/>
        <v>0</v>
      </c>
      <c r="T24" s="33">
        <f t="shared" si="2"/>
        <v>0</v>
      </c>
      <c r="U24" s="102">
        <v>0</v>
      </c>
      <c r="V24" s="23">
        <v>0</v>
      </c>
      <c r="W24" s="107">
        <v>0</v>
      </c>
      <c r="X24" s="106">
        <v>0</v>
      </c>
      <c r="Y24" s="102">
        <v>0</v>
      </c>
      <c r="Z24" s="21">
        <v>0</v>
      </c>
    </row>
    <row r="25" spans="1:26" s="7" customFormat="1" ht="17.25" customHeight="1">
      <c r="A25" s="2" t="s">
        <v>27</v>
      </c>
      <c r="B25" s="3"/>
      <c r="C25" s="21">
        <v>45</v>
      </c>
      <c r="D25" s="21">
        <v>26</v>
      </c>
      <c r="E25" s="21">
        <v>19</v>
      </c>
      <c r="F25" s="22">
        <v>2</v>
      </c>
      <c r="G25" s="103">
        <v>0</v>
      </c>
      <c r="H25" s="22">
        <v>2</v>
      </c>
      <c r="I25" s="103">
        <v>0</v>
      </c>
      <c r="J25" s="22">
        <v>21</v>
      </c>
      <c r="K25" s="21">
        <v>15</v>
      </c>
      <c r="L25" s="49">
        <v>0</v>
      </c>
      <c r="M25" s="21">
        <v>2</v>
      </c>
      <c r="N25" s="49">
        <v>0</v>
      </c>
      <c r="O25" s="47">
        <v>0</v>
      </c>
      <c r="P25" s="104">
        <v>1</v>
      </c>
      <c r="Q25" s="103">
        <v>2</v>
      </c>
      <c r="R25" s="32">
        <f t="shared" si="3"/>
        <v>0</v>
      </c>
      <c r="S25" s="98">
        <f t="shared" si="4"/>
        <v>0</v>
      </c>
      <c r="T25" s="32">
        <f t="shared" si="2"/>
        <v>0</v>
      </c>
      <c r="U25" s="49">
        <v>0</v>
      </c>
      <c r="V25" s="21">
        <v>0</v>
      </c>
      <c r="W25" s="99">
        <v>0</v>
      </c>
      <c r="X25" s="100">
        <v>0</v>
      </c>
      <c r="Y25" s="109">
        <v>0</v>
      </c>
      <c r="Z25" s="103">
        <v>0</v>
      </c>
    </row>
    <row r="26" spans="1:26" s="7" customFormat="1" ht="17.25" customHeight="1">
      <c r="A26" s="2" t="s">
        <v>28</v>
      </c>
      <c r="B26" s="3"/>
      <c r="C26" s="21">
        <v>79</v>
      </c>
      <c r="D26" s="21">
        <v>36</v>
      </c>
      <c r="E26" s="21">
        <v>43</v>
      </c>
      <c r="F26" s="22">
        <v>3</v>
      </c>
      <c r="G26" s="100">
        <v>0</v>
      </c>
      <c r="H26" s="22">
        <v>2</v>
      </c>
      <c r="I26" s="21">
        <v>2</v>
      </c>
      <c r="J26" s="22">
        <v>30</v>
      </c>
      <c r="K26" s="21">
        <v>31</v>
      </c>
      <c r="L26" s="49">
        <v>0</v>
      </c>
      <c r="M26" s="21">
        <v>3</v>
      </c>
      <c r="N26" s="49">
        <v>0</v>
      </c>
      <c r="O26" s="32">
        <v>1</v>
      </c>
      <c r="P26" s="49">
        <v>1</v>
      </c>
      <c r="Q26" s="100">
        <v>6</v>
      </c>
      <c r="R26" s="32">
        <f t="shared" si="3"/>
        <v>2</v>
      </c>
      <c r="S26" s="32">
        <f t="shared" si="4"/>
        <v>1</v>
      </c>
      <c r="T26" s="32">
        <f t="shared" si="2"/>
        <v>1</v>
      </c>
      <c r="U26" s="49">
        <v>0</v>
      </c>
      <c r="V26" s="21">
        <v>0</v>
      </c>
      <c r="W26" s="99">
        <v>0</v>
      </c>
      <c r="X26" s="100">
        <v>0</v>
      </c>
      <c r="Y26" s="49">
        <v>1</v>
      </c>
      <c r="Z26" s="21">
        <v>1</v>
      </c>
    </row>
    <row r="27" spans="1:26" s="7" customFormat="1" ht="17.25" customHeight="1">
      <c r="A27" s="2" t="s">
        <v>29</v>
      </c>
      <c r="B27" s="3"/>
      <c r="C27" s="21">
        <v>9</v>
      </c>
      <c r="D27" s="21">
        <v>6</v>
      </c>
      <c r="E27" s="21">
        <v>3</v>
      </c>
      <c r="F27" s="22">
        <v>1</v>
      </c>
      <c r="G27" s="100">
        <v>0</v>
      </c>
      <c r="H27" s="49">
        <v>1</v>
      </c>
      <c r="I27" s="21">
        <v>0</v>
      </c>
      <c r="J27" s="22">
        <v>4</v>
      </c>
      <c r="K27" s="21">
        <v>2</v>
      </c>
      <c r="L27" s="49">
        <v>0</v>
      </c>
      <c r="M27" s="21">
        <v>1</v>
      </c>
      <c r="N27" s="49">
        <v>0</v>
      </c>
      <c r="O27" s="32">
        <v>0</v>
      </c>
      <c r="P27" s="49">
        <v>0</v>
      </c>
      <c r="Q27" s="100">
        <v>0</v>
      </c>
      <c r="R27" s="32">
        <f t="shared" si="3"/>
        <v>1</v>
      </c>
      <c r="S27" s="32">
        <f t="shared" si="4"/>
        <v>1</v>
      </c>
      <c r="T27" s="98">
        <f t="shared" si="2"/>
        <v>0</v>
      </c>
      <c r="U27" s="49">
        <v>0</v>
      </c>
      <c r="V27" s="21">
        <v>0</v>
      </c>
      <c r="W27" s="99">
        <v>0</v>
      </c>
      <c r="X27" s="100">
        <v>0</v>
      </c>
      <c r="Y27" s="49">
        <v>1</v>
      </c>
      <c r="Z27" s="25">
        <v>0</v>
      </c>
    </row>
    <row r="28" spans="1:26" s="7" customFormat="1" ht="17.25" customHeight="1">
      <c r="A28" s="14" t="s">
        <v>30</v>
      </c>
      <c r="B28" s="15"/>
      <c r="C28" s="23">
        <v>9</v>
      </c>
      <c r="D28" s="23">
        <v>6</v>
      </c>
      <c r="E28" s="23">
        <v>3</v>
      </c>
      <c r="F28" s="24">
        <v>1</v>
      </c>
      <c r="G28" s="100">
        <v>0</v>
      </c>
      <c r="H28" s="24">
        <v>1</v>
      </c>
      <c r="I28" s="106">
        <v>0</v>
      </c>
      <c r="J28" s="24">
        <v>4</v>
      </c>
      <c r="K28" s="23">
        <v>2</v>
      </c>
      <c r="L28" s="102">
        <v>0</v>
      </c>
      <c r="M28" s="23">
        <v>1</v>
      </c>
      <c r="N28" s="102">
        <v>0</v>
      </c>
      <c r="O28" s="33">
        <v>0</v>
      </c>
      <c r="P28" s="102">
        <v>0</v>
      </c>
      <c r="Q28" s="106">
        <v>0</v>
      </c>
      <c r="R28" s="33">
        <f t="shared" si="3"/>
        <v>1</v>
      </c>
      <c r="S28" s="33">
        <f t="shared" si="4"/>
        <v>1</v>
      </c>
      <c r="T28" s="110">
        <f t="shared" si="2"/>
        <v>0</v>
      </c>
      <c r="U28" s="49">
        <v>0</v>
      </c>
      <c r="V28" s="21">
        <v>0</v>
      </c>
      <c r="W28" s="99">
        <v>0</v>
      </c>
      <c r="X28" s="100">
        <v>0</v>
      </c>
      <c r="Y28" s="49">
        <v>1</v>
      </c>
      <c r="Z28" s="25">
        <v>0</v>
      </c>
    </row>
    <row r="29" spans="1:26" s="7" customFormat="1" ht="17.25" customHeight="1">
      <c r="A29" s="2" t="s">
        <v>31</v>
      </c>
      <c r="B29" s="3"/>
      <c r="C29" s="21">
        <v>67</v>
      </c>
      <c r="D29" s="21">
        <v>33</v>
      </c>
      <c r="E29" s="21">
        <v>34</v>
      </c>
      <c r="F29" s="22">
        <v>2</v>
      </c>
      <c r="G29" s="103">
        <v>0</v>
      </c>
      <c r="H29" s="22">
        <v>2</v>
      </c>
      <c r="I29" s="103">
        <v>1</v>
      </c>
      <c r="J29" s="22">
        <v>28</v>
      </c>
      <c r="K29" s="21">
        <v>26</v>
      </c>
      <c r="L29" s="49">
        <v>0</v>
      </c>
      <c r="M29" s="21">
        <v>2</v>
      </c>
      <c r="N29" s="49">
        <v>0</v>
      </c>
      <c r="O29" s="47">
        <v>0</v>
      </c>
      <c r="P29" s="104">
        <v>1</v>
      </c>
      <c r="Q29" s="103">
        <v>5</v>
      </c>
      <c r="R29" s="32">
        <f t="shared" si="3"/>
        <v>0</v>
      </c>
      <c r="S29" s="32">
        <f t="shared" si="4"/>
        <v>0</v>
      </c>
      <c r="T29" s="32">
        <f t="shared" si="2"/>
        <v>0</v>
      </c>
      <c r="U29" s="104">
        <v>0</v>
      </c>
      <c r="V29" s="48">
        <v>0</v>
      </c>
      <c r="W29" s="105">
        <v>0</v>
      </c>
      <c r="X29" s="103">
        <v>0</v>
      </c>
      <c r="Y29" s="104">
        <v>0</v>
      </c>
      <c r="Z29" s="111">
        <v>0</v>
      </c>
    </row>
    <row r="30" spans="1:26" s="7" customFormat="1" ht="17.25" customHeight="1">
      <c r="A30" s="2" t="s">
        <v>32</v>
      </c>
      <c r="B30" s="3"/>
      <c r="C30" s="21">
        <v>37</v>
      </c>
      <c r="D30" s="21">
        <v>18</v>
      </c>
      <c r="E30" s="21">
        <v>19</v>
      </c>
      <c r="F30" s="22">
        <v>1</v>
      </c>
      <c r="G30" s="100">
        <v>0</v>
      </c>
      <c r="H30" s="22">
        <v>2</v>
      </c>
      <c r="I30" s="100">
        <v>0</v>
      </c>
      <c r="J30" s="22">
        <v>15</v>
      </c>
      <c r="K30" s="21">
        <v>16</v>
      </c>
      <c r="L30" s="49">
        <v>0</v>
      </c>
      <c r="M30" s="21">
        <v>1</v>
      </c>
      <c r="N30" s="49">
        <v>0</v>
      </c>
      <c r="O30" s="32">
        <v>0</v>
      </c>
      <c r="P30" s="22">
        <v>0</v>
      </c>
      <c r="Q30" s="21">
        <v>2</v>
      </c>
      <c r="R30" s="32">
        <f t="shared" si="3"/>
        <v>0</v>
      </c>
      <c r="S30" s="32">
        <f t="shared" si="4"/>
        <v>0</v>
      </c>
      <c r="T30" s="32">
        <f t="shared" si="2"/>
        <v>0</v>
      </c>
      <c r="U30" s="49">
        <v>0</v>
      </c>
      <c r="V30" s="21">
        <v>0</v>
      </c>
      <c r="W30" s="99">
        <v>0</v>
      </c>
      <c r="X30" s="100">
        <v>0</v>
      </c>
      <c r="Y30" s="49">
        <v>0</v>
      </c>
      <c r="Z30" s="21">
        <v>0</v>
      </c>
    </row>
    <row r="31" spans="1:26" s="7" customFormat="1" ht="17.25" customHeight="1">
      <c r="A31" s="2" t="s">
        <v>33</v>
      </c>
      <c r="B31" s="3"/>
      <c r="C31" s="21">
        <v>0</v>
      </c>
      <c r="D31" s="21">
        <v>0</v>
      </c>
      <c r="E31" s="21">
        <v>0</v>
      </c>
      <c r="F31" s="49">
        <v>0</v>
      </c>
      <c r="G31" s="100">
        <v>0</v>
      </c>
      <c r="H31" s="49">
        <v>0</v>
      </c>
      <c r="I31" s="100">
        <v>0</v>
      </c>
      <c r="J31" s="49">
        <v>0</v>
      </c>
      <c r="K31" s="100">
        <v>0</v>
      </c>
      <c r="L31" s="49">
        <v>0</v>
      </c>
      <c r="M31" s="21">
        <v>0</v>
      </c>
      <c r="N31" s="49">
        <v>0</v>
      </c>
      <c r="O31" s="32">
        <v>0</v>
      </c>
      <c r="P31" s="49">
        <v>0</v>
      </c>
      <c r="Q31" s="100">
        <v>0</v>
      </c>
      <c r="R31" s="32">
        <f t="shared" si="3"/>
        <v>0</v>
      </c>
      <c r="S31" s="32">
        <f t="shared" si="4"/>
        <v>0</v>
      </c>
      <c r="T31" s="32">
        <f t="shared" si="2"/>
        <v>0</v>
      </c>
      <c r="U31" s="49">
        <v>0</v>
      </c>
      <c r="V31" s="21">
        <v>0</v>
      </c>
      <c r="W31" s="99">
        <v>0</v>
      </c>
      <c r="X31" s="100">
        <v>0</v>
      </c>
      <c r="Y31" s="49">
        <v>0</v>
      </c>
      <c r="Z31" s="21">
        <v>0</v>
      </c>
    </row>
    <row r="32" spans="1:26" s="7" customFormat="1" ht="17.25" customHeight="1">
      <c r="A32" s="14" t="s">
        <v>34</v>
      </c>
      <c r="B32" s="15"/>
      <c r="C32" s="102">
        <v>0</v>
      </c>
      <c r="D32" s="102">
        <v>0</v>
      </c>
      <c r="E32" s="102">
        <v>0</v>
      </c>
      <c r="F32" s="107">
        <v>0</v>
      </c>
      <c r="G32" s="100">
        <v>0</v>
      </c>
      <c r="H32" s="102">
        <v>0</v>
      </c>
      <c r="I32" s="22">
        <v>0</v>
      </c>
      <c r="J32" s="107">
        <v>0</v>
      </c>
      <c r="K32" s="106">
        <v>0</v>
      </c>
      <c r="L32" s="102">
        <v>0</v>
      </c>
      <c r="M32" s="23">
        <v>0</v>
      </c>
      <c r="N32" s="102">
        <v>0</v>
      </c>
      <c r="O32" s="33">
        <v>0</v>
      </c>
      <c r="P32" s="49">
        <v>0</v>
      </c>
      <c r="Q32" s="106">
        <v>0</v>
      </c>
      <c r="R32" s="33">
        <f t="shared" si="3"/>
        <v>0</v>
      </c>
      <c r="S32" s="33">
        <f t="shared" si="4"/>
        <v>0</v>
      </c>
      <c r="T32" s="33">
        <f t="shared" si="2"/>
        <v>0</v>
      </c>
      <c r="U32" s="102">
        <v>0</v>
      </c>
      <c r="V32" s="23">
        <v>0</v>
      </c>
      <c r="W32" s="107">
        <v>0</v>
      </c>
      <c r="X32" s="106">
        <v>0</v>
      </c>
      <c r="Y32" s="102">
        <v>0</v>
      </c>
      <c r="Z32" s="23">
        <v>0</v>
      </c>
    </row>
    <row r="33" spans="1:26" s="7" customFormat="1" ht="17.25" customHeight="1">
      <c r="A33" s="2" t="s">
        <v>35</v>
      </c>
      <c r="B33" s="3"/>
      <c r="C33" s="21">
        <v>22</v>
      </c>
      <c r="D33" s="21">
        <v>14</v>
      </c>
      <c r="E33" s="21">
        <v>8</v>
      </c>
      <c r="F33" s="22">
        <v>1</v>
      </c>
      <c r="G33" s="103">
        <v>0</v>
      </c>
      <c r="H33" s="22">
        <v>1</v>
      </c>
      <c r="I33" s="103">
        <v>0</v>
      </c>
      <c r="J33" s="22">
        <v>12</v>
      </c>
      <c r="K33" s="21">
        <v>6</v>
      </c>
      <c r="L33" s="49">
        <v>0</v>
      </c>
      <c r="M33" s="21">
        <v>1</v>
      </c>
      <c r="N33" s="49">
        <v>0</v>
      </c>
      <c r="O33" s="47">
        <v>0</v>
      </c>
      <c r="P33" s="104">
        <v>0</v>
      </c>
      <c r="Q33" s="21">
        <v>1</v>
      </c>
      <c r="R33" s="32">
        <f t="shared" si="3"/>
        <v>0</v>
      </c>
      <c r="S33" s="32">
        <f t="shared" si="4"/>
        <v>0</v>
      </c>
      <c r="T33" s="32">
        <f t="shared" si="2"/>
        <v>0</v>
      </c>
      <c r="U33" s="49">
        <v>0</v>
      </c>
      <c r="V33" s="21">
        <v>0</v>
      </c>
      <c r="W33" s="99">
        <v>0</v>
      </c>
      <c r="X33" s="100">
        <v>0</v>
      </c>
      <c r="Y33" s="49">
        <v>0</v>
      </c>
      <c r="Z33" s="21">
        <v>0</v>
      </c>
    </row>
    <row r="34" spans="1:26" s="7" customFormat="1" ht="17.25" customHeight="1">
      <c r="A34" s="2" t="s">
        <v>36</v>
      </c>
      <c r="B34" s="3"/>
      <c r="C34" s="21">
        <v>11</v>
      </c>
      <c r="D34" s="21">
        <v>6</v>
      </c>
      <c r="E34" s="21">
        <v>5</v>
      </c>
      <c r="F34" s="22">
        <v>1</v>
      </c>
      <c r="G34" s="100">
        <v>0</v>
      </c>
      <c r="H34" s="22">
        <v>0</v>
      </c>
      <c r="I34" s="100">
        <v>1</v>
      </c>
      <c r="J34" s="22">
        <v>5</v>
      </c>
      <c r="K34" s="21">
        <v>1</v>
      </c>
      <c r="L34" s="49">
        <v>0</v>
      </c>
      <c r="M34" s="21">
        <v>1</v>
      </c>
      <c r="N34" s="49">
        <v>0</v>
      </c>
      <c r="O34" s="32">
        <v>1</v>
      </c>
      <c r="P34" s="49">
        <v>0</v>
      </c>
      <c r="Q34" s="100">
        <v>1</v>
      </c>
      <c r="R34" s="32">
        <f t="shared" si="3"/>
        <v>0</v>
      </c>
      <c r="S34" s="32">
        <f t="shared" si="4"/>
        <v>0</v>
      </c>
      <c r="T34" s="32">
        <f t="shared" si="2"/>
        <v>0</v>
      </c>
      <c r="U34" s="49">
        <v>0</v>
      </c>
      <c r="V34" s="21">
        <v>0</v>
      </c>
      <c r="W34" s="99">
        <v>0</v>
      </c>
      <c r="X34" s="100">
        <v>0</v>
      </c>
      <c r="Y34" s="49">
        <v>0</v>
      </c>
      <c r="Z34" s="21">
        <v>0</v>
      </c>
    </row>
    <row r="35" spans="1:26" s="7" customFormat="1" ht="17.25" customHeight="1">
      <c r="A35" s="2" t="s">
        <v>37</v>
      </c>
      <c r="B35" s="3"/>
      <c r="C35" s="21">
        <v>10</v>
      </c>
      <c r="D35" s="21">
        <v>6</v>
      </c>
      <c r="E35" s="21">
        <v>4</v>
      </c>
      <c r="F35" s="22">
        <v>1</v>
      </c>
      <c r="G35" s="100">
        <v>0</v>
      </c>
      <c r="H35" s="22">
        <v>1</v>
      </c>
      <c r="I35" s="100">
        <v>0</v>
      </c>
      <c r="J35" s="22">
        <v>4</v>
      </c>
      <c r="K35" s="21">
        <v>2</v>
      </c>
      <c r="L35" s="49">
        <v>0</v>
      </c>
      <c r="M35" s="21">
        <v>1</v>
      </c>
      <c r="N35" s="49">
        <v>0</v>
      </c>
      <c r="O35" s="32">
        <v>1</v>
      </c>
      <c r="P35" s="49">
        <v>0</v>
      </c>
      <c r="Q35" s="100">
        <v>0</v>
      </c>
      <c r="R35" s="32">
        <f t="shared" si="3"/>
        <v>1</v>
      </c>
      <c r="S35" s="32">
        <f t="shared" si="4"/>
        <v>0</v>
      </c>
      <c r="T35" s="32">
        <f t="shared" si="2"/>
        <v>1</v>
      </c>
      <c r="U35" s="49">
        <v>0</v>
      </c>
      <c r="V35" s="21">
        <v>0</v>
      </c>
      <c r="W35" s="99">
        <v>0</v>
      </c>
      <c r="X35" s="100">
        <v>0</v>
      </c>
      <c r="Y35" s="49">
        <v>0</v>
      </c>
      <c r="Z35" s="21">
        <v>1</v>
      </c>
    </row>
    <row r="36" spans="1:26" s="7" customFormat="1" ht="17.25" customHeight="1">
      <c r="A36" s="2" t="s">
        <v>38</v>
      </c>
      <c r="B36" s="3"/>
      <c r="C36" s="21">
        <v>9</v>
      </c>
      <c r="D36" s="21">
        <v>6</v>
      </c>
      <c r="E36" s="21">
        <v>3</v>
      </c>
      <c r="F36" s="22">
        <v>1</v>
      </c>
      <c r="G36" s="100">
        <v>0</v>
      </c>
      <c r="H36" s="22">
        <v>0</v>
      </c>
      <c r="I36" s="100">
        <v>1</v>
      </c>
      <c r="J36" s="22">
        <v>5</v>
      </c>
      <c r="K36" s="21">
        <v>1</v>
      </c>
      <c r="L36" s="49">
        <v>0</v>
      </c>
      <c r="M36" s="21">
        <v>1</v>
      </c>
      <c r="N36" s="49">
        <v>0</v>
      </c>
      <c r="O36" s="32">
        <v>0</v>
      </c>
      <c r="P36" s="49">
        <v>0</v>
      </c>
      <c r="Q36" s="100">
        <v>0</v>
      </c>
      <c r="R36" s="32">
        <f t="shared" si="3"/>
        <v>1</v>
      </c>
      <c r="S36" s="32">
        <f t="shared" si="4"/>
        <v>0</v>
      </c>
      <c r="T36" s="32">
        <f t="shared" si="2"/>
        <v>1</v>
      </c>
      <c r="U36" s="49">
        <v>0</v>
      </c>
      <c r="V36" s="21">
        <v>0</v>
      </c>
      <c r="W36" s="99">
        <v>0</v>
      </c>
      <c r="X36" s="100">
        <v>0</v>
      </c>
      <c r="Y36" s="49">
        <v>0</v>
      </c>
      <c r="Z36" s="21">
        <v>1</v>
      </c>
    </row>
    <row r="37" spans="1:26" s="7" customFormat="1" ht="17.25" customHeight="1">
      <c r="A37" s="2" t="s">
        <v>39</v>
      </c>
      <c r="B37" s="3"/>
      <c r="C37" s="21">
        <v>16</v>
      </c>
      <c r="D37" s="21">
        <v>9</v>
      </c>
      <c r="E37" s="21">
        <v>7</v>
      </c>
      <c r="F37" s="22">
        <v>0</v>
      </c>
      <c r="G37" s="100">
        <v>1</v>
      </c>
      <c r="H37" s="22">
        <v>1</v>
      </c>
      <c r="I37" s="100">
        <v>0</v>
      </c>
      <c r="J37" s="22">
        <v>7</v>
      </c>
      <c r="K37" s="21">
        <v>5</v>
      </c>
      <c r="L37" s="49">
        <v>0</v>
      </c>
      <c r="M37" s="21">
        <v>1</v>
      </c>
      <c r="N37" s="49">
        <v>0</v>
      </c>
      <c r="O37" s="32">
        <v>0</v>
      </c>
      <c r="P37" s="49">
        <v>1</v>
      </c>
      <c r="Q37" s="100">
        <v>0</v>
      </c>
      <c r="R37" s="32">
        <f t="shared" si="3"/>
        <v>0</v>
      </c>
      <c r="S37" s="32">
        <f t="shared" si="4"/>
        <v>0</v>
      </c>
      <c r="T37" s="32">
        <f t="shared" si="2"/>
        <v>0</v>
      </c>
      <c r="U37" s="49">
        <v>0</v>
      </c>
      <c r="V37" s="21">
        <v>0</v>
      </c>
      <c r="W37" s="99">
        <v>0</v>
      </c>
      <c r="X37" s="100">
        <v>0</v>
      </c>
      <c r="Y37" s="49">
        <v>0</v>
      </c>
      <c r="Z37" s="21">
        <v>0</v>
      </c>
    </row>
    <row r="38" spans="1:26" s="7" customFormat="1" ht="17.25" customHeight="1">
      <c r="A38" s="2" t="s">
        <v>40</v>
      </c>
      <c r="B38" s="3"/>
      <c r="C38" s="21">
        <v>21</v>
      </c>
      <c r="D38" s="21">
        <v>12</v>
      </c>
      <c r="E38" s="21">
        <v>9</v>
      </c>
      <c r="F38" s="22">
        <v>1</v>
      </c>
      <c r="G38" s="100">
        <v>0</v>
      </c>
      <c r="H38" s="22">
        <v>1</v>
      </c>
      <c r="I38" s="100">
        <v>0</v>
      </c>
      <c r="J38" s="22">
        <v>10</v>
      </c>
      <c r="K38" s="21">
        <v>8</v>
      </c>
      <c r="L38" s="49">
        <v>0</v>
      </c>
      <c r="M38" s="21">
        <v>1</v>
      </c>
      <c r="N38" s="49">
        <v>0</v>
      </c>
      <c r="O38" s="32">
        <v>0</v>
      </c>
      <c r="P38" s="22">
        <v>0</v>
      </c>
      <c r="Q38" s="21">
        <v>0</v>
      </c>
      <c r="R38" s="32">
        <f t="shared" si="3"/>
        <v>0</v>
      </c>
      <c r="S38" s="32">
        <f t="shared" si="4"/>
        <v>0</v>
      </c>
      <c r="T38" s="32">
        <f t="shared" si="2"/>
        <v>0</v>
      </c>
      <c r="U38" s="49">
        <v>0</v>
      </c>
      <c r="V38" s="21">
        <v>0</v>
      </c>
      <c r="W38" s="99">
        <v>0</v>
      </c>
      <c r="X38" s="100">
        <v>0</v>
      </c>
      <c r="Y38" s="49">
        <v>0</v>
      </c>
      <c r="Z38" s="21">
        <v>0</v>
      </c>
    </row>
    <row r="39" spans="1:26" s="7" customFormat="1" ht="17.25" customHeight="1">
      <c r="A39" s="2" t="s">
        <v>41</v>
      </c>
      <c r="B39" s="3"/>
      <c r="C39" s="21">
        <v>9</v>
      </c>
      <c r="D39" s="21">
        <v>4</v>
      </c>
      <c r="E39" s="21">
        <v>5</v>
      </c>
      <c r="F39" s="22">
        <v>1</v>
      </c>
      <c r="G39" s="100">
        <v>0</v>
      </c>
      <c r="H39" s="22">
        <v>1</v>
      </c>
      <c r="I39" s="100">
        <v>0</v>
      </c>
      <c r="J39" s="22">
        <v>2</v>
      </c>
      <c r="K39" s="21">
        <v>4</v>
      </c>
      <c r="L39" s="49">
        <v>0</v>
      </c>
      <c r="M39" s="21">
        <v>1</v>
      </c>
      <c r="N39" s="49">
        <v>0</v>
      </c>
      <c r="O39" s="32">
        <v>0</v>
      </c>
      <c r="P39" s="49">
        <v>0</v>
      </c>
      <c r="Q39" s="100">
        <v>0</v>
      </c>
      <c r="R39" s="32">
        <f t="shared" si="3"/>
        <v>3</v>
      </c>
      <c r="S39" s="32">
        <f t="shared" si="4"/>
        <v>0</v>
      </c>
      <c r="T39" s="32">
        <f t="shared" si="2"/>
        <v>3</v>
      </c>
      <c r="U39" s="49">
        <v>0</v>
      </c>
      <c r="V39" s="21">
        <v>0</v>
      </c>
      <c r="W39" s="99">
        <v>0</v>
      </c>
      <c r="X39" s="100">
        <v>0</v>
      </c>
      <c r="Y39" s="49">
        <v>0</v>
      </c>
      <c r="Z39" s="21">
        <v>3</v>
      </c>
    </row>
    <row r="40" spans="1:26" s="7" customFormat="1" ht="17.25" customHeight="1">
      <c r="A40" s="14" t="s">
        <v>42</v>
      </c>
      <c r="B40" s="15"/>
      <c r="C40" s="23">
        <v>31</v>
      </c>
      <c r="D40" s="23">
        <v>15</v>
      </c>
      <c r="E40" s="23">
        <v>16</v>
      </c>
      <c r="F40" s="24">
        <v>1</v>
      </c>
      <c r="G40" s="100">
        <v>0</v>
      </c>
      <c r="H40" s="24">
        <v>1</v>
      </c>
      <c r="I40" s="106">
        <v>0</v>
      </c>
      <c r="J40" s="24">
        <v>13</v>
      </c>
      <c r="K40" s="23">
        <v>14</v>
      </c>
      <c r="L40" s="102">
        <v>0</v>
      </c>
      <c r="M40" s="23">
        <v>1</v>
      </c>
      <c r="N40" s="102">
        <v>0</v>
      </c>
      <c r="O40" s="33">
        <v>0</v>
      </c>
      <c r="P40" s="49">
        <v>0</v>
      </c>
      <c r="Q40" s="106">
        <v>1</v>
      </c>
      <c r="R40" s="33">
        <f t="shared" si="3"/>
        <v>0</v>
      </c>
      <c r="S40" s="33">
        <f t="shared" si="4"/>
        <v>0</v>
      </c>
      <c r="T40" s="33">
        <f t="shared" si="2"/>
        <v>0</v>
      </c>
      <c r="U40" s="49">
        <v>0</v>
      </c>
      <c r="V40" s="21">
        <v>0</v>
      </c>
      <c r="W40" s="99">
        <v>0</v>
      </c>
      <c r="X40" s="100">
        <v>0</v>
      </c>
      <c r="Y40" s="49">
        <v>0</v>
      </c>
      <c r="Z40" s="21">
        <v>0</v>
      </c>
    </row>
    <row r="41" spans="1:26" s="7" customFormat="1" ht="17.25" customHeight="1">
      <c r="A41" s="2" t="s">
        <v>43</v>
      </c>
      <c r="B41" s="3"/>
      <c r="C41" s="21">
        <v>46</v>
      </c>
      <c r="D41" s="21">
        <v>24</v>
      </c>
      <c r="E41" s="21">
        <v>22</v>
      </c>
      <c r="F41" s="22">
        <v>2</v>
      </c>
      <c r="G41" s="103">
        <v>0</v>
      </c>
      <c r="H41" s="22">
        <v>2</v>
      </c>
      <c r="I41" s="100">
        <v>0</v>
      </c>
      <c r="J41" s="104">
        <v>20</v>
      </c>
      <c r="K41" s="21">
        <v>18</v>
      </c>
      <c r="L41" s="49">
        <v>0</v>
      </c>
      <c r="M41" s="21">
        <v>2</v>
      </c>
      <c r="N41" s="49">
        <v>0</v>
      </c>
      <c r="O41" s="47">
        <v>0</v>
      </c>
      <c r="P41" s="104">
        <v>0</v>
      </c>
      <c r="Q41" s="21">
        <v>2</v>
      </c>
      <c r="R41" s="32">
        <f t="shared" si="3"/>
        <v>0</v>
      </c>
      <c r="S41" s="32">
        <f t="shared" si="4"/>
        <v>0</v>
      </c>
      <c r="T41" s="32">
        <f t="shared" si="2"/>
        <v>0</v>
      </c>
      <c r="U41" s="104">
        <v>0</v>
      </c>
      <c r="V41" s="48">
        <v>0</v>
      </c>
      <c r="W41" s="105">
        <v>0</v>
      </c>
      <c r="X41" s="103">
        <v>0</v>
      </c>
      <c r="Y41" s="104">
        <v>0</v>
      </c>
      <c r="Z41" s="48">
        <v>0</v>
      </c>
    </row>
    <row r="42" spans="1:26" s="7" customFormat="1" ht="17.25" customHeight="1">
      <c r="A42" s="5" t="s">
        <v>44</v>
      </c>
      <c r="B42" s="6"/>
      <c r="C42" s="18">
        <v>27</v>
      </c>
      <c r="D42" s="18">
        <v>13</v>
      </c>
      <c r="E42" s="18">
        <v>14</v>
      </c>
      <c r="F42" s="20">
        <v>1</v>
      </c>
      <c r="G42" s="112">
        <v>0</v>
      </c>
      <c r="H42" s="93">
        <v>1</v>
      </c>
      <c r="I42" s="18">
        <v>0</v>
      </c>
      <c r="J42" s="20">
        <v>11</v>
      </c>
      <c r="K42" s="18">
        <v>10</v>
      </c>
      <c r="L42" s="93">
        <v>0</v>
      </c>
      <c r="M42" s="18">
        <v>1</v>
      </c>
      <c r="N42" s="93">
        <v>0</v>
      </c>
      <c r="O42" s="30">
        <v>0</v>
      </c>
      <c r="P42" s="93">
        <v>0</v>
      </c>
      <c r="Q42" s="18">
        <v>3</v>
      </c>
      <c r="R42" s="30">
        <f t="shared" si="3"/>
        <v>0</v>
      </c>
      <c r="S42" s="30">
        <f t="shared" si="4"/>
        <v>0</v>
      </c>
      <c r="T42" s="30">
        <f t="shared" si="2"/>
        <v>0</v>
      </c>
      <c r="U42" s="93">
        <v>0</v>
      </c>
      <c r="V42" s="18">
        <v>0</v>
      </c>
      <c r="W42" s="113">
        <v>0</v>
      </c>
      <c r="X42" s="112">
        <v>0</v>
      </c>
      <c r="Y42" s="93">
        <v>0</v>
      </c>
      <c r="Z42" s="18">
        <v>0</v>
      </c>
    </row>
    <row r="43" spans="1:8" ht="12">
      <c r="A43" s="7"/>
      <c r="B43" s="7"/>
      <c r="H43" s="114"/>
    </row>
  </sheetData>
  <mergeCells count="1">
    <mergeCell ref="U3:V3"/>
  </mergeCells>
  <printOptions/>
  <pageMargins left="0.7874015748031497" right="0.7874015748031497" top="0.984251968503937" bottom="0.984251968503937" header="0.5118110236220472" footer="0.3937007874015748"/>
  <pageSetup horizontalDpi="300" verticalDpi="300" orientation="portrait" paperSize="9" r:id="rId1"/>
  <headerFooter alignWithMargins="0">
    <oddHeader>&amp;L中　学　校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D16"/>
  <sheetViews>
    <sheetView workbookViewId="0" topLeftCell="A1">
      <selection activeCell="G3" sqref="G3"/>
    </sheetView>
  </sheetViews>
  <sheetFormatPr defaultColWidth="9.00390625" defaultRowHeight="12.75"/>
  <cols>
    <col min="1" max="1" width="13.25390625" style="7" customWidth="1"/>
    <col min="2" max="2" width="16.625" style="7" customWidth="1"/>
    <col min="3" max="3" width="2.75390625" style="7" customWidth="1"/>
    <col min="4" max="4" width="4.375" style="7" customWidth="1"/>
    <col min="5" max="16384" width="9.125" style="7" customWidth="1"/>
  </cols>
  <sheetData>
    <row r="1" ht="14.25">
      <c r="A1" s="17" t="s">
        <v>263</v>
      </c>
    </row>
    <row r="2" spans="1:4" ht="17.25" customHeight="1">
      <c r="A2" s="71" t="s">
        <v>150</v>
      </c>
      <c r="B2" s="72"/>
      <c r="C2" s="73"/>
      <c r="D2" s="74">
        <v>110</v>
      </c>
    </row>
    <row r="3" spans="1:4" ht="17.25" customHeight="1">
      <c r="A3" s="2" t="s">
        <v>151</v>
      </c>
      <c r="B3" s="75"/>
      <c r="C3" s="3"/>
      <c r="D3" s="76">
        <v>233</v>
      </c>
    </row>
    <row r="4" spans="1:4" ht="17.25" customHeight="1">
      <c r="A4" s="2" t="s">
        <v>152</v>
      </c>
      <c r="B4" s="75"/>
      <c r="C4" s="3"/>
      <c r="D4" s="76">
        <v>86</v>
      </c>
    </row>
    <row r="5" spans="1:4" ht="17.25" customHeight="1">
      <c r="A5" s="2" t="s">
        <v>153</v>
      </c>
      <c r="B5" s="75"/>
      <c r="C5" s="3"/>
      <c r="D5" s="76">
        <v>108</v>
      </c>
    </row>
    <row r="6" spans="1:4" ht="17.25" customHeight="1">
      <c r="A6" s="2" t="s">
        <v>154</v>
      </c>
      <c r="B6" s="75"/>
      <c r="C6" s="3"/>
      <c r="D6" s="76">
        <v>86</v>
      </c>
    </row>
    <row r="7" spans="1:4" ht="17.25" customHeight="1">
      <c r="A7" s="2" t="s">
        <v>155</v>
      </c>
      <c r="B7" s="75"/>
      <c r="C7" s="3"/>
      <c r="D7" s="25">
        <v>26</v>
      </c>
    </row>
    <row r="8" spans="1:4" ht="17.25" customHeight="1">
      <c r="A8" s="5" t="s">
        <v>156</v>
      </c>
      <c r="B8" s="77"/>
      <c r="C8" s="6"/>
      <c r="D8" s="18">
        <v>2</v>
      </c>
    </row>
    <row r="9" spans="1:4" ht="17.25" customHeight="1">
      <c r="A9" s="78" t="s">
        <v>157</v>
      </c>
      <c r="B9" s="167" t="s">
        <v>169</v>
      </c>
      <c r="C9" s="79" t="s">
        <v>158</v>
      </c>
      <c r="D9" s="80">
        <v>7</v>
      </c>
    </row>
    <row r="10" spans="1:4" ht="17.25" customHeight="1">
      <c r="A10" s="81" t="s">
        <v>159</v>
      </c>
      <c r="B10" s="168"/>
      <c r="C10" s="8" t="s">
        <v>160</v>
      </c>
      <c r="D10" s="18">
        <v>59</v>
      </c>
    </row>
    <row r="11" spans="1:4" ht="17.25" customHeight="1">
      <c r="A11" s="39"/>
      <c r="B11" s="82" t="s">
        <v>161</v>
      </c>
      <c r="C11" s="28"/>
      <c r="D11" s="18">
        <v>6</v>
      </c>
    </row>
    <row r="12" spans="1:4" ht="17.25" customHeight="1">
      <c r="A12" s="78" t="s">
        <v>162</v>
      </c>
      <c r="B12" s="83" t="s">
        <v>163</v>
      </c>
      <c r="C12" s="28"/>
      <c r="D12" s="18">
        <v>1</v>
      </c>
    </row>
    <row r="13" spans="1:4" ht="17.25" customHeight="1">
      <c r="A13" s="78" t="s">
        <v>164</v>
      </c>
      <c r="B13" s="82" t="s">
        <v>165</v>
      </c>
      <c r="C13" s="28"/>
      <c r="D13" s="18">
        <v>0</v>
      </c>
    </row>
    <row r="14" spans="1:4" ht="17.25" customHeight="1">
      <c r="A14" s="29"/>
      <c r="B14" s="82" t="s">
        <v>166</v>
      </c>
      <c r="C14" s="28"/>
      <c r="D14" s="18">
        <v>0</v>
      </c>
    </row>
    <row r="15" spans="1:4" ht="17.25" customHeight="1">
      <c r="A15" s="78" t="s">
        <v>167</v>
      </c>
      <c r="B15" s="82" t="s">
        <v>161</v>
      </c>
      <c r="C15" s="28"/>
      <c r="D15" s="18">
        <v>21</v>
      </c>
    </row>
    <row r="16" spans="1:4" ht="17.25" customHeight="1">
      <c r="A16" s="81" t="s">
        <v>168</v>
      </c>
      <c r="B16" s="83" t="s">
        <v>163</v>
      </c>
      <c r="C16" s="28"/>
      <c r="D16" s="18">
        <v>1</v>
      </c>
    </row>
  </sheetData>
  <mergeCells count="1">
    <mergeCell ref="B9:B10"/>
  </mergeCells>
  <printOptions/>
  <pageMargins left="0.75" right="0.75" top="1" bottom="1" header="0.5" footer="0.5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4"/>
  <sheetViews>
    <sheetView workbookViewId="0" topLeftCell="A1">
      <selection activeCell="C3" sqref="C3"/>
    </sheetView>
  </sheetViews>
  <sheetFormatPr defaultColWidth="9.00390625" defaultRowHeight="12.75"/>
  <cols>
    <col min="1" max="1" width="22.00390625" style="7" customWidth="1"/>
    <col min="2" max="2" width="12.25390625" style="7" customWidth="1"/>
    <col min="3" max="16384" width="9.125" style="7" customWidth="1"/>
  </cols>
  <sheetData>
    <row r="1" ht="14.25">
      <c r="A1" s="17" t="s">
        <v>264</v>
      </c>
    </row>
    <row r="2" spans="1:2" ht="28.5" customHeight="1">
      <c r="A2" s="34" t="s">
        <v>177</v>
      </c>
      <c r="B2" s="91">
        <v>28</v>
      </c>
    </row>
    <row r="3" spans="1:2" ht="28.5" customHeight="1">
      <c r="A3" s="81" t="s">
        <v>178</v>
      </c>
      <c r="B3" s="36">
        <v>41</v>
      </c>
    </row>
    <row r="4" spans="1:2" ht="28.5" customHeight="1">
      <c r="A4" s="81" t="s">
        <v>179</v>
      </c>
      <c r="B4" s="36">
        <v>13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9"/>
  <sheetViews>
    <sheetView workbookViewId="0" topLeftCell="A1">
      <selection activeCell="F4" sqref="F4"/>
    </sheetView>
  </sheetViews>
  <sheetFormatPr defaultColWidth="9.00390625" defaultRowHeight="12.75"/>
  <cols>
    <col min="1" max="1" width="2.625" style="7" customWidth="1"/>
    <col min="2" max="2" width="10.875" style="7" customWidth="1"/>
    <col min="3" max="3" width="12.75390625" style="7" customWidth="1"/>
    <col min="4" max="4" width="10.75390625" style="7" customWidth="1"/>
    <col min="5" max="16384" width="9.125" style="7" customWidth="1"/>
  </cols>
  <sheetData>
    <row r="1" ht="14.25">
      <c r="A1" s="17" t="s">
        <v>265</v>
      </c>
    </row>
    <row r="2" spans="1:4" ht="13.5" customHeight="1">
      <c r="A2" s="154" t="s">
        <v>266</v>
      </c>
      <c r="B2" s="160"/>
      <c r="C2" s="115" t="s">
        <v>267</v>
      </c>
      <c r="D2" s="115" t="s">
        <v>180</v>
      </c>
    </row>
    <row r="3" spans="1:4" ht="13.5" customHeight="1">
      <c r="A3" s="161"/>
      <c r="B3" s="162"/>
      <c r="C3" s="116" t="s">
        <v>268</v>
      </c>
      <c r="D3" s="116" t="s">
        <v>181</v>
      </c>
    </row>
    <row r="4" spans="1:4" ht="13.5" customHeight="1">
      <c r="A4" s="39"/>
      <c r="B4" s="8" t="s">
        <v>1</v>
      </c>
      <c r="C4" s="36">
        <f>SUM(C5:C8)</f>
        <v>13</v>
      </c>
      <c r="D4" s="36">
        <f>SUM(D5:D8)</f>
        <v>1</v>
      </c>
    </row>
    <row r="5" spans="1:4" ht="24.75" customHeight="1">
      <c r="A5" s="117" t="s">
        <v>182</v>
      </c>
      <c r="B5" s="118" t="s">
        <v>183</v>
      </c>
      <c r="C5" s="25">
        <v>4</v>
      </c>
      <c r="D5" s="21">
        <v>0</v>
      </c>
    </row>
    <row r="6" spans="1:8" ht="24.75" customHeight="1">
      <c r="A6" s="38"/>
      <c r="B6" s="118" t="s">
        <v>184</v>
      </c>
      <c r="C6" s="21">
        <v>0</v>
      </c>
      <c r="D6" s="21">
        <v>0</v>
      </c>
      <c r="H6" s="119"/>
    </row>
    <row r="7" spans="1:4" ht="13.5" customHeight="1">
      <c r="A7" s="38" t="s">
        <v>185</v>
      </c>
      <c r="B7" s="120" t="s">
        <v>186</v>
      </c>
      <c r="C7" s="21">
        <v>0</v>
      </c>
      <c r="D7" s="21">
        <v>0</v>
      </c>
    </row>
    <row r="8" spans="1:4" ht="13.5" customHeight="1">
      <c r="A8" s="29"/>
      <c r="B8" s="116" t="s">
        <v>108</v>
      </c>
      <c r="C8" s="18">
        <v>9</v>
      </c>
      <c r="D8" s="18">
        <v>1</v>
      </c>
    </row>
    <row r="9" spans="1:4" ht="13.5" customHeight="1">
      <c r="A9" s="5" t="s">
        <v>187</v>
      </c>
      <c r="B9" s="6"/>
      <c r="C9" s="18">
        <v>21</v>
      </c>
      <c r="D9" s="18">
        <v>1</v>
      </c>
    </row>
  </sheetData>
  <mergeCells count="1">
    <mergeCell ref="A2:B3"/>
  </mergeCells>
  <printOptions/>
  <pageMargins left="0.75" right="0.75" top="1" bottom="1" header="0.5" footer="0.5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42"/>
  <sheetViews>
    <sheetView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I9" sqref="I9"/>
    </sheetView>
  </sheetViews>
  <sheetFormatPr defaultColWidth="9.00390625" defaultRowHeight="12.75"/>
  <cols>
    <col min="1" max="1" width="3.75390625" style="0" customWidth="1"/>
    <col min="2" max="2" width="6.625" style="0" customWidth="1"/>
    <col min="3" max="13" width="7.75390625" style="7" customWidth="1"/>
  </cols>
  <sheetData>
    <row r="1" ht="14.25">
      <c r="A1" s="62" t="s">
        <v>188</v>
      </c>
    </row>
    <row r="2" spans="1:13" ht="12">
      <c r="A2" s="121"/>
      <c r="B2" s="122"/>
      <c r="C2" s="154" t="s">
        <v>1</v>
      </c>
      <c r="D2" s="169"/>
      <c r="E2" s="155"/>
      <c r="F2" s="9" t="s">
        <v>189</v>
      </c>
      <c r="G2" s="9"/>
      <c r="H2" s="9"/>
      <c r="I2" s="10"/>
      <c r="J2" s="9" t="s">
        <v>190</v>
      </c>
      <c r="K2" s="9"/>
      <c r="L2" s="9"/>
      <c r="M2" s="10"/>
    </row>
    <row r="3" spans="1:13" ht="12">
      <c r="A3" s="2" t="s">
        <v>0</v>
      </c>
      <c r="B3" s="3"/>
      <c r="C3" s="156"/>
      <c r="D3" s="170"/>
      <c r="E3" s="157"/>
      <c r="F3" s="77" t="s">
        <v>165</v>
      </c>
      <c r="G3" s="6"/>
      <c r="H3" s="77" t="s">
        <v>166</v>
      </c>
      <c r="I3" s="6"/>
      <c r="J3" s="123" t="s">
        <v>191</v>
      </c>
      <c r="K3" s="6"/>
      <c r="L3" s="77" t="s">
        <v>108</v>
      </c>
      <c r="M3" s="6"/>
    </row>
    <row r="4" spans="1:13" ht="12">
      <c r="A4" s="1"/>
      <c r="B4" s="28"/>
      <c r="C4" s="35" t="s">
        <v>1</v>
      </c>
      <c r="D4" s="8" t="s">
        <v>100</v>
      </c>
      <c r="E4" s="8" t="s">
        <v>101</v>
      </c>
      <c r="F4" s="16" t="s">
        <v>100</v>
      </c>
      <c r="G4" s="8" t="s">
        <v>101</v>
      </c>
      <c r="H4" s="16" t="s">
        <v>100</v>
      </c>
      <c r="I4" s="8" t="s">
        <v>101</v>
      </c>
      <c r="J4" s="16" t="s">
        <v>100</v>
      </c>
      <c r="K4" s="8" t="s">
        <v>101</v>
      </c>
      <c r="L4" s="16" t="s">
        <v>100</v>
      </c>
      <c r="M4" s="8" t="s">
        <v>101</v>
      </c>
    </row>
    <row r="5" spans="1:13" ht="17.25" customHeight="1">
      <c r="A5" s="2" t="s">
        <v>1</v>
      </c>
      <c r="B5" s="3"/>
      <c r="C5" s="51">
        <f>SUM(C8:C42)</f>
        <v>127</v>
      </c>
      <c r="D5" s="51">
        <f aca="true" t="shared" si="0" ref="D5:M5">SUM(D8:D42)</f>
        <v>20</v>
      </c>
      <c r="E5" s="51">
        <f t="shared" si="0"/>
        <v>107</v>
      </c>
      <c r="F5" s="92">
        <f t="shared" si="0"/>
        <v>18</v>
      </c>
      <c r="G5" s="31">
        <f t="shared" si="0"/>
        <v>71</v>
      </c>
      <c r="H5" s="94">
        <f t="shared" si="0"/>
        <v>0</v>
      </c>
      <c r="I5" s="95">
        <f t="shared" si="0"/>
        <v>31</v>
      </c>
      <c r="J5" s="92">
        <f t="shared" si="0"/>
        <v>2</v>
      </c>
      <c r="K5" s="31">
        <f t="shared" si="0"/>
        <v>5</v>
      </c>
      <c r="L5" s="94">
        <f t="shared" si="0"/>
        <v>0</v>
      </c>
      <c r="M5" s="95">
        <f t="shared" si="0"/>
        <v>0</v>
      </c>
    </row>
    <row r="6" spans="1:13" ht="17.25" customHeight="1">
      <c r="A6" s="4"/>
      <c r="B6" s="12" t="s">
        <v>2</v>
      </c>
      <c r="C6" s="51">
        <f>SUM(D6:E6)</f>
        <v>0</v>
      </c>
      <c r="D6" s="51">
        <f>SUM(F6,H6,J6,L6)</f>
        <v>0</v>
      </c>
      <c r="E6" s="51">
        <f>SUM(G6,I6,K6,M6)</f>
        <v>0</v>
      </c>
      <c r="F6" s="92">
        <v>0</v>
      </c>
      <c r="G6" s="31">
        <v>0</v>
      </c>
      <c r="H6" s="94">
        <v>0</v>
      </c>
      <c r="I6" s="95">
        <v>0</v>
      </c>
      <c r="J6" s="92">
        <v>0</v>
      </c>
      <c r="K6" s="31">
        <v>0</v>
      </c>
      <c r="L6" s="94">
        <f>O6</f>
        <v>0</v>
      </c>
      <c r="M6" s="95">
        <f>P6</f>
        <v>0</v>
      </c>
    </row>
    <row r="7" spans="1:13" ht="17.25" customHeight="1">
      <c r="A7" s="1"/>
      <c r="B7" s="13" t="s">
        <v>9</v>
      </c>
      <c r="C7" s="51">
        <f>C5-C6</f>
        <v>127</v>
      </c>
      <c r="D7" s="51">
        <f aca="true" t="shared" si="1" ref="D7:M7">D5-D6</f>
        <v>20</v>
      </c>
      <c r="E7" s="51">
        <f t="shared" si="1"/>
        <v>107</v>
      </c>
      <c r="F7" s="92">
        <f t="shared" si="1"/>
        <v>18</v>
      </c>
      <c r="G7" s="31">
        <f t="shared" si="1"/>
        <v>71</v>
      </c>
      <c r="H7" s="94">
        <f t="shared" si="1"/>
        <v>0</v>
      </c>
      <c r="I7" s="95">
        <f t="shared" si="1"/>
        <v>31</v>
      </c>
      <c r="J7" s="92">
        <f t="shared" si="1"/>
        <v>2</v>
      </c>
      <c r="K7" s="31">
        <f t="shared" si="1"/>
        <v>5</v>
      </c>
      <c r="L7" s="94">
        <f t="shared" si="1"/>
        <v>0</v>
      </c>
      <c r="M7" s="95">
        <f t="shared" si="1"/>
        <v>0</v>
      </c>
    </row>
    <row r="8" spans="1:13" ht="17.25" customHeight="1">
      <c r="A8" s="2" t="s">
        <v>10</v>
      </c>
      <c r="B8" s="3"/>
      <c r="C8" s="32">
        <f>SUM(D8:E8)</f>
        <v>29</v>
      </c>
      <c r="D8" s="32">
        <f>SUM(F8,H8,J8,L8)</f>
        <v>6</v>
      </c>
      <c r="E8" s="32">
        <f aca="true" t="shared" si="2" ref="E8:E42">SUM(G8,I8,K8,M8)</f>
        <v>23</v>
      </c>
      <c r="F8" s="99">
        <v>6</v>
      </c>
      <c r="G8" s="100">
        <v>15</v>
      </c>
      <c r="H8" s="49">
        <v>0</v>
      </c>
      <c r="I8" s="21">
        <v>8</v>
      </c>
      <c r="J8" s="99">
        <v>0</v>
      </c>
      <c r="K8" s="100">
        <v>0</v>
      </c>
      <c r="L8" s="49">
        <f aca="true" t="shared" si="3" ref="L8:M42">O8</f>
        <v>0</v>
      </c>
      <c r="M8" s="21">
        <f t="shared" si="3"/>
        <v>0</v>
      </c>
    </row>
    <row r="9" spans="1:13" ht="17.25" customHeight="1">
      <c r="A9" s="2" t="s">
        <v>11</v>
      </c>
      <c r="B9" s="3"/>
      <c r="C9" s="32">
        <f aca="true" t="shared" si="4" ref="C9:C40">SUM(D9:E9)</f>
        <v>19</v>
      </c>
      <c r="D9" s="32">
        <f aca="true" t="shared" si="5" ref="D9:D42">SUM(F9,H9,J9,L9)</f>
        <v>2</v>
      </c>
      <c r="E9" s="32">
        <f t="shared" si="2"/>
        <v>17</v>
      </c>
      <c r="F9" s="99">
        <v>2</v>
      </c>
      <c r="G9" s="100">
        <v>13</v>
      </c>
      <c r="H9" s="49">
        <v>0</v>
      </c>
      <c r="I9" s="21">
        <v>4</v>
      </c>
      <c r="J9" s="99">
        <v>0</v>
      </c>
      <c r="K9" s="100">
        <v>0</v>
      </c>
      <c r="L9" s="49">
        <f t="shared" si="3"/>
        <v>0</v>
      </c>
      <c r="M9" s="21">
        <f t="shared" si="3"/>
        <v>0</v>
      </c>
    </row>
    <row r="10" spans="1:13" ht="17.25" customHeight="1">
      <c r="A10" s="2" t="s">
        <v>12</v>
      </c>
      <c r="B10" s="3"/>
      <c r="C10" s="32">
        <f t="shared" si="4"/>
        <v>4</v>
      </c>
      <c r="D10" s="32">
        <f t="shared" si="5"/>
        <v>0</v>
      </c>
      <c r="E10" s="32">
        <f t="shared" si="2"/>
        <v>4</v>
      </c>
      <c r="F10" s="99">
        <v>0</v>
      </c>
      <c r="G10" s="100">
        <v>4</v>
      </c>
      <c r="H10" s="49">
        <v>0</v>
      </c>
      <c r="I10" s="22">
        <v>0</v>
      </c>
      <c r="J10" s="99">
        <v>0</v>
      </c>
      <c r="K10" s="100">
        <v>0</v>
      </c>
      <c r="L10" s="49">
        <f t="shared" si="3"/>
        <v>0</v>
      </c>
      <c r="M10" s="21">
        <f t="shared" si="3"/>
        <v>0</v>
      </c>
    </row>
    <row r="11" spans="1:13" ht="17.25" customHeight="1">
      <c r="A11" s="2" t="s">
        <v>13</v>
      </c>
      <c r="B11" s="3"/>
      <c r="C11" s="32">
        <f t="shared" si="4"/>
        <v>3</v>
      </c>
      <c r="D11" s="32">
        <f t="shared" si="5"/>
        <v>2</v>
      </c>
      <c r="E11" s="32">
        <f t="shared" si="2"/>
        <v>1</v>
      </c>
      <c r="F11" s="99">
        <v>2</v>
      </c>
      <c r="G11" s="100">
        <v>1</v>
      </c>
      <c r="H11" s="49">
        <v>0</v>
      </c>
      <c r="I11" s="22">
        <v>0</v>
      </c>
      <c r="J11" s="99">
        <v>0</v>
      </c>
      <c r="K11" s="100">
        <v>0</v>
      </c>
      <c r="L11" s="49">
        <f t="shared" si="3"/>
        <v>0</v>
      </c>
      <c r="M11" s="21">
        <f t="shared" si="3"/>
        <v>0</v>
      </c>
    </row>
    <row r="12" spans="1:13" ht="17.25" customHeight="1">
      <c r="A12" s="2" t="s">
        <v>14</v>
      </c>
      <c r="B12" s="3"/>
      <c r="C12" s="32">
        <f t="shared" si="4"/>
        <v>10</v>
      </c>
      <c r="D12" s="32">
        <f t="shared" si="5"/>
        <v>0</v>
      </c>
      <c r="E12" s="32">
        <f t="shared" si="2"/>
        <v>10</v>
      </c>
      <c r="F12" s="99">
        <v>0</v>
      </c>
      <c r="G12" s="100">
        <v>6</v>
      </c>
      <c r="H12" s="49">
        <v>0</v>
      </c>
      <c r="I12" s="21">
        <v>4</v>
      </c>
      <c r="J12" s="99">
        <v>0</v>
      </c>
      <c r="K12" s="100">
        <v>0</v>
      </c>
      <c r="L12" s="49">
        <f t="shared" si="3"/>
        <v>0</v>
      </c>
      <c r="M12" s="21">
        <f t="shared" si="3"/>
        <v>0</v>
      </c>
    </row>
    <row r="13" spans="1:13" ht="17.25" customHeight="1">
      <c r="A13" s="2" t="s">
        <v>15</v>
      </c>
      <c r="B13" s="3"/>
      <c r="C13" s="32">
        <f t="shared" si="4"/>
        <v>3</v>
      </c>
      <c r="D13" s="32">
        <f t="shared" si="5"/>
        <v>2</v>
      </c>
      <c r="E13" s="32">
        <f t="shared" si="2"/>
        <v>1</v>
      </c>
      <c r="F13" s="99">
        <v>2</v>
      </c>
      <c r="G13" s="100">
        <v>0</v>
      </c>
      <c r="H13" s="49">
        <v>0</v>
      </c>
      <c r="I13" s="21">
        <v>1</v>
      </c>
      <c r="J13" s="99">
        <v>0</v>
      </c>
      <c r="K13" s="100">
        <v>0</v>
      </c>
      <c r="L13" s="49">
        <f t="shared" si="3"/>
        <v>0</v>
      </c>
      <c r="M13" s="21">
        <f t="shared" si="3"/>
        <v>0</v>
      </c>
    </row>
    <row r="14" spans="1:13" ht="17.25" customHeight="1">
      <c r="A14" s="2" t="s">
        <v>16</v>
      </c>
      <c r="B14" s="3"/>
      <c r="C14" s="32">
        <f t="shared" si="4"/>
        <v>3</v>
      </c>
      <c r="D14" s="32">
        <f t="shared" si="5"/>
        <v>0</v>
      </c>
      <c r="E14" s="32">
        <f t="shared" si="2"/>
        <v>3</v>
      </c>
      <c r="F14" s="99">
        <v>0</v>
      </c>
      <c r="G14" s="100">
        <v>3</v>
      </c>
      <c r="H14" s="49">
        <v>0</v>
      </c>
      <c r="I14" s="22">
        <v>0</v>
      </c>
      <c r="J14" s="99">
        <v>0</v>
      </c>
      <c r="K14" s="100">
        <v>0</v>
      </c>
      <c r="L14" s="49">
        <f t="shared" si="3"/>
        <v>0</v>
      </c>
      <c r="M14" s="21">
        <f t="shared" si="3"/>
        <v>0</v>
      </c>
    </row>
    <row r="15" spans="1:13" ht="17.25" customHeight="1">
      <c r="A15" s="2" t="s">
        <v>17</v>
      </c>
      <c r="B15" s="3"/>
      <c r="C15" s="32">
        <f t="shared" si="4"/>
        <v>5</v>
      </c>
      <c r="D15" s="32">
        <f t="shared" si="5"/>
        <v>1</v>
      </c>
      <c r="E15" s="32">
        <f t="shared" si="2"/>
        <v>4</v>
      </c>
      <c r="F15" s="99">
        <v>1</v>
      </c>
      <c r="G15" s="100">
        <v>3</v>
      </c>
      <c r="H15" s="49">
        <v>0</v>
      </c>
      <c r="I15" s="21">
        <v>1</v>
      </c>
      <c r="J15" s="99">
        <v>0</v>
      </c>
      <c r="K15" s="100">
        <v>0</v>
      </c>
      <c r="L15" s="49">
        <f t="shared" si="3"/>
        <v>0</v>
      </c>
      <c r="M15" s="21">
        <f t="shared" si="3"/>
        <v>0</v>
      </c>
    </row>
    <row r="16" spans="1:13" ht="17.25" customHeight="1">
      <c r="A16" s="14" t="s">
        <v>18</v>
      </c>
      <c r="B16" s="15"/>
      <c r="C16" s="32">
        <f t="shared" si="4"/>
        <v>4</v>
      </c>
      <c r="D16" s="32">
        <f t="shared" si="5"/>
        <v>1</v>
      </c>
      <c r="E16" s="32">
        <f t="shared" si="2"/>
        <v>3</v>
      </c>
      <c r="F16" s="99">
        <v>1</v>
      </c>
      <c r="G16" s="100">
        <v>3</v>
      </c>
      <c r="H16" s="102">
        <v>0</v>
      </c>
      <c r="I16" s="22">
        <v>0</v>
      </c>
      <c r="J16" s="99">
        <v>0</v>
      </c>
      <c r="K16" s="100">
        <v>0</v>
      </c>
      <c r="L16" s="49">
        <f t="shared" si="3"/>
        <v>0</v>
      </c>
      <c r="M16" s="21">
        <f t="shared" si="3"/>
        <v>0</v>
      </c>
    </row>
    <row r="17" spans="1:13" ht="17.25" customHeight="1">
      <c r="A17" s="2" t="s">
        <v>19</v>
      </c>
      <c r="B17" s="3"/>
      <c r="C17" s="47">
        <f t="shared" si="4"/>
        <v>2</v>
      </c>
      <c r="D17" s="47">
        <f t="shared" si="5"/>
        <v>1</v>
      </c>
      <c r="E17" s="47">
        <f t="shared" si="2"/>
        <v>1</v>
      </c>
      <c r="F17" s="105">
        <v>1</v>
      </c>
      <c r="G17" s="103">
        <v>0</v>
      </c>
      <c r="H17" s="104">
        <v>0</v>
      </c>
      <c r="I17" s="48">
        <v>1</v>
      </c>
      <c r="J17" s="105">
        <v>0</v>
      </c>
      <c r="K17" s="103">
        <v>0</v>
      </c>
      <c r="L17" s="104">
        <f t="shared" si="3"/>
        <v>0</v>
      </c>
      <c r="M17" s="48">
        <f t="shared" si="3"/>
        <v>0</v>
      </c>
    </row>
    <row r="18" spans="1:13" ht="17.25" customHeight="1">
      <c r="A18" s="14" t="s">
        <v>20</v>
      </c>
      <c r="B18" s="15"/>
      <c r="C18" s="32">
        <f>D18+E18</f>
        <v>1</v>
      </c>
      <c r="D18" s="32">
        <f t="shared" si="5"/>
        <v>0</v>
      </c>
      <c r="E18" s="32">
        <f t="shared" si="2"/>
        <v>1</v>
      </c>
      <c r="F18" s="99">
        <v>0</v>
      </c>
      <c r="G18" s="100">
        <v>1</v>
      </c>
      <c r="H18" s="102">
        <v>0</v>
      </c>
      <c r="I18" s="22">
        <v>0</v>
      </c>
      <c r="J18" s="99">
        <v>0</v>
      </c>
      <c r="K18" s="100">
        <v>0</v>
      </c>
      <c r="L18" s="49">
        <f t="shared" si="3"/>
        <v>0</v>
      </c>
      <c r="M18" s="21">
        <f t="shared" si="3"/>
        <v>0</v>
      </c>
    </row>
    <row r="19" spans="1:13" ht="17.25" customHeight="1">
      <c r="A19" s="2" t="s">
        <v>21</v>
      </c>
      <c r="B19" s="3"/>
      <c r="C19" s="47">
        <f t="shared" si="4"/>
        <v>2</v>
      </c>
      <c r="D19" s="47">
        <f t="shared" si="5"/>
        <v>0</v>
      </c>
      <c r="E19" s="47">
        <f t="shared" si="2"/>
        <v>2</v>
      </c>
      <c r="F19" s="105">
        <v>0</v>
      </c>
      <c r="G19" s="103">
        <v>0</v>
      </c>
      <c r="H19" s="104">
        <v>0</v>
      </c>
      <c r="I19" s="103">
        <v>0</v>
      </c>
      <c r="J19" s="124">
        <v>0</v>
      </c>
      <c r="K19" s="103">
        <v>2</v>
      </c>
      <c r="L19" s="104">
        <f t="shared" si="3"/>
        <v>0</v>
      </c>
      <c r="M19" s="48">
        <f t="shared" si="3"/>
        <v>0</v>
      </c>
    </row>
    <row r="20" spans="1:13" ht="17.25" customHeight="1">
      <c r="A20" s="2" t="s">
        <v>22</v>
      </c>
      <c r="B20" s="3"/>
      <c r="C20" s="32">
        <f t="shared" si="4"/>
        <v>2</v>
      </c>
      <c r="D20" s="32">
        <f t="shared" si="5"/>
        <v>0</v>
      </c>
      <c r="E20" s="32">
        <f t="shared" si="2"/>
        <v>2</v>
      </c>
      <c r="F20" s="99">
        <v>0</v>
      </c>
      <c r="G20" s="100">
        <v>1</v>
      </c>
      <c r="H20" s="49">
        <v>0</v>
      </c>
      <c r="I20" s="21">
        <v>1</v>
      </c>
      <c r="J20" s="99">
        <v>0</v>
      </c>
      <c r="K20" s="100">
        <v>0</v>
      </c>
      <c r="L20" s="49">
        <f t="shared" si="3"/>
        <v>0</v>
      </c>
      <c r="M20" s="21">
        <f t="shared" si="3"/>
        <v>0</v>
      </c>
    </row>
    <row r="21" spans="1:13" ht="17.25" customHeight="1">
      <c r="A21" s="14" t="s">
        <v>23</v>
      </c>
      <c r="B21" s="15"/>
      <c r="C21" s="33">
        <f t="shared" si="4"/>
        <v>4</v>
      </c>
      <c r="D21" s="33">
        <f t="shared" si="5"/>
        <v>0</v>
      </c>
      <c r="E21" s="33">
        <f t="shared" si="2"/>
        <v>4</v>
      </c>
      <c r="F21" s="107">
        <v>0</v>
      </c>
      <c r="G21" s="106">
        <v>2</v>
      </c>
      <c r="H21" s="102">
        <v>0</v>
      </c>
      <c r="I21" s="23">
        <v>2</v>
      </c>
      <c r="J21" s="107">
        <v>0</v>
      </c>
      <c r="K21" s="106">
        <v>0</v>
      </c>
      <c r="L21" s="102">
        <f t="shared" si="3"/>
        <v>0</v>
      </c>
      <c r="M21" s="23">
        <f t="shared" si="3"/>
        <v>0</v>
      </c>
    </row>
    <row r="22" spans="1:13" ht="17.25" customHeight="1">
      <c r="A22" s="2" t="s">
        <v>24</v>
      </c>
      <c r="B22" s="3"/>
      <c r="C22" s="32">
        <f t="shared" si="4"/>
        <v>3</v>
      </c>
      <c r="D22" s="32">
        <f t="shared" si="5"/>
        <v>1</v>
      </c>
      <c r="E22" s="32">
        <f t="shared" si="2"/>
        <v>2</v>
      </c>
      <c r="F22" s="99">
        <v>1</v>
      </c>
      <c r="G22" s="100">
        <v>1</v>
      </c>
      <c r="H22" s="49">
        <v>0</v>
      </c>
      <c r="I22" s="21">
        <v>1</v>
      </c>
      <c r="J22" s="99">
        <v>0</v>
      </c>
      <c r="K22" s="100">
        <v>0</v>
      </c>
      <c r="L22" s="49">
        <f t="shared" si="3"/>
        <v>0</v>
      </c>
      <c r="M22" s="21">
        <f t="shared" si="3"/>
        <v>0</v>
      </c>
    </row>
    <row r="23" spans="1:13" ht="17.25" customHeight="1">
      <c r="A23" s="2" t="s">
        <v>25</v>
      </c>
      <c r="B23" s="3"/>
      <c r="C23" s="32">
        <f t="shared" si="4"/>
        <v>4</v>
      </c>
      <c r="D23" s="32">
        <f t="shared" si="5"/>
        <v>0</v>
      </c>
      <c r="E23" s="32">
        <f t="shared" si="2"/>
        <v>4</v>
      </c>
      <c r="F23" s="99">
        <v>0</v>
      </c>
      <c r="G23" s="100">
        <v>3</v>
      </c>
      <c r="H23" s="49">
        <v>0</v>
      </c>
      <c r="I23" s="21">
        <v>1</v>
      </c>
      <c r="J23" s="99">
        <v>0</v>
      </c>
      <c r="K23" s="100">
        <v>0</v>
      </c>
      <c r="L23" s="49">
        <f t="shared" si="3"/>
        <v>0</v>
      </c>
      <c r="M23" s="21">
        <f t="shared" si="3"/>
        <v>0</v>
      </c>
    </row>
    <row r="24" spans="1:13" ht="17.25" customHeight="1">
      <c r="A24" s="14" t="s">
        <v>26</v>
      </c>
      <c r="B24" s="15"/>
      <c r="C24" s="32">
        <f t="shared" si="4"/>
        <v>2</v>
      </c>
      <c r="D24" s="32">
        <f t="shared" si="5"/>
        <v>0</v>
      </c>
      <c r="E24" s="32">
        <f t="shared" si="2"/>
        <v>2</v>
      </c>
      <c r="F24" s="99">
        <v>0</v>
      </c>
      <c r="G24" s="100">
        <v>1</v>
      </c>
      <c r="H24" s="102">
        <v>0</v>
      </c>
      <c r="I24" s="22">
        <v>0</v>
      </c>
      <c r="J24" s="99">
        <v>0</v>
      </c>
      <c r="K24" s="100">
        <v>1</v>
      </c>
      <c r="L24" s="49">
        <f t="shared" si="3"/>
        <v>0</v>
      </c>
      <c r="M24" s="21">
        <f t="shared" si="3"/>
        <v>0</v>
      </c>
    </row>
    <row r="25" spans="1:13" ht="17.25" customHeight="1">
      <c r="A25" s="2" t="s">
        <v>27</v>
      </c>
      <c r="B25" s="3"/>
      <c r="C25" s="47">
        <f t="shared" si="4"/>
        <v>3</v>
      </c>
      <c r="D25" s="47">
        <f t="shared" si="5"/>
        <v>1</v>
      </c>
      <c r="E25" s="47">
        <f t="shared" si="2"/>
        <v>2</v>
      </c>
      <c r="F25" s="105">
        <v>1</v>
      </c>
      <c r="G25" s="103">
        <v>1</v>
      </c>
      <c r="H25" s="104">
        <v>0</v>
      </c>
      <c r="I25" s="48">
        <v>1</v>
      </c>
      <c r="J25" s="104">
        <v>0</v>
      </c>
      <c r="K25" s="103">
        <v>0</v>
      </c>
      <c r="L25" s="104">
        <f t="shared" si="3"/>
        <v>0</v>
      </c>
      <c r="M25" s="48">
        <f t="shared" si="3"/>
        <v>0</v>
      </c>
    </row>
    <row r="26" spans="1:13" ht="17.25" customHeight="1">
      <c r="A26" s="2" t="s">
        <v>28</v>
      </c>
      <c r="B26" s="3"/>
      <c r="C26" s="32">
        <f t="shared" si="4"/>
        <v>4</v>
      </c>
      <c r="D26" s="32">
        <f t="shared" si="5"/>
        <v>0</v>
      </c>
      <c r="E26" s="32">
        <f t="shared" si="2"/>
        <v>4</v>
      </c>
      <c r="F26" s="49">
        <v>0</v>
      </c>
      <c r="G26" s="100">
        <v>3</v>
      </c>
      <c r="H26" s="49">
        <v>0</v>
      </c>
      <c r="I26" s="21">
        <v>1</v>
      </c>
      <c r="J26" s="99">
        <v>0</v>
      </c>
      <c r="K26" s="100">
        <v>0</v>
      </c>
      <c r="L26" s="49">
        <f t="shared" si="3"/>
        <v>0</v>
      </c>
      <c r="M26" s="21">
        <f t="shared" si="3"/>
        <v>0</v>
      </c>
    </row>
    <row r="27" spans="1:13" ht="17.25" customHeight="1">
      <c r="A27" s="2" t="s">
        <v>29</v>
      </c>
      <c r="B27" s="3"/>
      <c r="C27" s="32">
        <f t="shared" si="4"/>
        <v>2</v>
      </c>
      <c r="D27" s="32">
        <f t="shared" si="5"/>
        <v>1</v>
      </c>
      <c r="E27" s="32">
        <f t="shared" si="2"/>
        <v>1</v>
      </c>
      <c r="F27" s="99">
        <v>0</v>
      </c>
      <c r="G27" s="100">
        <v>0</v>
      </c>
      <c r="H27" s="49">
        <v>0</v>
      </c>
      <c r="I27" s="21">
        <v>1</v>
      </c>
      <c r="J27" s="99">
        <v>1</v>
      </c>
      <c r="K27" s="100">
        <v>0</v>
      </c>
      <c r="L27" s="49">
        <f t="shared" si="3"/>
        <v>0</v>
      </c>
      <c r="M27" s="21">
        <f t="shared" si="3"/>
        <v>0</v>
      </c>
    </row>
    <row r="28" spans="1:13" ht="17.25" customHeight="1">
      <c r="A28" s="14" t="s">
        <v>30</v>
      </c>
      <c r="B28" s="15"/>
      <c r="C28" s="33">
        <f t="shared" si="4"/>
        <v>2</v>
      </c>
      <c r="D28" s="33">
        <f t="shared" si="5"/>
        <v>1</v>
      </c>
      <c r="E28" s="33">
        <f t="shared" si="2"/>
        <v>1</v>
      </c>
      <c r="F28" s="107">
        <v>0</v>
      </c>
      <c r="G28" s="106">
        <v>1</v>
      </c>
      <c r="H28" s="102">
        <v>0</v>
      </c>
      <c r="I28" s="24">
        <v>0</v>
      </c>
      <c r="J28" s="107">
        <v>1</v>
      </c>
      <c r="K28" s="106">
        <v>0</v>
      </c>
      <c r="L28" s="102">
        <f t="shared" si="3"/>
        <v>0</v>
      </c>
      <c r="M28" s="23">
        <f t="shared" si="3"/>
        <v>0</v>
      </c>
    </row>
    <row r="29" spans="1:13" ht="17.25" customHeight="1">
      <c r="A29" s="2" t="s">
        <v>31</v>
      </c>
      <c r="B29" s="3"/>
      <c r="C29" s="32">
        <f t="shared" si="4"/>
        <v>3</v>
      </c>
      <c r="D29" s="32">
        <f t="shared" si="5"/>
        <v>0</v>
      </c>
      <c r="E29" s="32">
        <f t="shared" si="2"/>
        <v>3</v>
      </c>
      <c r="F29" s="99">
        <v>0</v>
      </c>
      <c r="G29" s="100">
        <v>2</v>
      </c>
      <c r="H29" s="49">
        <v>0</v>
      </c>
      <c r="I29" s="21">
        <v>1</v>
      </c>
      <c r="J29" s="99">
        <v>0</v>
      </c>
      <c r="K29" s="100">
        <v>0</v>
      </c>
      <c r="L29" s="49">
        <f t="shared" si="3"/>
        <v>0</v>
      </c>
      <c r="M29" s="21">
        <f t="shared" si="3"/>
        <v>0</v>
      </c>
    </row>
    <row r="30" spans="1:13" ht="17.25" customHeight="1">
      <c r="A30" s="2" t="s">
        <v>32</v>
      </c>
      <c r="B30" s="3"/>
      <c r="C30" s="32">
        <f t="shared" si="4"/>
        <v>2</v>
      </c>
      <c r="D30" s="32">
        <f t="shared" si="5"/>
        <v>1</v>
      </c>
      <c r="E30" s="32">
        <f t="shared" si="2"/>
        <v>1</v>
      </c>
      <c r="F30" s="99">
        <v>1</v>
      </c>
      <c r="G30" s="100">
        <v>0</v>
      </c>
      <c r="H30" s="49">
        <v>0</v>
      </c>
      <c r="I30" s="21">
        <v>1</v>
      </c>
      <c r="J30" s="99">
        <v>0</v>
      </c>
      <c r="K30" s="100">
        <v>0</v>
      </c>
      <c r="L30" s="49">
        <f t="shared" si="3"/>
        <v>0</v>
      </c>
      <c r="M30" s="21">
        <f t="shared" si="3"/>
        <v>0</v>
      </c>
    </row>
    <row r="31" spans="1:13" ht="17.25" customHeight="1">
      <c r="A31" s="2" t="s">
        <v>33</v>
      </c>
      <c r="B31" s="3"/>
      <c r="C31" s="32">
        <v>0</v>
      </c>
      <c r="D31" s="32">
        <f t="shared" si="5"/>
        <v>0</v>
      </c>
      <c r="E31" s="32">
        <f t="shared" si="2"/>
        <v>0</v>
      </c>
      <c r="F31" s="99">
        <v>0</v>
      </c>
      <c r="G31" s="100">
        <v>0</v>
      </c>
      <c r="H31" s="49">
        <v>0</v>
      </c>
      <c r="I31" s="21">
        <v>0</v>
      </c>
      <c r="J31" s="99">
        <v>0</v>
      </c>
      <c r="K31" s="100">
        <v>0</v>
      </c>
      <c r="L31" s="49">
        <f t="shared" si="3"/>
        <v>0</v>
      </c>
      <c r="M31" s="21">
        <f t="shared" si="3"/>
        <v>0</v>
      </c>
    </row>
    <row r="32" spans="1:13" ht="17.25" customHeight="1">
      <c r="A32" s="14" t="s">
        <v>34</v>
      </c>
      <c r="B32" s="15"/>
      <c r="C32" s="32">
        <v>0</v>
      </c>
      <c r="D32" s="32">
        <f t="shared" si="5"/>
        <v>0</v>
      </c>
      <c r="E32" s="32">
        <f t="shared" si="2"/>
        <v>0</v>
      </c>
      <c r="F32" s="99">
        <v>0</v>
      </c>
      <c r="G32" s="100">
        <v>0</v>
      </c>
      <c r="H32" s="49">
        <v>0</v>
      </c>
      <c r="I32" s="21">
        <v>0</v>
      </c>
      <c r="J32" s="99">
        <v>0</v>
      </c>
      <c r="K32" s="100">
        <v>0</v>
      </c>
      <c r="L32" s="49">
        <f t="shared" si="3"/>
        <v>0</v>
      </c>
      <c r="M32" s="21">
        <f t="shared" si="3"/>
        <v>0</v>
      </c>
    </row>
    <row r="33" spans="1:13" ht="17.25" customHeight="1">
      <c r="A33" s="2" t="s">
        <v>35</v>
      </c>
      <c r="B33" s="3"/>
      <c r="C33" s="47">
        <f t="shared" si="4"/>
        <v>1</v>
      </c>
      <c r="D33" s="47">
        <f t="shared" si="5"/>
        <v>0</v>
      </c>
      <c r="E33" s="47">
        <f t="shared" si="2"/>
        <v>1</v>
      </c>
      <c r="F33" s="105">
        <v>0</v>
      </c>
      <c r="G33" s="103">
        <v>1</v>
      </c>
      <c r="H33" s="104">
        <v>0</v>
      </c>
      <c r="I33" s="124">
        <v>0</v>
      </c>
      <c r="J33" s="104">
        <v>0</v>
      </c>
      <c r="K33" s="103">
        <v>0</v>
      </c>
      <c r="L33" s="104">
        <f t="shared" si="3"/>
        <v>0</v>
      </c>
      <c r="M33" s="48">
        <f t="shared" si="3"/>
        <v>0</v>
      </c>
    </row>
    <row r="34" spans="1:13" ht="17.25" customHeight="1">
      <c r="A34" s="2" t="s">
        <v>36</v>
      </c>
      <c r="B34" s="3"/>
      <c r="C34" s="32">
        <f t="shared" si="4"/>
        <v>2</v>
      </c>
      <c r="D34" s="32">
        <f t="shared" si="5"/>
        <v>0</v>
      </c>
      <c r="E34" s="32">
        <f t="shared" si="2"/>
        <v>2</v>
      </c>
      <c r="F34" s="49">
        <v>0</v>
      </c>
      <c r="G34" s="125">
        <v>0</v>
      </c>
      <c r="H34" s="49">
        <v>0</v>
      </c>
      <c r="I34" s="21">
        <v>1</v>
      </c>
      <c r="J34" s="99">
        <v>0</v>
      </c>
      <c r="K34" s="100">
        <v>1</v>
      </c>
      <c r="L34" s="49">
        <f t="shared" si="3"/>
        <v>0</v>
      </c>
      <c r="M34" s="21">
        <f t="shared" si="3"/>
        <v>0</v>
      </c>
    </row>
    <row r="35" spans="1:13" ht="17.25" customHeight="1">
      <c r="A35" s="2" t="s">
        <v>37</v>
      </c>
      <c r="B35" s="3"/>
      <c r="C35" s="32">
        <f t="shared" si="4"/>
        <v>1</v>
      </c>
      <c r="D35" s="32">
        <f t="shared" si="5"/>
        <v>0</v>
      </c>
      <c r="E35" s="32">
        <f t="shared" si="2"/>
        <v>1</v>
      </c>
      <c r="F35" s="99">
        <v>0</v>
      </c>
      <c r="G35" s="100">
        <v>0</v>
      </c>
      <c r="H35" s="49">
        <v>0</v>
      </c>
      <c r="I35" s="21">
        <v>0</v>
      </c>
      <c r="J35" s="99">
        <v>0</v>
      </c>
      <c r="K35" s="100">
        <v>1</v>
      </c>
      <c r="L35" s="49">
        <f t="shared" si="3"/>
        <v>0</v>
      </c>
      <c r="M35" s="21">
        <f t="shared" si="3"/>
        <v>0</v>
      </c>
    </row>
    <row r="36" spans="1:13" ht="17.25" customHeight="1">
      <c r="A36" s="2" t="s">
        <v>38</v>
      </c>
      <c r="B36" s="3"/>
      <c r="C36" s="32">
        <f t="shared" si="4"/>
        <v>0</v>
      </c>
      <c r="D36" s="32">
        <f t="shared" si="5"/>
        <v>0</v>
      </c>
      <c r="E36" s="32">
        <f t="shared" si="2"/>
        <v>0</v>
      </c>
      <c r="F36" s="99">
        <v>0</v>
      </c>
      <c r="G36" s="100">
        <v>0</v>
      </c>
      <c r="H36" s="49">
        <v>0</v>
      </c>
      <c r="I36" s="21">
        <v>0</v>
      </c>
      <c r="J36" s="99">
        <v>0</v>
      </c>
      <c r="K36" s="100">
        <v>0</v>
      </c>
      <c r="L36" s="49">
        <f t="shared" si="3"/>
        <v>0</v>
      </c>
      <c r="M36" s="21">
        <f t="shared" si="3"/>
        <v>0</v>
      </c>
    </row>
    <row r="37" spans="1:13" ht="17.25" customHeight="1">
      <c r="A37" s="2" t="s">
        <v>39</v>
      </c>
      <c r="B37" s="3"/>
      <c r="C37" s="32">
        <f t="shared" si="4"/>
        <v>1</v>
      </c>
      <c r="D37" s="32">
        <f t="shared" si="5"/>
        <v>0</v>
      </c>
      <c r="E37" s="32">
        <f t="shared" si="2"/>
        <v>1</v>
      </c>
      <c r="F37" s="99">
        <v>0</v>
      </c>
      <c r="G37" s="100">
        <v>1</v>
      </c>
      <c r="H37" s="49">
        <v>0</v>
      </c>
      <c r="I37" s="21">
        <v>0</v>
      </c>
      <c r="J37" s="99">
        <v>0</v>
      </c>
      <c r="K37" s="100">
        <v>0</v>
      </c>
      <c r="L37" s="49">
        <f t="shared" si="3"/>
        <v>0</v>
      </c>
      <c r="M37" s="21">
        <f t="shared" si="3"/>
        <v>0</v>
      </c>
    </row>
    <row r="38" spans="1:13" ht="17.25" customHeight="1">
      <c r="A38" s="2" t="s">
        <v>40</v>
      </c>
      <c r="B38" s="3"/>
      <c r="C38" s="32">
        <f t="shared" si="4"/>
        <v>1</v>
      </c>
      <c r="D38" s="32">
        <f t="shared" si="5"/>
        <v>0</v>
      </c>
      <c r="E38" s="32">
        <f t="shared" si="2"/>
        <v>1</v>
      </c>
      <c r="F38" s="99">
        <v>0</v>
      </c>
      <c r="G38" s="100">
        <v>1</v>
      </c>
      <c r="H38" s="49">
        <v>0</v>
      </c>
      <c r="I38" s="21">
        <v>0</v>
      </c>
      <c r="J38" s="99">
        <v>0</v>
      </c>
      <c r="K38" s="100">
        <v>0</v>
      </c>
      <c r="L38" s="49">
        <f t="shared" si="3"/>
        <v>0</v>
      </c>
      <c r="M38" s="21">
        <f t="shared" si="3"/>
        <v>0</v>
      </c>
    </row>
    <row r="39" spans="1:13" ht="17.25" customHeight="1">
      <c r="A39" s="2" t="s">
        <v>41</v>
      </c>
      <c r="B39" s="3"/>
      <c r="C39" s="32">
        <f t="shared" si="4"/>
        <v>0</v>
      </c>
      <c r="D39" s="32">
        <f t="shared" si="5"/>
        <v>0</v>
      </c>
      <c r="E39" s="32">
        <f t="shared" si="2"/>
        <v>0</v>
      </c>
      <c r="F39" s="99">
        <v>0</v>
      </c>
      <c r="G39" s="100">
        <v>0</v>
      </c>
      <c r="H39" s="49">
        <v>0</v>
      </c>
      <c r="I39" s="21">
        <v>0</v>
      </c>
      <c r="J39" s="99">
        <v>0</v>
      </c>
      <c r="K39" s="100">
        <v>0</v>
      </c>
      <c r="L39" s="49">
        <f t="shared" si="3"/>
        <v>0</v>
      </c>
      <c r="M39" s="21">
        <f t="shared" si="3"/>
        <v>0</v>
      </c>
    </row>
    <row r="40" spans="1:13" ht="17.25" customHeight="1">
      <c r="A40" s="14" t="s">
        <v>42</v>
      </c>
      <c r="B40" s="15"/>
      <c r="C40" s="33">
        <f t="shared" si="4"/>
        <v>1</v>
      </c>
      <c r="D40" s="33">
        <f t="shared" si="5"/>
        <v>0</v>
      </c>
      <c r="E40" s="33">
        <f t="shared" si="2"/>
        <v>1</v>
      </c>
      <c r="F40" s="107">
        <v>0</v>
      </c>
      <c r="G40" s="106">
        <v>1</v>
      </c>
      <c r="H40" s="102">
        <v>0</v>
      </c>
      <c r="I40" s="23">
        <v>0</v>
      </c>
      <c r="J40" s="107">
        <v>0</v>
      </c>
      <c r="K40" s="106">
        <v>0</v>
      </c>
      <c r="L40" s="102">
        <f t="shared" si="3"/>
        <v>0</v>
      </c>
      <c r="M40" s="23">
        <f t="shared" si="3"/>
        <v>0</v>
      </c>
    </row>
    <row r="41" spans="1:13" ht="17.25" customHeight="1">
      <c r="A41" s="2" t="s">
        <v>43</v>
      </c>
      <c r="B41" s="3"/>
      <c r="C41" s="32">
        <f>SUM(D41:E41)</f>
        <v>3</v>
      </c>
      <c r="D41" s="32">
        <f t="shared" si="5"/>
        <v>0</v>
      </c>
      <c r="E41" s="32">
        <f t="shared" si="2"/>
        <v>3</v>
      </c>
      <c r="F41" s="99">
        <v>0</v>
      </c>
      <c r="G41" s="100">
        <v>2</v>
      </c>
      <c r="H41" s="49">
        <v>0</v>
      </c>
      <c r="I41" s="21">
        <v>1</v>
      </c>
      <c r="J41" s="99">
        <v>0</v>
      </c>
      <c r="K41" s="100">
        <v>0</v>
      </c>
      <c r="L41" s="49">
        <f t="shared" si="3"/>
        <v>0</v>
      </c>
      <c r="M41" s="21">
        <f t="shared" si="3"/>
        <v>0</v>
      </c>
    </row>
    <row r="42" spans="1:13" ht="17.25" customHeight="1">
      <c r="A42" s="5" t="s">
        <v>44</v>
      </c>
      <c r="B42" s="6"/>
      <c r="C42" s="30">
        <f>SUM(D42:E42)</f>
        <v>1</v>
      </c>
      <c r="D42" s="30">
        <f t="shared" si="5"/>
        <v>0</v>
      </c>
      <c r="E42" s="30">
        <f t="shared" si="2"/>
        <v>1</v>
      </c>
      <c r="F42" s="113">
        <v>0</v>
      </c>
      <c r="G42" s="112">
        <v>1</v>
      </c>
      <c r="H42" s="93">
        <v>0</v>
      </c>
      <c r="I42" s="18">
        <v>0</v>
      </c>
      <c r="J42" s="113">
        <v>0</v>
      </c>
      <c r="K42" s="112">
        <v>0</v>
      </c>
      <c r="L42" s="93">
        <f t="shared" si="3"/>
        <v>0</v>
      </c>
      <c r="M42" s="18">
        <f t="shared" si="3"/>
        <v>0</v>
      </c>
    </row>
  </sheetData>
  <mergeCells count="1">
    <mergeCell ref="C2:E3"/>
  </mergeCells>
  <printOptions/>
  <pageMargins left="0.75" right="0.75" top="1" bottom="1" header="0.5" footer="0.5"/>
  <pageSetup horizontalDpi="300" verticalDpi="300" orientation="portrait" paperSize="9" r:id="rId1"/>
  <headerFooter alignWithMargins="0">
    <oddHeader>&amp;L中　学　校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G19"/>
  <sheetViews>
    <sheetView workbookViewId="0" topLeftCell="A1">
      <selection activeCell="K6" sqref="K6"/>
    </sheetView>
  </sheetViews>
  <sheetFormatPr defaultColWidth="9.00390625" defaultRowHeight="12.75"/>
  <cols>
    <col min="1" max="1" width="3.375" style="7" customWidth="1"/>
    <col min="2" max="2" width="7.375" style="7" customWidth="1"/>
    <col min="3" max="3" width="4.875" style="7" customWidth="1"/>
    <col min="4" max="6" width="7.75390625" style="7" customWidth="1"/>
    <col min="7" max="7" width="12.625" style="7" customWidth="1"/>
    <col min="8" max="16384" width="9.125" style="7" customWidth="1"/>
  </cols>
  <sheetData>
    <row r="1" ht="14.25">
      <c r="A1" s="17" t="s">
        <v>269</v>
      </c>
    </row>
    <row r="2" spans="1:7" ht="12" customHeight="1">
      <c r="A2" s="154" t="s">
        <v>192</v>
      </c>
      <c r="B2" s="169"/>
      <c r="C2" s="155"/>
      <c r="D2" s="158" t="s">
        <v>56</v>
      </c>
      <c r="E2" s="158" t="s">
        <v>102</v>
      </c>
      <c r="F2" s="126" t="s">
        <v>193</v>
      </c>
      <c r="G2" s="127" t="s">
        <v>194</v>
      </c>
    </row>
    <row r="3" spans="1:7" ht="12">
      <c r="A3" s="156"/>
      <c r="B3" s="170"/>
      <c r="C3" s="157"/>
      <c r="D3" s="164"/>
      <c r="E3" s="164"/>
      <c r="F3" s="8" t="s">
        <v>195</v>
      </c>
      <c r="G3" s="128" t="s">
        <v>196</v>
      </c>
    </row>
    <row r="4" spans="1:7" ht="15" customHeight="1">
      <c r="A4" s="38"/>
      <c r="B4" s="158" t="s">
        <v>1</v>
      </c>
      <c r="C4" s="37" t="s">
        <v>86</v>
      </c>
      <c r="D4" s="76">
        <f aca="true" t="shared" si="0" ref="D4:G5">SUM(D6,D8,D10,D12,D14,D16,D18)</f>
        <v>3</v>
      </c>
      <c r="E4" s="76">
        <f t="shared" si="0"/>
        <v>112</v>
      </c>
      <c r="F4" s="76">
        <f t="shared" si="0"/>
        <v>30</v>
      </c>
      <c r="G4" s="21">
        <f t="shared" si="0"/>
        <v>0</v>
      </c>
    </row>
    <row r="5" spans="1:7" ht="15" customHeight="1">
      <c r="A5" s="38" t="s">
        <v>270</v>
      </c>
      <c r="B5" s="164"/>
      <c r="C5" s="8" t="s">
        <v>87</v>
      </c>
      <c r="D5" s="18">
        <f t="shared" si="0"/>
        <v>0</v>
      </c>
      <c r="E5" s="18">
        <f t="shared" si="0"/>
        <v>0</v>
      </c>
      <c r="F5" s="18">
        <f t="shared" si="0"/>
        <v>0</v>
      </c>
      <c r="G5" s="18">
        <f t="shared" si="0"/>
        <v>0</v>
      </c>
    </row>
    <row r="6" spans="1:7" ht="15" customHeight="1">
      <c r="A6" s="38"/>
      <c r="B6" s="158" t="s">
        <v>197</v>
      </c>
      <c r="C6" s="37" t="s">
        <v>86</v>
      </c>
      <c r="D6" s="25">
        <v>0</v>
      </c>
      <c r="E6" s="21">
        <v>0</v>
      </c>
      <c r="F6" s="21">
        <v>0</v>
      </c>
      <c r="G6" s="21">
        <v>0</v>
      </c>
    </row>
    <row r="7" spans="1:7" ht="15" customHeight="1">
      <c r="A7" s="38" t="s">
        <v>271</v>
      </c>
      <c r="B7" s="172"/>
      <c r="C7" s="79" t="s">
        <v>87</v>
      </c>
      <c r="D7" s="80">
        <v>0</v>
      </c>
      <c r="E7" s="80">
        <v>0</v>
      </c>
      <c r="F7" s="80">
        <v>0</v>
      </c>
      <c r="G7" s="80">
        <v>0</v>
      </c>
    </row>
    <row r="8" spans="1:7" ht="15" customHeight="1">
      <c r="A8" s="38"/>
      <c r="B8" s="37" t="s">
        <v>198</v>
      </c>
      <c r="C8" s="37" t="s">
        <v>86</v>
      </c>
      <c r="D8" s="21">
        <v>0</v>
      </c>
      <c r="E8" s="21">
        <v>0</v>
      </c>
      <c r="F8" s="21">
        <v>0</v>
      </c>
      <c r="G8" s="21">
        <v>0</v>
      </c>
    </row>
    <row r="9" spans="1:7" ht="15" customHeight="1">
      <c r="A9" s="38" t="s">
        <v>205</v>
      </c>
      <c r="B9" s="79" t="s">
        <v>199</v>
      </c>
      <c r="C9" s="79" t="s">
        <v>87</v>
      </c>
      <c r="D9" s="80">
        <v>0</v>
      </c>
      <c r="E9" s="80">
        <v>0</v>
      </c>
      <c r="F9" s="80">
        <v>0</v>
      </c>
      <c r="G9" s="80">
        <v>0</v>
      </c>
    </row>
    <row r="10" spans="1:7" ht="15" customHeight="1">
      <c r="A10" s="38"/>
      <c r="B10" s="171" t="s">
        <v>200</v>
      </c>
      <c r="C10" s="37" t="s">
        <v>86</v>
      </c>
      <c r="D10" s="21">
        <v>1</v>
      </c>
      <c r="E10" s="21">
        <v>51</v>
      </c>
      <c r="F10" s="21">
        <v>11</v>
      </c>
      <c r="G10" s="21">
        <v>0</v>
      </c>
    </row>
    <row r="11" spans="1:7" ht="15" customHeight="1">
      <c r="A11" s="38" t="s">
        <v>272</v>
      </c>
      <c r="B11" s="172"/>
      <c r="C11" s="79" t="s">
        <v>87</v>
      </c>
      <c r="D11" s="80">
        <v>0</v>
      </c>
      <c r="E11" s="80">
        <v>0</v>
      </c>
      <c r="F11" s="80">
        <v>0</v>
      </c>
      <c r="G11" s="80">
        <v>0</v>
      </c>
    </row>
    <row r="12" spans="1:7" ht="15" customHeight="1">
      <c r="A12" s="38"/>
      <c r="B12" s="171" t="s">
        <v>201</v>
      </c>
      <c r="C12" s="37" t="s">
        <v>86</v>
      </c>
      <c r="D12" s="21">
        <v>2</v>
      </c>
      <c r="E12" s="21">
        <v>61</v>
      </c>
      <c r="F12" s="21">
        <v>19</v>
      </c>
      <c r="G12" s="21">
        <v>0</v>
      </c>
    </row>
    <row r="13" spans="1:7" ht="15" customHeight="1">
      <c r="A13" s="38" t="s">
        <v>206</v>
      </c>
      <c r="B13" s="172"/>
      <c r="C13" s="79" t="s">
        <v>87</v>
      </c>
      <c r="D13" s="80">
        <v>0</v>
      </c>
      <c r="E13" s="80">
        <v>0</v>
      </c>
      <c r="F13" s="80">
        <v>0</v>
      </c>
      <c r="G13" s="80">
        <v>0</v>
      </c>
    </row>
    <row r="14" spans="1:7" ht="15" customHeight="1">
      <c r="A14" s="38"/>
      <c r="B14" s="171" t="s">
        <v>202</v>
      </c>
      <c r="C14" s="37" t="s">
        <v>86</v>
      </c>
      <c r="D14" s="21">
        <v>0</v>
      </c>
      <c r="E14" s="21">
        <v>0</v>
      </c>
      <c r="F14" s="21">
        <v>0</v>
      </c>
      <c r="G14" s="21">
        <v>0</v>
      </c>
    </row>
    <row r="15" spans="1:7" ht="15" customHeight="1">
      <c r="A15" s="38" t="s">
        <v>207</v>
      </c>
      <c r="B15" s="172"/>
      <c r="C15" s="79" t="s">
        <v>87</v>
      </c>
      <c r="D15" s="80">
        <v>0</v>
      </c>
      <c r="E15" s="80">
        <v>0</v>
      </c>
      <c r="F15" s="80">
        <v>0</v>
      </c>
      <c r="G15" s="80">
        <v>0</v>
      </c>
    </row>
    <row r="16" spans="1:7" ht="15" customHeight="1">
      <c r="A16" s="38"/>
      <c r="B16" s="171" t="s">
        <v>203</v>
      </c>
      <c r="C16" s="37" t="s">
        <v>86</v>
      </c>
      <c r="D16" s="21">
        <v>0</v>
      </c>
      <c r="E16" s="21">
        <v>0</v>
      </c>
      <c r="F16" s="21">
        <v>0</v>
      </c>
      <c r="G16" s="21">
        <v>0</v>
      </c>
    </row>
    <row r="17" spans="1:7" ht="15" customHeight="1">
      <c r="A17" s="38" t="s">
        <v>208</v>
      </c>
      <c r="B17" s="172"/>
      <c r="C17" s="79" t="s">
        <v>87</v>
      </c>
      <c r="D17" s="80">
        <v>0</v>
      </c>
      <c r="E17" s="80">
        <v>0</v>
      </c>
      <c r="F17" s="80">
        <v>0</v>
      </c>
      <c r="G17" s="80">
        <v>0</v>
      </c>
    </row>
    <row r="18" spans="1:7" ht="15" customHeight="1">
      <c r="A18" s="38"/>
      <c r="B18" s="171" t="s">
        <v>204</v>
      </c>
      <c r="C18" s="37" t="s">
        <v>86</v>
      </c>
      <c r="D18" s="21">
        <v>0</v>
      </c>
      <c r="E18" s="21">
        <v>0</v>
      </c>
      <c r="F18" s="21">
        <v>0</v>
      </c>
      <c r="G18" s="21">
        <v>0</v>
      </c>
    </row>
    <row r="19" spans="1:7" ht="15" customHeight="1">
      <c r="A19" s="35"/>
      <c r="B19" s="164"/>
      <c r="C19" s="8" t="s">
        <v>87</v>
      </c>
      <c r="D19" s="18">
        <v>0</v>
      </c>
      <c r="E19" s="18">
        <v>0</v>
      </c>
      <c r="F19" s="18">
        <v>0</v>
      </c>
      <c r="G19" s="18">
        <v>0</v>
      </c>
    </row>
  </sheetData>
  <mergeCells count="10">
    <mergeCell ref="A2:C3"/>
    <mergeCell ref="D2:D3"/>
    <mergeCell ref="E2:E3"/>
    <mergeCell ref="B4:B5"/>
    <mergeCell ref="B16:B17"/>
    <mergeCell ref="B18:B19"/>
    <mergeCell ref="B6:B7"/>
    <mergeCell ref="B10:B11"/>
    <mergeCell ref="B12:B13"/>
    <mergeCell ref="B14:B15"/>
  </mergeCells>
  <printOptions/>
  <pageMargins left="0.75" right="0.75" top="1" bottom="1" header="0.5" footer="0.5"/>
  <pageSetup horizontalDpi="300" verticalDpi="3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17"/>
  <sheetViews>
    <sheetView workbookViewId="0" topLeftCell="A1">
      <selection activeCell="E6" sqref="E6"/>
    </sheetView>
  </sheetViews>
  <sheetFormatPr defaultColWidth="9.00390625" defaultRowHeight="12.75"/>
  <cols>
    <col min="1" max="1" width="3.375" style="7" customWidth="1"/>
    <col min="2" max="2" width="13.375" style="7" customWidth="1"/>
    <col min="3" max="3" width="10.625" style="7" customWidth="1"/>
  </cols>
  <sheetData>
    <row r="1" ht="14.25">
      <c r="A1" s="17" t="s">
        <v>273</v>
      </c>
    </row>
    <row r="2" ht="14.25">
      <c r="A2" s="56" t="s">
        <v>209</v>
      </c>
    </row>
    <row r="3" spans="1:3" ht="12">
      <c r="A3" s="42" t="s">
        <v>274</v>
      </c>
      <c r="B3" s="10"/>
      <c r="C3" s="11" t="s">
        <v>102</v>
      </c>
    </row>
    <row r="4" spans="1:3" ht="15" customHeight="1">
      <c r="A4" s="5" t="s">
        <v>1</v>
      </c>
      <c r="B4" s="6"/>
      <c r="C4" s="19">
        <f>SUM(C5,C9,C10)</f>
        <v>32590</v>
      </c>
    </row>
    <row r="5" spans="1:3" ht="15" customHeight="1">
      <c r="A5" s="173" t="s">
        <v>224</v>
      </c>
      <c r="B5" s="8" t="s">
        <v>1</v>
      </c>
      <c r="C5" s="18">
        <f>SUM(C6:C8)</f>
        <v>32446</v>
      </c>
    </row>
    <row r="6" spans="1:3" ht="15" customHeight="1">
      <c r="A6" s="174"/>
      <c r="B6" s="37" t="s">
        <v>210</v>
      </c>
      <c r="C6" s="21">
        <v>10414</v>
      </c>
    </row>
    <row r="7" spans="1:3" ht="15" customHeight="1">
      <c r="A7" s="174"/>
      <c r="B7" s="37" t="s">
        <v>211</v>
      </c>
      <c r="C7" s="21">
        <v>11045</v>
      </c>
    </row>
    <row r="8" spans="1:3" ht="15" customHeight="1">
      <c r="A8" s="175"/>
      <c r="B8" s="8" t="s">
        <v>212</v>
      </c>
      <c r="C8" s="18">
        <v>10987</v>
      </c>
    </row>
    <row r="9" spans="1:3" s="129" customFormat="1" ht="15" customHeight="1">
      <c r="A9" s="5" t="s">
        <v>213</v>
      </c>
      <c r="B9" s="6"/>
      <c r="C9" s="18">
        <v>0</v>
      </c>
    </row>
    <row r="10" spans="1:3" ht="15" customHeight="1">
      <c r="A10" s="38"/>
      <c r="B10" s="8" t="s">
        <v>1</v>
      </c>
      <c r="C10" s="18">
        <f>SUM(C11:C17)</f>
        <v>144</v>
      </c>
    </row>
    <row r="11" spans="1:3" ht="15" customHeight="1">
      <c r="A11" s="38">
        <v>75</v>
      </c>
      <c r="B11" s="130" t="s">
        <v>54</v>
      </c>
      <c r="C11" s="21">
        <v>140</v>
      </c>
    </row>
    <row r="12" spans="1:3" ht="15" customHeight="1">
      <c r="A12" s="38" t="s">
        <v>214</v>
      </c>
      <c r="B12" s="130" t="s">
        <v>215</v>
      </c>
      <c r="C12" s="21">
        <v>0</v>
      </c>
    </row>
    <row r="13" spans="1:3" ht="15" customHeight="1">
      <c r="A13" s="38" t="s">
        <v>216</v>
      </c>
      <c r="B13" s="131" t="s">
        <v>217</v>
      </c>
      <c r="C13" s="21">
        <v>0</v>
      </c>
    </row>
    <row r="14" spans="1:3" ht="15" customHeight="1">
      <c r="A14" s="38" t="s">
        <v>218</v>
      </c>
      <c r="B14" s="130" t="s">
        <v>219</v>
      </c>
      <c r="C14" s="21">
        <v>0</v>
      </c>
    </row>
    <row r="15" spans="1:3" ht="15" customHeight="1">
      <c r="A15" s="38" t="s">
        <v>220</v>
      </c>
      <c r="B15" s="130" t="s">
        <v>221</v>
      </c>
      <c r="C15" s="21">
        <v>0</v>
      </c>
    </row>
    <row r="16" spans="1:3" ht="15" customHeight="1">
      <c r="A16" s="38"/>
      <c r="B16" s="130" t="s">
        <v>222</v>
      </c>
      <c r="C16" s="21">
        <v>0</v>
      </c>
    </row>
    <row r="17" spans="1:3" ht="15" customHeight="1">
      <c r="A17" s="35"/>
      <c r="B17" s="132" t="s">
        <v>223</v>
      </c>
      <c r="C17" s="18">
        <v>4</v>
      </c>
    </row>
  </sheetData>
  <mergeCells count="1">
    <mergeCell ref="A5:A8"/>
  </mergeCells>
  <printOptions/>
  <pageMargins left="0.75" right="0.75" top="1" bottom="1" header="0.5" footer="0.5"/>
  <pageSetup horizontalDpi="300" verticalDpi="3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14"/>
  <sheetViews>
    <sheetView workbookViewId="0" topLeftCell="A1">
      <selection activeCell="F5" sqref="F5"/>
    </sheetView>
  </sheetViews>
  <sheetFormatPr defaultColWidth="9.00390625" defaultRowHeight="12.75"/>
  <cols>
    <col min="1" max="1" width="6.875" style="7" customWidth="1"/>
    <col min="2" max="2" width="8.00390625" style="7" customWidth="1"/>
    <col min="3" max="3" width="20.625" style="7" customWidth="1"/>
    <col min="4" max="6" width="7.375" style="7" customWidth="1"/>
    <col min="7" max="16384" width="9.125" style="7" customWidth="1"/>
  </cols>
  <sheetData>
    <row r="1" ht="14.25">
      <c r="A1" s="17" t="s">
        <v>275</v>
      </c>
    </row>
    <row r="2" spans="1:6" ht="12" customHeight="1">
      <c r="A2" s="133" t="s">
        <v>276</v>
      </c>
      <c r="B2" s="9"/>
      <c r="C2" s="10"/>
      <c r="D2" s="11" t="s">
        <v>1</v>
      </c>
      <c r="E2" s="11" t="s">
        <v>100</v>
      </c>
      <c r="F2" s="11" t="s">
        <v>101</v>
      </c>
    </row>
    <row r="3" spans="1:6" ht="12" customHeight="1">
      <c r="A3" s="134" t="s">
        <v>1</v>
      </c>
      <c r="B3" s="77"/>
      <c r="C3" s="6"/>
      <c r="D3" s="150">
        <f>SUM(D4:D14)</f>
        <v>429</v>
      </c>
      <c r="E3" s="150">
        <f>SUM(E4:E14)</f>
        <v>83</v>
      </c>
      <c r="F3" s="150">
        <f>SUM(F4:F14)</f>
        <v>346</v>
      </c>
    </row>
    <row r="4" spans="1:6" ht="12">
      <c r="A4" s="38" t="s">
        <v>225</v>
      </c>
      <c r="B4" s="176" t="s">
        <v>165</v>
      </c>
      <c r="C4" s="135" t="s">
        <v>226</v>
      </c>
      <c r="D4" s="151">
        <f>SUM(E4:F4)</f>
        <v>89</v>
      </c>
      <c r="E4" s="152">
        <v>18</v>
      </c>
      <c r="F4" s="151">
        <v>71</v>
      </c>
    </row>
    <row r="5" spans="1:6" ht="12">
      <c r="A5" s="38" t="s">
        <v>227</v>
      </c>
      <c r="B5" s="159"/>
      <c r="C5" s="136" t="s">
        <v>228</v>
      </c>
      <c r="D5" s="150">
        <f aca="true" t="shared" si="0" ref="D5:D14">SUM(E5:F5)</f>
        <v>0</v>
      </c>
      <c r="E5" s="150">
        <v>0</v>
      </c>
      <c r="F5" s="150">
        <v>0</v>
      </c>
    </row>
    <row r="6" spans="1:6" ht="12">
      <c r="A6" s="35" t="s">
        <v>229</v>
      </c>
      <c r="B6" s="82" t="s">
        <v>166</v>
      </c>
      <c r="C6" s="28"/>
      <c r="D6" s="150">
        <f t="shared" si="0"/>
        <v>31</v>
      </c>
      <c r="E6" s="150">
        <v>0</v>
      </c>
      <c r="F6" s="150">
        <v>31</v>
      </c>
    </row>
    <row r="7" spans="1:6" ht="12">
      <c r="A7" s="38"/>
      <c r="B7" s="137" t="s">
        <v>230</v>
      </c>
      <c r="C7" s="138"/>
      <c r="D7" s="153">
        <f t="shared" si="0"/>
        <v>7</v>
      </c>
      <c r="E7" s="153">
        <v>2</v>
      </c>
      <c r="F7" s="153">
        <v>5</v>
      </c>
    </row>
    <row r="8" spans="1:6" ht="12">
      <c r="A8" s="38" t="s">
        <v>231</v>
      </c>
      <c r="B8" s="137" t="s">
        <v>165</v>
      </c>
      <c r="C8" s="138"/>
      <c r="D8" s="153">
        <f t="shared" si="0"/>
        <v>13</v>
      </c>
      <c r="E8" s="153">
        <v>1</v>
      </c>
      <c r="F8" s="153">
        <v>12</v>
      </c>
    </row>
    <row r="9" spans="1:6" ht="12">
      <c r="A9" s="38" t="s">
        <v>216</v>
      </c>
      <c r="B9" s="137" t="s">
        <v>232</v>
      </c>
      <c r="C9" s="138"/>
      <c r="D9" s="153">
        <f t="shared" si="0"/>
        <v>5</v>
      </c>
      <c r="E9" s="153">
        <v>0</v>
      </c>
      <c r="F9" s="153">
        <v>5</v>
      </c>
    </row>
    <row r="10" spans="1:6" ht="12">
      <c r="A10" s="38" t="s">
        <v>233</v>
      </c>
      <c r="B10" s="137" t="s">
        <v>234</v>
      </c>
      <c r="C10" s="138"/>
      <c r="D10" s="153">
        <f t="shared" si="0"/>
        <v>0</v>
      </c>
      <c r="E10" s="153">
        <v>0</v>
      </c>
      <c r="F10" s="153">
        <v>0</v>
      </c>
    </row>
    <row r="11" spans="1:6" ht="12">
      <c r="A11" s="38" t="s">
        <v>216</v>
      </c>
      <c r="B11" s="137" t="s">
        <v>166</v>
      </c>
      <c r="C11" s="138"/>
      <c r="D11" s="153">
        <f t="shared" si="0"/>
        <v>3</v>
      </c>
      <c r="E11" s="153">
        <v>0</v>
      </c>
      <c r="F11" s="153">
        <v>3</v>
      </c>
    </row>
    <row r="12" spans="1:6" ht="12">
      <c r="A12" s="38" t="s">
        <v>235</v>
      </c>
      <c r="B12" s="137" t="s">
        <v>238</v>
      </c>
      <c r="C12" s="138"/>
      <c r="D12" s="153">
        <f t="shared" si="0"/>
        <v>153</v>
      </c>
      <c r="E12" s="153">
        <v>6</v>
      </c>
      <c r="F12" s="153">
        <v>147</v>
      </c>
    </row>
    <row r="13" spans="1:6" ht="12">
      <c r="A13" s="38"/>
      <c r="B13" s="137" t="s">
        <v>236</v>
      </c>
      <c r="C13" s="138"/>
      <c r="D13" s="153">
        <f t="shared" si="0"/>
        <v>126</v>
      </c>
      <c r="E13" s="153">
        <v>55</v>
      </c>
      <c r="F13" s="153">
        <v>71</v>
      </c>
    </row>
    <row r="14" spans="1:6" ht="12">
      <c r="A14" s="35"/>
      <c r="B14" s="82" t="s">
        <v>237</v>
      </c>
      <c r="C14" s="28"/>
      <c r="D14" s="150">
        <f t="shared" si="0"/>
        <v>2</v>
      </c>
      <c r="E14" s="150">
        <v>1</v>
      </c>
      <c r="F14" s="150">
        <v>1</v>
      </c>
    </row>
  </sheetData>
  <mergeCells count="1">
    <mergeCell ref="B4:B5"/>
  </mergeCells>
  <printOptions/>
  <pageMargins left="0.75" right="0.75" top="1" bottom="1" header="0.5" footer="0.5"/>
  <pageSetup horizontalDpi="300" verticalDpi="3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B7"/>
  <sheetViews>
    <sheetView workbookViewId="0" topLeftCell="A1">
      <selection activeCell="F4" sqref="F4"/>
    </sheetView>
  </sheetViews>
  <sheetFormatPr defaultColWidth="9.00390625" defaultRowHeight="12.75"/>
  <cols>
    <col min="1" max="1" width="16.75390625" style="7" customWidth="1"/>
    <col min="2" max="2" width="8.00390625" style="7" customWidth="1"/>
    <col min="3" max="16384" width="9.125" style="7" customWidth="1"/>
  </cols>
  <sheetData>
    <row r="1" ht="14.25">
      <c r="A1" s="17" t="s">
        <v>277</v>
      </c>
    </row>
    <row r="2" ht="14.25">
      <c r="A2" s="17" t="s">
        <v>239</v>
      </c>
    </row>
    <row r="3" spans="1:2" ht="12">
      <c r="A3" s="34" t="s">
        <v>1</v>
      </c>
      <c r="B3" s="139" t="s">
        <v>278</v>
      </c>
    </row>
    <row r="4" spans="1:2" ht="15" customHeight="1">
      <c r="A4" s="39" t="s">
        <v>165</v>
      </c>
      <c r="B4" s="140" t="s">
        <v>278</v>
      </c>
    </row>
    <row r="5" spans="1:2" ht="15" customHeight="1">
      <c r="A5" s="141" t="s">
        <v>232</v>
      </c>
      <c r="B5" s="142" t="s">
        <v>240</v>
      </c>
    </row>
    <row r="6" spans="1:2" ht="15" customHeight="1">
      <c r="A6" s="39" t="s">
        <v>241</v>
      </c>
      <c r="B6" s="140" t="s">
        <v>240</v>
      </c>
    </row>
    <row r="7" spans="1:2" ht="15" customHeight="1">
      <c r="A7" s="29" t="s">
        <v>108</v>
      </c>
      <c r="B7" s="143" t="s">
        <v>240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D5"/>
  <sheetViews>
    <sheetView workbookViewId="0" topLeftCell="A1">
      <selection activeCell="H4" sqref="H4"/>
    </sheetView>
  </sheetViews>
  <sheetFormatPr defaultColWidth="9.00390625" defaultRowHeight="12.75"/>
  <cols>
    <col min="1" max="4" width="10.75390625" style="7" customWidth="1"/>
    <col min="5" max="7" width="7.125" style="7" customWidth="1"/>
    <col min="8" max="16384" width="9.125" style="7" customWidth="1"/>
  </cols>
  <sheetData>
    <row r="1" ht="14.25">
      <c r="A1" s="17" t="s">
        <v>279</v>
      </c>
    </row>
    <row r="2" ht="10.5" customHeight="1">
      <c r="A2" s="58" t="s">
        <v>280</v>
      </c>
    </row>
    <row r="3" ht="10.5" customHeight="1">
      <c r="A3" s="58" t="s">
        <v>242</v>
      </c>
    </row>
    <row r="4" spans="1:4" ht="19.5" customHeight="1">
      <c r="A4" s="34" t="s">
        <v>1</v>
      </c>
      <c r="B4" s="11" t="s">
        <v>243</v>
      </c>
      <c r="C4" s="11" t="s">
        <v>244</v>
      </c>
      <c r="D4" s="11" t="s">
        <v>245</v>
      </c>
    </row>
    <row r="5" spans="1:4" ht="19.5" customHeight="1">
      <c r="A5" s="29">
        <f>SUM(B5:D5)</f>
        <v>19</v>
      </c>
      <c r="B5" s="28">
        <v>9</v>
      </c>
      <c r="C5" s="28">
        <v>4</v>
      </c>
      <c r="D5" s="28">
        <v>6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1"/>
  <sheetViews>
    <sheetView workbookViewId="0" topLeftCell="A1">
      <selection activeCell="N6" sqref="N6"/>
    </sheetView>
  </sheetViews>
  <sheetFormatPr defaultColWidth="9.00390625" defaultRowHeight="12.75"/>
  <cols>
    <col min="1" max="1" width="9.125" style="7" customWidth="1"/>
    <col min="2" max="2" width="7.75390625" style="7" customWidth="1"/>
    <col min="3" max="3" width="6.75390625" style="7" customWidth="1"/>
    <col min="4" max="6" width="5.75390625" style="7" customWidth="1"/>
    <col min="7" max="7" width="6.75390625" style="7" customWidth="1"/>
    <col min="8" max="8" width="9.75390625" style="7" customWidth="1"/>
    <col min="9" max="16384" width="9.125" style="7" customWidth="1"/>
  </cols>
  <sheetData>
    <row r="1" ht="14.25">
      <c r="B1" s="17" t="s">
        <v>46</v>
      </c>
    </row>
    <row r="2" spans="2:10" ht="12">
      <c r="B2" s="158" t="s">
        <v>1</v>
      </c>
      <c r="C2" s="9" t="s">
        <v>47</v>
      </c>
      <c r="D2" s="9"/>
      <c r="E2" s="9"/>
      <c r="F2" s="10"/>
      <c r="G2" s="11" t="s">
        <v>48</v>
      </c>
      <c r="H2" s="147" t="s">
        <v>53</v>
      </c>
      <c r="I2" s="9"/>
      <c r="J2" s="10"/>
    </row>
    <row r="3" spans="2:10" ht="12">
      <c r="B3" s="159"/>
      <c r="C3" s="8" t="s">
        <v>1</v>
      </c>
      <c r="D3" s="16" t="s">
        <v>49</v>
      </c>
      <c r="E3" s="16" t="s">
        <v>50</v>
      </c>
      <c r="F3" s="8" t="s">
        <v>51</v>
      </c>
      <c r="G3" s="8" t="s">
        <v>52</v>
      </c>
      <c r="H3" s="8" t="s">
        <v>247</v>
      </c>
      <c r="I3" s="148" t="s">
        <v>54</v>
      </c>
      <c r="J3" s="149" t="s">
        <v>248</v>
      </c>
    </row>
    <row r="4" spans="1:10" ht="17.25" customHeight="1">
      <c r="A4" s="89" t="s">
        <v>1</v>
      </c>
      <c r="B4" s="30">
        <f>SUM(B7:B41)</f>
        <v>1012</v>
      </c>
      <c r="C4" s="18">
        <f>SUM(C7:C41)</f>
        <v>946</v>
      </c>
      <c r="D4" s="20">
        <f aca="true" t="shared" si="0" ref="D4:J4">SUM(D7:D41)</f>
        <v>305</v>
      </c>
      <c r="E4" s="20">
        <f t="shared" si="0"/>
        <v>322</v>
      </c>
      <c r="F4" s="18">
        <f t="shared" si="0"/>
        <v>319</v>
      </c>
      <c r="G4" s="19">
        <f t="shared" si="0"/>
        <v>0</v>
      </c>
      <c r="H4" s="19">
        <f t="shared" si="0"/>
        <v>66</v>
      </c>
      <c r="I4" s="30">
        <f t="shared" si="0"/>
        <v>65</v>
      </c>
      <c r="J4" s="30">
        <f t="shared" si="0"/>
        <v>1</v>
      </c>
    </row>
    <row r="5" spans="1:10" ht="17.25" customHeight="1">
      <c r="A5" s="144" t="s">
        <v>2</v>
      </c>
      <c r="B5" s="30">
        <f>SUM(C5,G5:H5)</f>
        <v>12</v>
      </c>
      <c r="C5" s="18">
        <f>SUM(D5:F5)</f>
        <v>12</v>
      </c>
      <c r="D5" s="20">
        <v>4</v>
      </c>
      <c r="E5" s="20">
        <v>4</v>
      </c>
      <c r="F5" s="18">
        <v>4</v>
      </c>
      <c r="G5" s="18">
        <v>0</v>
      </c>
      <c r="H5" s="18">
        <v>0</v>
      </c>
      <c r="I5" s="30">
        <v>0</v>
      </c>
      <c r="J5" s="89">
        <v>0</v>
      </c>
    </row>
    <row r="6" spans="1:10" ht="17.25" customHeight="1">
      <c r="A6" s="144" t="s">
        <v>9</v>
      </c>
      <c r="B6" s="30">
        <f>B4-B5</f>
        <v>1000</v>
      </c>
      <c r="C6" s="18">
        <f aca="true" t="shared" si="1" ref="C6:J6">C4-C5</f>
        <v>934</v>
      </c>
      <c r="D6" s="20">
        <f t="shared" si="1"/>
        <v>301</v>
      </c>
      <c r="E6" s="20">
        <f t="shared" si="1"/>
        <v>318</v>
      </c>
      <c r="F6" s="31">
        <f t="shared" si="1"/>
        <v>315</v>
      </c>
      <c r="G6" s="18">
        <f t="shared" si="1"/>
        <v>0</v>
      </c>
      <c r="H6" s="18">
        <f t="shared" si="1"/>
        <v>66</v>
      </c>
      <c r="I6" s="30">
        <f t="shared" si="1"/>
        <v>65</v>
      </c>
      <c r="J6" s="30">
        <f t="shared" si="1"/>
        <v>1</v>
      </c>
    </row>
    <row r="7" spans="1:10" ht="17.25" customHeight="1">
      <c r="A7" s="145" t="s">
        <v>10</v>
      </c>
      <c r="B7" s="32">
        <f>SUM(C7,G7:H7)</f>
        <v>266</v>
      </c>
      <c r="C7" s="21">
        <f>SUM(D7:F7)</f>
        <v>253</v>
      </c>
      <c r="D7" s="22">
        <v>80</v>
      </c>
      <c r="E7" s="22">
        <v>85</v>
      </c>
      <c r="F7" s="21">
        <v>88</v>
      </c>
      <c r="G7" s="21">
        <v>0</v>
      </c>
      <c r="H7" s="21">
        <f>SUM(I7:J7)</f>
        <v>13</v>
      </c>
      <c r="I7" s="32">
        <v>13</v>
      </c>
      <c r="J7" s="76">
        <v>0</v>
      </c>
    </row>
    <row r="8" spans="1:10" ht="17.25" customHeight="1">
      <c r="A8" s="145" t="s">
        <v>11</v>
      </c>
      <c r="B8" s="32">
        <f>SUM(C8,G8:H8)</f>
        <v>150</v>
      </c>
      <c r="C8" s="21">
        <f aca="true" t="shared" si="2" ref="C8:C41">SUM(D8:F8)</f>
        <v>139</v>
      </c>
      <c r="D8" s="22">
        <v>45</v>
      </c>
      <c r="E8" s="22">
        <v>47</v>
      </c>
      <c r="F8" s="21">
        <v>47</v>
      </c>
      <c r="G8" s="21">
        <v>0</v>
      </c>
      <c r="H8" s="21">
        <f>SUM(I8:J8)</f>
        <v>11</v>
      </c>
      <c r="I8" s="32">
        <v>11</v>
      </c>
      <c r="J8" s="76">
        <v>0</v>
      </c>
    </row>
    <row r="9" spans="1:10" ht="17.25" customHeight="1">
      <c r="A9" s="145" t="s">
        <v>12</v>
      </c>
      <c r="B9" s="32">
        <f aca="true" t="shared" si="3" ref="B9:B41">SUM(C9,G9:H9)</f>
        <v>36</v>
      </c>
      <c r="C9" s="21">
        <f t="shared" si="2"/>
        <v>32</v>
      </c>
      <c r="D9" s="22">
        <v>11</v>
      </c>
      <c r="E9" s="22">
        <v>11</v>
      </c>
      <c r="F9" s="21">
        <v>10</v>
      </c>
      <c r="G9" s="21">
        <v>0</v>
      </c>
      <c r="H9" s="21">
        <f aca="true" t="shared" si="4" ref="H9:H41">SUM(I9:J9)</f>
        <v>4</v>
      </c>
      <c r="I9" s="32">
        <v>4</v>
      </c>
      <c r="J9" s="76">
        <v>0</v>
      </c>
    </row>
    <row r="10" spans="1:10" ht="17.25" customHeight="1">
      <c r="A10" s="145" t="s">
        <v>13</v>
      </c>
      <c r="B10" s="32">
        <f t="shared" si="3"/>
        <v>38</v>
      </c>
      <c r="C10" s="21">
        <f t="shared" si="2"/>
        <v>36</v>
      </c>
      <c r="D10" s="22">
        <v>12</v>
      </c>
      <c r="E10" s="22">
        <v>12</v>
      </c>
      <c r="F10" s="21">
        <v>12</v>
      </c>
      <c r="G10" s="21">
        <v>0</v>
      </c>
      <c r="H10" s="21">
        <f t="shared" si="4"/>
        <v>2</v>
      </c>
      <c r="I10" s="32">
        <v>2</v>
      </c>
      <c r="J10" s="76">
        <v>0</v>
      </c>
    </row>
    <row r="11" spans="1:10" ht="17.25" customHeight="1">
      <c r="A11" s="145" t="s">
        <v>14</v>
      </c>
      <c r="B11" s="32">
        <f t="shared" si="3"/>
        <v>56</v>
      </c>
      <c r="C11" s="21">
        <f t="shared" si="2"/>
        <v>51</v>
      </c>
      <c r="D11" s="22">
        <v>17</v>
      </c>
      <c r="E11" s="22">
        <v>17</v>
      </c>
      <c r="F11" s="21">
        <v>17</v>
      </c>
      <c r="G11" s="21">
        <v>0</v>
      </c>
      <c r="H11" s="21">
        <f t="shared" si="4"/>
        <v>5</v>
      </c>
      <c r="I11" s="32">
        <v>5</v>
      </c>
      <c r="J11" s="76">
        <v>0</v>
      </c>
    </row>
    <row r="12" spans="1:10" ht="17.25" customHeight="1">
      <c r="A12" s="145" t="s">
        <v>15</v>
      </c>
      <c r="B12" s="32">
        <f t="shared" si="3"/>
        <v>28</v>
      </c>
      <c r="C12" s="21">
        <f t="shared" si="2"/>
        <v>27</v>
      </c>
      <c r="D12" s="22">
        <v>9</v>
      </c>
      <c r="E12" s="22">
        <v>9</v>
      </c>
      <c r="F12" s="21">
        <v>9</v>
      </c>
      <c r="G12" s="21">
        <v>0</v>
      </c>
      <c r="H12" s="21">
        <f t="shared" si="4"/>
        <v>1</v>
      </c>
      <c r="I12" s="32">
        <v>1</v>
      </c>
      <c r="J12" s="76">
        <v>0</v>
      </c>
    </row>
    <row r="13" spans="1:10" ht="17.25" customHeight="1">
      <c r="A13" s="145" t="s">
        <v>16</v>
      </c>
      <c r="B13" s="32">
        <f t="shared" si="3"/>
        <v>35</v>
      </c>
      <c r="C13" s="21">
        <f t="shared" si="2"/>
        <v>32</v>
      </c>
      <c r="D13" s="22">
        <v>11</v>
      </c>
      <c r="E13" s="22">
        <v>10</v>
      </c>
      <c r="F13" s="21">
        <v>11</v>
      </c>
      <c r="G13" s="21">
        <v>0</v>
      </c>
      <c r="H13" s="21">
        <f t="shared" si="4"/>
        <v>3</v>
      </c>
      <c r="I13" s="32">
        <v>3</v>
      </c>
      <c r="J13" s="76">
        <v>0</v>
      </c>
    </row>
    <row r="14" spans="1:10" ht="17.25" customHeight="1">
      <c r="A14" s="145" t="s">
        <v>17</v>
      </c>
      <c r="B14" s="32">
        <f t="shared" si="3"/>
        <v>38</v>
      </c>
      <c r="C14" s="21">
        <f t="shared" si="2"/>
        <v>35</v>
      </c>
      <c r="D14" s="22">
        <v>11</v>
      </c>
      <c r="E14" s="22">
        <v>12</v>
      </c>
      <c r="F14" s="21">
        <v>12</v>
      </c>
      <c r="G14" s="21">
        <v>0</v>
      </c>
      <c r="H14" s="21">
        <f t="shared" si="4"/>
        <v>3</v>
      </c>
      <c r="I14" s="32">
        <v>3</v>
      </c>
      <c r="J14" s="76">
        <v>0</v>
      </c>
    </row>
    <row r="15" spans="1:10" ht="17.25" customHeight="1">
      <c r="A15" s="146" t="s">
        <v>18</v>
      </c>
      <c r="B15" s="33">
        <f t="shared" si="3"/>
        <v>36</v>
      </c>
      <c r="C15" s="23">
        <f t="shared" si="2"/>
        <v>33</v>
      </c>
      <c r="D15" s="24">
        <v>10</v>
      </c>
      <c r="E15" s="24">
        <v>12</v>
      </c>
      <c r="F15" s="23">
        <v>11</v>
      </c>
      <c r="G15" s="23">
        <v>0</v>
      </c>
      <c r="H15" s="33">
        <f t="shared" si="4"/>
        <v>3</v>
      </c>
      <c r="I15" s="33">
        <v>3</v>
      </c>
      <c r="J15" s="146">
        <v>0</v>
      </c>
    </row>
    <row r="16" spans="1:10" ht="17.25" customHeight="1">
      <c r="A16" s="145" t="s">
        <v>19</v>
      </c>
      <c r="B16" s="32">
        <f t="shared" si="3"/>
        <v>20</v>
      </c>
      <c r="C16" s="21">
        <f t="shared" si="2"/>
        <v>19</v>
      </c>
      <c r="D16" s="22">
        <v>6</v>
      </c>
      <c r="E16" s="22">
        <v>7</v>
      </c>
      <c r="F16" s="21">
        <v>6</v>
      </c>
      <c r="G16" s="21">
        <v>0</v>
      </c>
      <c r="H16" s="21">
        <f t="shared" si="4"/>
        <v>1</v>
      </c>
      <c r="I16" s="32">
        <v>1</v>
      </c>
      <c r="J16" s="76">
        <v>0</v>
      </c>
    </row>
    <row r="17" spans="1:10" ht="17.25" customHeight="1">
      <c r="A17" s="146" t="s">
        <v>20</v>
      </c>
      <c r="B17" s="33">
        <f t="shared" si="3"/>
        <v>12</v>
      </c>
      <c r="C17" s="23">
        <f t="shared" si="2"/>
        <v>11</v>
      </c>
      <c r="D17" s="24">
        <v>4</v>
      </c>
      <c r="E17" s="24">
        <v>4</v>
      </c>
      <c r="F17" s="23">
        <v>3</v>
      </c>
      <c r="G17" s="23">
        <v>0</v>
      </c>
      <c r="H17" s="33">
        <f t="shared" si="4"/>
        <v>1</v>
      </c>
      <c r="I17" s="33">
        <v>1</v>
      </c>
      <c r="J17" s="146">
        <v>0</v>
      </c>
    </row>
    <row r="18" spans="1:10" ht="17.25" customHeight="1">
      <c r="A18" s="145" t="s">
        <v>21</v>
      </c>
      <c r="B18" s="32">
        <f t="shared" si="3"/>
        <v>3</v>
      </c>
      <c r="C18" s="21">
        <f t="shared" si="2"/>
        <v>3</v>
      </c>
      <c r="D18" s="22">
        <v>1</v>
      </c>
      <c r="E18" s="22">
        <v>1</v>
      </c>
      <c r="F18" s="21">
        <v>1</v>
      </c>
      <c r="G18" s="21">
        <v>0</v>
      </c>
      <c r="H18" s="21">
        <f t="shared" si="4"/>
        <v>0</v>
      </c>
      <c r="I18" s="32">
        <v>0</v>
      </c>
      <c r="J18" s="76">
        <v>0</v>
      </c>
    </row>
    <row r="19" spans="1:10" ht="17.25" customHeight="1">
      <c r="A19" s="145" t="s">
        <v>22</v>
      </c>
      <c r="B19" s="32">
        <f t="shared" si="3"/>
        <v>18</v>
      </c>
      <c r="C19" s="21">
        <f t="shared" si="2"/>
        <v>17</v>
      </c>
      <c r="D19" s="22">
        <v>5</v>
      </c>
      <c r="E19" s="22">
        <v>6</v>
      </c>
      <c r="F19" s="21">
        <v>6</v>
      </c>
      <c r="G19" s="21">
        <v>0</v>
      </c>
      <c r="H19" s="21">
        <f t="shared" si="4"/>
        <v>1</v>
      </c>
      <c r="I19" s="32">
        <v>1</v>
      </c>
      <c r="J19" s="76">
        <v>0</v>
      </c>
    </row>
    <row r="20" spans="1:10" ht="17.25" customHeight="1">
      <c r="A20" s="146" t="s">
        <v>23</v>
      </c>
      <c r="B20" s="33">
        <f t="shared" si="3"/>
        <v>24</v>
      </c>
      <c r="C20" s="23">
        <f t="shared" si="2"/>
        <v>23</v>
      </c>
      <c r="D20" s="24">
        <v>8</v>
      </c>
      <c r="E20" s="24">
        <v>8</v>
      </c>
      <c r="F20" s="23">
        <v>7</v>
      </c>
      <c r="G20" s="23">
        <v>0</v>
      </c>
      <c r="H20" s="33">
        <f t="shared" si="4"/>
        <v>1</v>
      </c>
      <c r="I20" s="33">
        <v>1</v>
      </c>
      <c r="J20" s="146">
        <v>0</v>
      </c>
    </row>
    <row r="21" spans="1:10" ht="17.25" customHeight="1">
      <c r="A21" s="145" t="s">
        <v>24</v>
      </c>
      <c r="B21" s="32">
        <f t="shared" si="3"/>
        <v>7</v>
      </c>
      <c r="C21" s="21">
        <f t="shared" si="2"/>
        <v>6</v>
      </c>
      <c r="D21" s="22">
        <v>2</v>
      </c>
      <c r="E21" s="22">
        <v>2</v>
      </c>
      <c r="F21" s="21">
        <v>2</v>
      </c>
      <c r="G21" s="21">
        <v>0</v>
      </c>
      <c r="H21" s="21">
        <f t="shared" si="4"/>
        <v>1</v>
      </c>
      <c r="I21" s="32">
        <v>1</v>
      </c>
      <c r="J21" s="76">
        <v>0</v>
      </c>
    </row>
    <row r="22" spans="1:10" ht="17.25" customHeight="1">
      <c r="A22" s="145" t="s">
        <v>25</v>
      </c>
      <c r="B22" s="32">
        <f t="shared" si="3"/>
        <v>30</v>
      </c>
      <c r="C22" s="21">
        <f t="shared" si="2"/>
        <v>27</v>
      </c>
      <c r="D22" s="22">
        <v>8</v>
      </c>
      <c r="E22" s="22">
        <v>9</v>
      </c>
      <c r="F22" s="21">
        <v>10</v>
      </c>
      <c r="G22" s="21">
        <v>0</v>
      </c>
      <c r="H22" s="21">
        <f t="shared" si="4"/>
        <v>3</v>
      </c>
      <c r="I22" s="32">
        <v>3</v>
      </c>
      <c r="J22" s="76">
        <v>0</v>
      </c>
    </row>
    <row r="23" spans="1:10" ht="17.25" customHeight="1">
      <c r="A23" s="146" t="s">
        <v>26</v>
      </c>
      <c r="B23" s="33">
        <f t="shared" si="3"/>
        <v>14</v>
      </c>
      <c r="C23" s="23">
        <f t="shared" si="2"/>
        <v>13</v>
      </c>
      <c r="D23" s="24">
        <v>4</v>
      </c>
      <c r="E23" s="24">
        <v>4</v>
      </c>
      <c r="F23" s="23">
        <v>5</v>
      </c>
      <c r="G23" s="23">
        <v>0</v>
      </c>
      <c r="H23" s="33">
        <f t="shared" si="4"/>
        <v>1</v>
      </c>
      <c r="I23" s="33">
        <v>1</v>
      </c>
      <c r="J23" s="146">
        <v>0</v>
      </c>
    </row>
    <row r="24" spans="1:10" ht="17.25" customHeight="1">
      <c r="A24" s="145" t="s">
        <v>27</v>
      </c>
      <c r="B24" s="32">
        <f t="shared" si="3"/>
        <v>20</v>
      </c>
      <c r="C24" s="21">
        <f t="shared" si="2"/>
        <v>19</v>
      </c>
      <c r="D24" s="22">
        <v>6</v>
      </c>
      <c r="E24" s="22">
        <v>7</v>
      </c>
      <c r="F24" s="21">
        <v>6</v>
      </c>
      <c r="G24" s="21">
        <v>0</v>
      </c>
      <c r="H24" s="21">
        <f t="shared" si="4"/>
        <v>1</v>
      </c>
      <c r="I24" s="32">
        <v>1</v>
      </c>
      <c r="J24" s="76">
        <v>0</v>
      </c>
    </row>
    <row r="25" spans="1:10" ht="17.25" customHeight="1">
      <c r="A25" s="145" t="s">
        <v>28</v>
      </c>
      <c r="B25" s="32">
        <f t="shared" si="3"/>
        <v>36</v>
      </c>
      <c r="C25" s="21">
        <f t="shared" si="2"/>
        <v>35</v>
      </c>
      <c r="D25" s="22">
        <v>12</v>
      </c>
      <c r="E25" s="22">
        <v>12</v>
      </c>
      <c r="F25" s="21">
        <v>11</v>
      </c>
      <c r="G25" s="21">
        <v>0</v>
      </c>
      <c r="H25" s="21">
        <f t="shared" si="4"/>
        <v>1</v>
      </c>
      <c r="I25" s="32">
        <v>1</v>
      </c>
      <c r="J25" s="76">
        <v>0</v>
      </c>
    </row>
    <row r="26" spans="1:10" ht="17.25" customHeight="1">
      <c r="A26" s="145" t="s">
        <v>29</v>
      </c>
      <c r="B26" s="32">
        <f t="shared" si="3"/>
        <v>3</v>
      </c>
      <c r="C26" s="21">
        <f t="shared" si="2"/>
        <v>3</v>
      </c>
      <c r="D26" s="22">
        <v>1</v>
      </c>
      <c r="E26" s="22">
        <v>1</v>
      </c>
      <c r="F26" s="21">
        <v>1</v>
      </c>
      <c r="G26" s="21">
        <v>0</v>
      </c>
      <c r="H26" s="21">
        <f t="shared" si="4"/>
        <v>0</v>
      </c>
      <c r="I26" s="32">
        <v>0</v>
      </c>
      <c r="J26" s="76">
        <v>0</v>
      </c>
    </row>
    <row r="27" spans="1:10" ht="17.25" customHeight="1">
      <c r="A27" s="146" t="s">
        <v>30</v>
      </c>
      <c r="B27" s="33">
        <f t="shared" si="3"/>
        <v>3</v>
      </c>
      <c r="C27" s="23">
        <f t="shared" si="2"/>
        <v>3</v>
      </c>
      <c r="D27" s="24">
        <v>1</v>
      </c>
      <c r="E27" s="24">
        <v>1</v>
      </c>
      <c r="F27" s="23">
        <v>1</v>
      </c>
      <c r="G27" s="23">
        <v>0</v>
      </c>
      <c r="H27" s="33">
        <f t="shared" si="4"/>
        <v>0</v>
      </c>
      <c r="I27" s="33">
        <v>0</v>
      </c>
      <c r="J27" s="146">
        <v>0</v>
      </c>
    </row>
    <row r="28" spans="1:10" ht="17.25" customHeight="1">
      <c r="A28" s="145" t="s">
        <v>31</v>
      </c>
      <c r="B28" s="32">
        <f t="shared" si="3"/>
        <v>32</v>
      </c>
      <c r="C28" s="21">
        <f t="shared" si="2"/>
        <v>30</v>
      </c>
      <c r="D28" s="22">
        <v>10</v>
      </c>
      <c r="E28" s="22">
        <v>10</v>
      </c>
      <c r="F28" s="21">
        <v>10</v>
      </c>
      <c r="G28" s="21">
        <v>0</v>
      </c>
      <c r="H28" s="21">
        <f t="shared" si="4"/>
        <v>2</v>
      </c>
      <c r="I28" s="32">
        <v>2</v>
      </c>
      <c r="J28" s="76">
        <v>0</v>
      </c>
    </row>
    <row r="29" spans="1:10" ht="17.25" customHeight="1">
      <c r="A29" s="145" t="s">
        <v>32</v>
      </c>
      <c r="B29" s="32">
        <f t="shared" si="3"/>
        <v>18</v>
      </c>
      <c r="C29" s="21">
        <f t="shared" si="2"/>
        <v>18</v>
      </c>
      <c r="D29" s="22">
        <v>5</v>
      </c>
      <c r="E29" s="22">
        <v>7</v>
      </c>
      <c r="F29" s="21">
        <v>6</v>
      </c>
      <c r="G29" s="21">
        <v>0</v>
      </c>
      <c r="H29" s="21">
        <f t="shared" si="4"/>
        <v>0</v>
      </c>
      <c r="I29" s="32">
        <v>0</v>
      </c>
      <c r="J29" s="76">
        <v>0</v>
      </c>
    </row>
    <row r="30" spans="1:10" ht="17.25" customHeight="1">
      <c r="A30" s="145" t="s">
        <v>33</v>
      </c>
      <c r="B30" s="32">
        <f t="shared" si="3"/>
        <v>0</v>
      </c>
      <c r="C30" s="21">
        <f t="shared" si="2"/>
        <v>0</v>
      </c>
      <c r="D30" s="22">
        <v>0</v>
      </c>
      <c r="E30" s="22">
        <v>0</v>
      </c>
      <c r="F30" s="21">
        <v>0</v>
      </c>
      <c r="G30" s="21">
        <v>0</v>
      </c>
      <c r="H30" s="21">
        <f t="shared" si="4"/>
        <v>0</v>
      </c>
      <c r="I30" s="32">
        <v>0</v>
      </c>
      <c r="J30" s="76">
        <v>0</v>
      </c>
    </row>
    <row r="31" spans="1:10" ht="17.25" customHeight="1">
      <c r="A31" s="146" t="s">
        <v>34</v>
      </c>
      <c r="B31" s="33">
        <f t="shared" si="3"/>
        <v>0</v>
      </c>
      <c r="C31" s="23">
        <f t="shared" si="2"/>
        <v>0</v>
      </c>
      <c r="D31" s="24">
        <v>0</v>
      </c>
      <c r="E31" s="24">
        <v>0</v>
      </c>
      <c r="F31" s="23">
        <v>0</v>
      </c>
      <c r="G31" s="23">
        <v>0</v>
      </c>
      <c r="H31" s="33">
        <f t="shared" si="4"/>
        <v>0</v>
      </c>
      <c r="I31" s="33">
        <v>0</v>
      </c>
      <c r="J31" s="146">
        <v>0</v>
      </c>
    </row>
    <row r="32" spans="1:10" ht="17.25" customHeight="1">
      <c r="A32" s="145" t="s">
        <v>35</v>
      </c>
      <c r="B32" s="32">
        <f t="shared" si="3"/>
        <v>10</v>
      </c>
      <c r="C32" s="21">
        <f t="shared" si="2"/>
        <v>9</v>
      </c>
      <c r="D32" s="22">
        <v>3</v>
      </c>
      <c r="E32" s="22">
        <v>3</v>
      </c>
      <c r="F32" s="21">
        <v>3</v>
      </c>
      <c r="G32" s="21">
        <v>0</v>
      </c>
      <c r="H32" s="21">
        <f t="shared" si="4"/>
        <v>1</v>
      </c>
      <c r="I32" s="32">
        <v>1</v>
      </c>
      <c r="J32" s="76">
        <v>0</v>
      </c>
    </row>
    <row r="33" spans="1:10" ht="17.25" customHeight="1">
      <c r="A33" s="145" t="s">
        <v>36</v>
      </c>
      <c r="B33" s="32">
        <f t="shared" si="3"/>
        <v>3</v>
      </c>
      <c r="C33" s="21">
        <f t="shared" si="2"/>
        <v>3</v>
      </c>
      <c r="D33" s="22">
        <v>1</v>
      </c>
      <c r="E33" s="22">
        <v>1</v>
      </c>
      <c r="F33" s="21">
        <v>1</v>
      </c>
      <c r="G33" s="21">
        <v>0</v>
      </c>
      <c r="H33" s="21">
        <f t="shared" si="4"/>
        <v>0</v>
      </c>
      <c r="I33" s="32">
        <v>0</v>
      </c>
      <c r="J33" s="76">
        <v>0</v>
      </c>
    </row>
    <row r="34" spans="1:10" ht="17.25" customHeight="1">
      <c r="A34" s="145" t="s">
        <v>37</v>
      </c>
      <c r="B34" s="32">
        <f t="shared" si="3"/>
        <v>3</v>
      </c>
      <c r="C34" s="21">
        <f t="shared" si="2"/>
        <v>3</v>
      </c>
      <c r="D34" s="22">
        <v>1</v>
      </c>
      <c r="E34" s="22">
        <v>1</v>
      </c>
      <c r="F34" s="21">
        <v>1</v>
      </c>
      <c r="G34" s="21">
        <v>0</v>
      </c>
      <c r="H34" s="21">
        <f t="shared" si="4"/>
        <v>0</v>
      </c>
      <c r="I34" s="32">
        <v>0</v>
      </c>
      <c r="J34" s="76">
        <v>0</v>
      </c>
    </row>
    <row r="35" spans="1:10" ht="17.25" customHeight="1">
      <c r="A35" s="145" t="s">
        <v>38</v>
      </c>
      <c r="B35" s="32">
        <f t="shared" si="3"/>
        <v>3</v>
      </c>
      <c r="C35" s="21">
        <f t="shared" si="2"/>
        <v>3</v>
      </c>
      <c r="D35" s="22">
        <v>1</v>
      </c>
      <c r="E35" s="22">
        <v>1</v>
      </c>
      <c r="F35" s="21">
        <v>1</v>
      </c>
      <c r="G35" s="21">
        <v>0</v>
      </c>
      <c r="H35" s="21">
        <f t="shared" si="4"/>
        <v>0</v>
      </c>
      <c r="I35" s="32">
        <v>0</v>
      </c>
      <c r="J35" s="76">
        <v>0</v>
      </c>
    </row>
    <row r="36" spans="1:10" ht="17.25" customHeight="1">
      <c r="A36" s="145" t="s">
        <v>39</v>
      </c>
      <c r="B36" s="32">
        <f t="shared" si="3"/>
        <v>7</v>
      </c>
      <c r="C36" s="21">
        <f t="shared" si="2"/>
        <v>6</v>
      </c>
      <c r="D36" s="22">
        <v>2</v>
      </c>
      <c r="E36" s="22">
        <v>2</v>
      </c>
      <c r="F36" s="21">
        <v>2</v>
      </c>
      <c r="G36" s="21">
        <v>0</v>
      </c>
      <c r="H36" s="21">
        <f t="shared" si="4"/>
        <v>1</v>
      </c>
      <c r="I36" s="32">
        <v>1</v>
      </c>
      <c r="J36" s="76">
        <v>0</v>
      </c>
    </row>
    <row r="37" spans="1:10" ht="17.25" customHeight="1">
      <c r="A37" s="145" t="s">
        <v>40</v>
      </c>
      <c r="B37" s="32">
        <f t="shared" si="3"/>
        <v>10</v>
      </c>
      <c r="C37" s="21">
        <f t="shared" si="2"/>
        <v>9</v>
      </c>
      <c r="D37" s="22">
        <v>3</v>
      </c>
      <c r="E37" s="22">
        <v>3</v>
      </c>
      <c r="F37" s="21">
        <v>3</v>
      </c>
      <c r="G37" s="21">
        <v>0</v>
      </c>
      <c r="H37" s="21">
        <f t="shared" si="4"/>
        <v>1</v>
      </c>
      <c r="I37" s="32">
        <v>1</v>
      </c>
      <c r="J37" s="76">
        <v>0</v>
      </c>
    </row>
    <row r="38" spans="1:10" ht="17.25" customHeight="1">
      <c r="A38" s="145" t="s">
        <v>41</v>
      </c>
      <c r="B38" s="32">
        <f t="shared" si="3"/>
        <v>3</v>
      </c>
      <c r="C38" s="21">
        <f t="shared" si="2"/>
        <v>3</v>
      </c>
      <c r="D38" s="22">
        <v>1</v>
      </c>
      <c r="E38" s="22">
        <v>1</v>
      </c>
      <c r="F38" s="21">
        <v>1</v>
      </c>
      <c r="G38" s="21">
        <v>0</v>
      </c>
      <c r="H38" s="21">
        <f t="shared" si="4"/>
        <v>0</v>
      </c>
      <c r="I38" s="32">
        <v>0</v>
      </c>
      <c r="J38" s="76">
        <v>0</v>
      </c>
    </row>
    <row r="39" spans="1:10" ht="17.25" customHeight="1">
      <c r="A39" s="146" t="s">
        <v>42</v>
      </c>
      <c r="B39" s="33">
        <f t="shared" si="3"/>
        <v>16</v>
      </c>
      <c r="C39" s="23">
        <f t="shared" si="2"/>
        <v>14</v>
      </c>
      <c r="D39" s="24">
        <v>5</v>
      </c>
      <c r="E39" s="24">
        <v>5</v>
      </c>
      <c r="F39" s="23">
        <v>4</v>
      </c>
      <c r="G39" s="23">
        <v>0</v>
      </c>
      <c r="H39" s="33">
        <f t="shared" si="4"/>
        <v>2</v>
      </c>
      <c r="I39" s="33">
        <v>1</v>
      </c>
      <c r="J39" s="146">
        <v>1</v>
      </c>
    </row>
    <row r="40" spans="1:10" ht="17.25" customHeight="1">
      <c r="A40" s="145" t="s">
        <v>43</v>
      </c>
      <c r="B40" s="32">
        <f t="shared" si="3"/>
        <v>21</v>
      </c>
      <c r="C40" s="21">
        <f t="shared" si="2"/>
        <v>19</v>
      </c>
      <c r="D40" s="22">
        <v>5</v>
      </c>
      <c r="E40" s="22">
        <v>7</v>
      </c>
      <c r="F40" s="21">
        <v>7</v>
      </c>
      <c r="G40" s="21">
        <v>0</v>
      </c>
      <c r="H40" s="21">
        <f t="shared" si="4"/>
        <v>2</v>
      </c>
      <c r="I40" s="32">
        <v>2</v>
      </c>
      <c r="J40" s="76">
        <v>0</v>
      </c>
    </row>
    <row r="41" spans="1:10" ht="17.25" customHeight="1">
      <c r="A41" s="144" t="s">
        <v>44</v>
      </c>
      <c r="B41" s="30">
        <f t="shared" si="3"/>
        <v>13</v>
      </c>
      <c r="C41" s="18">
        <f t="shared" si="2"/>
        <v>12</v>
      </c>
      <c r="D41" s="20">
        <v>4</v>
      </c>
      <c r="E41" s="20">
        <v>4</v>
      </c>
      <c r="F41" s="18">
        <v>4</v>
      </c>
      <c r="G41" s="18">
        <v>0</v>
      </c>
      <c r="H41" s="30">
        <f t="shared" si="4"/>
        <v>1</v>
      </c>
      <c r="I41" s="30">
        <v>1</v>
      </c>
      <c r="J41" s="36">
        <v>0</v>
      </c>
    </row>
  </sheetData>
  <mergeCells count="1">
    <mergeCell ref="B2:B3"/>
  </mergeCells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7"/>
  <sheetViews>
    <sheetView workbookViewId="0" topLeftCell="A1">
      <selection activeCell="E5" sqref="E5"/>
    </sheetView>
  </sheetViews>
  <sheetFormatPr defaultColWidth="9.00390625" defaultRowHeight="12.75"/>
  <cols>
    <col min="1" max="16384" width="9.125" style="7" customWidth="1"/>
  </cols>
  <sheetData>
    <row r="1" ht="14.25">
      <c r="A1" s="17" t="s">
        <v>249</v>
      </c>
    </row>
    <row r="2" spans="1:4" ht="12">
      <c r="A2" s="34" t="s">
        <v>55</v>
      </c>
      <c r="B2" s="11" t="s">
        <v>56</v>
      </c>
      <c r="C2" s="11" t="s">
        <v>55</v>
      </c>
      <c r="D2" s="11" t="s">
        <v>56</v>
      </c>
    </row>
    <row r="3" spans="1:4" ht="17.25" customHeight="1">
      <c r="A3" s="35" t="s">
        <v>1</v>
      </c>
      <c r="B3" s="36">
        <f>SUM(B4:B17,D3:D17)</f>
        <v>86</v>
      </c>
      <c r="C3" s="37" t="s">
        <v>57</v>
      </c>
      <c r="D3" s="21">
        <v>4</v>
      </c>
    </row>
    <row r="4" spans="1:4" ht="17.25" customHeight="1">
      <c r="A4" s="38" t="s">
        <v>58</v>
      </c>
      <c r="B4" s="25">
        <v>0</v>
      </c>
      <c r="C4" s="37" t="s">
        <v>59</v>
      </c>
      <c r="D4" s="21">
        <v>3</v>
      </c>
    </row>
    <row r="5" spans="1:4" ht="17.25" customHeight="1">
      <c r="A5" s="38" t="s">
        <v>60</v>
      </c>
      <c r="B5" s="21">
        <v>0</v>
      </c>
      <c r="C5" s="37" t="s">
        <v>61</v>
      </c>
      <c r="D5" s="21">
        <v>2</v>
      </c>
    </row>
    <row r="6" spans="1:4" ht="17.25" customHeight="1">
      <c r="A6" s="38" t="s">
        <v>62</v>
      </c>
      <c r="B6" s="21">
        <v>0</v>
      </c>
      <c r="C6" s="37" t="s">
        <v>63</v>
      </c>
      <c r="D6" s="21">
        <v>2</v>
      </c>
    </row>
    <row r="7" spans="1:4" ht="17.25" customHeight="1">
      <c r="A7" s="38" t="s">
        <v>64</v>
      </c>
      <c r="B7" s="21">
        <v>9</v>
      </c>
      <c r="C7" s="37" t="s">
        <v>65</v>
      </c>
      <c r="D7" s="21">
        <v>2</v>
      </c>
    </row>
    <row r="8" spans="1:4" ht="17.25" customHeight="1">
      <c r="A8" s="38" t="s">
        <v>66</v>
      </c>
      <c r="B8" s="21">
        <v>2</v>
      </c>
      <c r="C8" s="37" t="s">
        <v>67</v>
      </c>
      <c r="D8" s="21">
        <v>5</v>
      </c>
    </row>
    <row r="9" spans="1:4" ht="17.25" customHeight="1">
      <c r="A9" s="38" t="s">
        <v>68</v>
      </c>
      <c r="B9" s="21">
        <v>0</v>
      </c>
      <c r="C9" s="37" t="s">
        <v>69</v>
      </c>
      <c r="D9" s="21">
        <v>2</v>
      </c>
    </row>
    <row r="10" spans="1:4" ht="17.25" customHeight="1">
      <c r="A10" s="38" t="s">
        <v>70</v>
      </c>
      <c r="B10" s="21">
        <v>2</v>
      </c>
      <c r="C10" s="37" t="s">
        <v>71</v>
      </c>
      <c r="D10" s="21">
        <v>5</v>
      </c>
    </row>
    <row r="11" spans="1:4" ht="17.25" customHeight="1">
      <c r="A11" s="38" t="s">
        <v>72</v>
      </c>
      <c r="B11" s="21">
        <v>10</v>
      </c>
      <c r="C11" s="37" t="s">
        <v>73</v>
      </c>
      <c r="D11" s="21">
        <v>1</v>
      </c>
    </row>
    <row r="12" spans="1:4" ht="17.25" customHeight="1">
      <c r="A12" s="38" t="s">
        <v>74</v>
      </c>
      <c r="B12" s="21">
        <v>2</v>
      </c>
      <c r="C12" s="37" t="s">
        <v>75</v>
      </c>
      <c r="D12" s="21">
        <v>0</v>
      </c>
    </row>
    <row r="13" spans="1:4" ht="17.25" customHeight="1">
      <c r="A13" s="38" t="s">
        <v>76</v>
      </c>
      <c r="B13" s="21">
        <v>5</v>
      </c>
      <c r="C13" s="37" t="s">
        <v>77</v>
      </c>
      <c r="D13" s="21">
        <v>1</v>
      </c>
    </row>
    <row r="14" spans="1:4" ht="17.25" customHeight="1">
      <c r="A14" s="38" t="s">
        <v>78</v>
      </c>
      <c r="B14" s="21">
        <v>11</v>
      </c>
      <c r="C14" s="37" t="s">
        <v>79</v>
      </c>
      <c r="D14" s="21">
        <v>1</v>
      </c>
    </row>
    <row r="15" spans="1:4" ht="17.25" customHeight="1">
      <c r="A15" s="38" t="s">
        <v>80</v>
      </c>
      <c r="B15" s="21">
        <v>4</v>
      </c>
      <c r="C15" s="37" t="s">
        <v>81</v>
      </c>
      <c r="D15" s="21">
        <v>0</v>
      </c>
    </row>
    <row r="16" spans="1:4" ht="17.25" customHeight="1">
      <c r="A16" s="38" t="s">
        <v>82</v>
      </c>
      <c r="B16" s="21">
        <v>6</v>
      </c>
      <c r="C16" s="37" t="s">
        <v>83</v>
      </c>
      <c r="D16" s="21">
        <v>0</v>
      </c>
    </row>
    <row r="17" spans="1:4" ht="17.25" customHeight="1">
      <c r="A17" s="35" t="s">
        <v>84</v>
      </c>
      <c r="B17" s="18">
        <v>7</v>
      </c>
      <c r="C17" s="8" t="s">
        <v>85</v>
      </c>
      <c r="D17" s="18">
        <v>0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2"/>
  <sheetViews>
    <sheetView workbookViewId="0" topLeftCell="A1">
      <selection activeCell="H4" sqref="H4"/>
    </sheetView>
  </sheetViews>
  <sheetFormatPr defaultColWidth="9.00390625" defaultRowHeight="12.75"/>
  <cols>
    <col min="1" max="1" width="21.125" style="7" customWidth="1"/>
    <col min="2" max="4" width="4.875" style="7" customWidth="1"/>
    <col min="5" max="16384" width="9.125" style="7" customWidth="1"/>
  </cols>
  <sheetData>
    <row r="1" ht="14.25">
      <c r="A1" s="17" t="s">
        <v>250</v>
      </c>
    </row>
    <row r="2" spans="1:4" ht="12">
      <c r="A2" s="34" t="s">
        <v>251</v>
      </c>
      <c r="B2" s="11" t="s">
        <v>1</v>
      </c>
      <c r="C2" s="11" t="s">
        <v>86</v>
      </c>
      <c r="D2" s="11" t="s">
        <v>87</v>
      </c>
    </row>
    <row r="3" spans="1:4" ht="17.25" customHeight="1">
      <c r="A3" s="39" t="s">
        <v>88</v>
      </c>
      <c r="B3" s="21">
        <f>SUM(C3:D3)</f>
        <v>86</v>
      </c>
      <c r="C3" s="21">
        <v>86</v>
      </c>
      <c r="D3" s="25">
        <v>0</v>
      </c>
    </row>
    <row r="4" spans="1:4" ht="17.25" customHeight="1">
      <c r="A4" s="40" t="s">
        <v>89</v>
      </c>
      <c r="B4" s="21">
        <f aca="true" t="shared" si="0" ref="B4:B12">SUM(C4:D4)</f>
        <v>86</v>
      </c>
      <c r="C4" s="21">
        <v>86</v>
      </c>
      <c r="D4" s="21">
        <v>0</v>
      </c>
    </row>
    <row r="5" spans="1:4" ht="17.25" customHeight="1">
      <c r="A5" s="40" t="s">
        <v>90</v>
      </c>
      <c r="B5" s="21">
        <f t="shared" si="0"/>
        <v>82</v>
      </c>
      <c r="C5" s="21">
        <v>82</v>
      </c>
      <c r="D5" s="21">
        <v>0</v>
      </c>
    </row>
    <row r="6" spans="1:4" ht="24" customHeight="1">
      <c r="A6" s="41" t="s">
        <v>252</v>
      </c>
      <c r="B6" s="21">
        <f t="shared" si="0"/>
        <v>78</v>
      </c>
      <c r="C6" s="21">
        <v>78</v>
      </c>
      <c r="D6" s="21">
        <v>0</v>
      </c>
    </row>
    <row r="7" spans="1:4" ht="17.25" customHeight="1">
      <c r="A7" s="39" t="s">
        <v>91</v>
      </c>
      <c r="B7" s="21">
        <f t="shared" si="0"/>
        <v>0</v>
      </c>
      <c r="C7" s="21">
        <v>0</v>
      </c>
      <c r="D7" s="21">
        <v>0</v>
      </c>
    </row>
    <row r="8" spans="1:4" ht="17.25" customHeight="1">
      <c r="A8" s="39" t="s">
        <v>92</v>
      </c>
      <c r="B8" s="21">
        <f t="shared" si="0"/>
        <v>0</v>
      </c>
      <c r="C8" s="21">
        <v>0</v>
      </c>
      <c r="D8" s="21">
        <v>0</v>
      </c>
    </row>
    <row r="9" spans="1:4" ht="17.25" customHeight="1">
      <c r="A9" s="39" t="s">
        <v>93</v>
      </c>
      <c r="B9" s="21">
        <f t="shared" si="0"/>
        <v>65</v>
      </c>
      <c r="C9" s="21">
        <v>65</v>
      </c>
      <c r="D9" s="21">
        <v>0</v>
      </c>
    </row>
    <row r="10" spans="1:4" ht="17.25" customHeight="1">
      <c r="A10" s="39" t="s">
        <v>94</v>
      </c>
      <c r="B10" s="21">
        <f t="shared" si="0"/>
        <v>85</v>
      </c>
      <c r="C10" s="21">
        <v>85</v>
      </c>
      <c r="D10" s="21">
        <v>0</v>
      </c>
    </row>
    <row r="11" spans="1:4" ht="17.25" customHeight="1">
      <c r="A11" s="39" t="s">
        <v>95</v>
      </c>
      <c r="B11" s="21">
        <f t="shared" si="0"/>
        <v>85</v>
      </c>
      <c r="C11" s="21">
        <v>85</v>
      </c>
      <c r="D11" s="21">
        <v>0</v>
      </c>
    </row>
    <row r="12" spans="1:4" ht="17.25" customHeight="1">
      <c r="A12" s="29" t="s">
        <v>96</v>
      </c>
      <c r="B12" s="18">
        <f t="shared" si="0"/>
        <v>85</v>
      </c>
      <c r="C12" s="18">
        <v>85</v>
      </c>
      <c r="D12" s="18">
        <v>0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N43"/>
  <sheetViews>
    <sheetView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G6" sqref="G6"/>
    </sheetView>
  </sheetViews>
  <sheetFormatPr defaultColWidth="9.00390625" defaultRowHeight="12.75"/>
  <cols>
    <col min="1" max="1" width="3.75390625" style="7" customWidth="1"/>
    <col min="2" max="2" width="6.625" style="7" customWidth="1"/>
    <col min="3" max="6" width="7.375" style="7" customWidth="1"/>
    <col min="7" max="8" width="6.375" style="7" customWidth="1"/>
    <col min="9" max="9" width="7.375" style="7" customWidth="1"/>
    <col min="10" max="11" width="6.375" style="7" customWidth="1"/>
    <col min="12" max="12" width="7.375" style="7" customWidth="1"/>
    <col min="13" max="14" width="6.375" style="7" customWidth="1"/>
    <col min="15" max="16384" width="9.125" style="7" customWidth="1"/>
  </cols>
  <sheetData>
    <row r="2" ht="12">
      <c r="A2"/>
    </row>
    <row r="3" ht="14.25" customHeight="1">
      <c r="A3" s="17" t="s">
        <v>253</v>
      </c>
    </row>
    <row r="4" spans="1:14" ht="12">
      <c r="A4" s="154" t="s">
        <v>0</v>
      </c>
      <c r="B4" s="160"/>
      <c r="C4" s="42" t="s">
        <v>1</v>
      </c>
      <c r="D4" s="9"/>
      <c r="E4" s="10"/>
      <c r="F4" s="9" t="s">
        <v>97</v>
      </c>
      <c r="G4" s="9"/>
      <c r="H4" s="10"/>
      <c r="I4" s="9" t="s">
        <v>98</v>
      </c>
      <c r="J4" s="9"/>
      <c r="K4" s="10"/>
      <c r="L4" s="9" t="s">
        <v>99</v>
      </c>
      <c r="M4" s="9"/>
      <c r="N4" s="10"/>
    </row>
    <row r="5" spans="1:14" ht="12">
      <c r="A5" s="161"/>
      <c r="B5" s="162"/>
      <c r="C5" s="35" t="s">
        <v>1</v>
      </c>
      <c r="D5" s="8" t="s">
        <v>100</v>
      </c>
      <c r="E5" s="8" t="s">
        <v>101</v>
      </c>
      <c r="F5" s="8" t="s">
        <v>1</v>
      </c>
      <c r="G5" s="16" t="s">
        <v>100</v>
      </c>
      <c r="H5" s="8" t="s">
        <v>101</v>
      </c>
      <c r="I5" s="8" t="s">
        <v>1</v>
      </c>
      <c r="J5" s="16" t="s">
        <v>100</v>
      </c>
      <c r="K5" s="8" t="s">
        <v>101</v>
      </c>
      <c r="L5" s="8" t="s">
        <v>1</v>
      </c>
      <c r="M5" s="16" t="s">
        <v>100</v>
      </c>
      <c r="N5" s="8" t="s">
        <v>101</v>
      </c>
    </row>
    <row r="6" spans="1:14" ht="17.25" customHeight="1">
      <c r="A6" s="2" t="s">
        <v>1</v>
      </c>
      <c r="B6" s="3"/>
      <c r="C6" s="30">
        <f>SUM(C9:C43)</f>
        <v>32590</v>
      </c>
      <c r="D6" s="18">
        <f aca="true" t="shared" si="0" ref="D6:N6">SUM(D9:D43)</f>
        <v>16669</v>
      </c>
      <c r="E6" s="18">
        <f t="shared" si="0"/>
        <v>15921</v>
      </c>
      <c r="F6" s="18">
        <f t="shared" si="0"/>
        <v>10456</v>
      </c>
      <c r="G6" s="20">
        <f t="shared" si="0"/>
        <v>5343</v>
      </c>
      <c r="H6" s="18">
        <f t="shared" si="0"/>
        <v>5113</v>
      </c>
      <c r="I6" s="18">
        <f t="shared" si="0"/>
        <v>11099</v>
      </c>
      <c r="J6" s="20">
        <f t="shared" si="0"/>
        <v>5700</v>
      </c>
      <c r="K6" s="18">
        <f t="shared" si="0"/>
        <v>5399</v>
      </c>
      <c r="L6" s="18">
        <f t="shared" si="0"/>
        <v>11035</v>
      </c>
      <c r="M6" s="20">
        <f t="shared" si="0"/>
        <v>5626</v>
      </c>
      <c r="N6" s="18">
        <f t="shared" si="0"/>
        <v>5409</v>
      </c>
    </row>
    <row r="7" spans="1:14" ht="17.25" customHeight="1">
      <c r="A7" s="4"/>
      <c r="B7" s="43" t="s">
        <v>254</v>
      </c>
      <c r="C7" s="30">
        <f>SUM(F7,I7,L7)</f>
        <v>475</v>
      </c>
      <c r="D7" s="30">
        <f>SUM(G7,J7,M7)</f>
        <v>242</v>
      </c>
      <c r="E7" s="30">
        <f>SUM(H7,K7,N7)</f>
        <v>233</v>
      </c>
      <c r="F7" s="18">
        <f>SUM(G7:H7)</f>
        <v>160</v>
      </c>
      <c r="G7" s="20">
        <v>84</v>
      </c>
      <c r="H7" s="18">
        <v>76</v>
      </c>
      <c r="I7" s="18">
        <f>SUM(J7:K7)</f>
        <v>160</v>
      </c>
      <c r="J7" s="20">
        <v>80</v>
      </c>
      <c r="K7" s="18">
        <v>80</v>
      </c>
      <c r="L7" s="18">
        <f>SUM(M7:N7)</f>
        <v>155</v>
      </c>
      <c r="M7" s="20">
        <v>78</v>
      </c>
      <c r="N7" s="18">
        <v>77</v>
      </c>
    </row>
    <row r="8" spans="1:14" ht="17.25" customHeight="1">
      <c r="A8" s="1"/>
      <c r="B8" s="44" t="s">
        <v>255</v>
      </c>
      <c r="C8" s="30">
        <f>C6-C7</f>
        <v>32115</v>
      </c>
      <c r="D8" s="18">
        <f aca="true" t="shared" si="1" ref="D8:N8">D6-D7</f>
        <v>16427</v>
      </c>
      <c r="E8" s="18">
        <f t="shared" si="1"/>
        <v>15688</v>
      </c>
      <c r="F8" s="18">
        <f t="shared" si="1"/>
        <v>10296</v>
      </c>
      <c r="G8" s="20">
        <f t="shared" si="1"/>
        <v>5259</v>
      </c>
      <c r="H8" s="18">
        <f t="shared" si="1"/>
        <v>5037</v>
      </c>
      <c r="I8" s="18">
        <f t="shared" si="1"/>
        <v>10939</v>
      </c>
      <c r="J8" s="20">
        <f t="shared" si="1"/>
        <v>5620</v>
      </c>
      <c r="K8" s="18">
        <f t="shared" si="1"/>
        <v>5319</v>
      </c>
      <c r="L8" s="18">
        <f t="shared" si="1"/>
        <v>10880</v>
      </c>
      <c r="M8" s="20">
        <f t="shared" si="1"/>
        <v>5548</v>
      </c>
      <c r="N8" s="18">
        <f t="shared" si="1"/>
        <v>5332</v>
      </c>
    </row>
    <row r="9" spans="1:14" ht="17.25" customHeight="1">
      <c r="A9" s="2" t="s">
        <v>10</v>
      </c>
      <c r="B9" s="3"/>
      <c r="C9" s="32">
        <f aca="true" t="shared" si="2" ref="C9:E43">SUM(F9,I9,L9)</f>
        <v>9057</v>
      </c>
      <c r="D9" s="21">
        <f t="shared" si="2"/>
        <v>4611</v>
      </c>
      <c r="E9" s="21">
        <f t="shared" si="2"/>
        <v>4446</v>
      </c>
      <c r="F9" s="21">
        <f>SUM(G9:H9)</f>
        <v>2943</v>
      </c>
      <c r="G9" s="22">
        <v>1520</v>
      </c>
      <c r="H9" s="21">
        <v>1423</v>
      </c>
      <c r="I9" s="21">
        <f>SUM(J9:K9)</f>
        <v>3049</v>
      </c>
      <c r="J9" s="22">
        <v>1548</v>
      </c>
      <c r="K9" s="21">
        <v>1501</v>
      </c>
      <c r="L9" s="21">
        <f>SUM(M9:N9)</f>
        <v>3065</v>
      </c>
      <c r="M9" s="22">
        <v>1543</v>
      </c>
      <c r="N9" s="21">
        <v>1522</v>
      </c>
    </row>
    <row r="10" spans="1:14" ht="17.25" customHeight="1">
      <c r="A10" s="2" t="s">
        <v>11</v>
      </c>
      <c r="B10" s="3"/>
      <c r="C10" s="32">
        <f t="shared" si="2"/>
        <v>4793</v>
      </c>
      <c r="D10" s="21">
        <f t="shared" si="2"/>
        <v>2497</v>
      </c>
      <c r="E10" s="21">
        <f t="shared" si="2"/>
        <v>2296</v>
      </c>
      <c r="F10" s="21">
        <f aca="true" t="shared" si="3" ref="F10:F43">SUM(G10:H10)</f>
        <v>1521</v>
      </c>
      <c r="G10" s="22">
        <v>781</v>
      </c>
      <c r="H10" s="21">
        <v>740</v>
      </c>
      <c r="I10" s="21">
        <f aca="true" t="shared" si="4" ref="I10:I41">SUM(J10:K10)</f>
        <v>1674</v>
      </c>
      <c r="J10" s="22">
        <v>883</v>
      </c>
      <c r="K10" s="21">
        <v>791</v>
      </c>
      <c r="L10" s="21">
        <f aca="true" t="shared" si="5" ref="L10:L41">SUM(M10:N10)</f>
        <v>1598</v>
      </c>
      <c r="M10" s="22">
        <v>833</v>
      </c>
      <c r="N10" s="21">
        <v>765</v>
      </c>
    </row>
    <row r="11" spans="1:14" ht="17.25" customHeight="1">
      <c r="A11" s="2" t="s">
        <v>12</v>
      </c>
      <c r="B11" s="3"/>
      <c r="C11" s="32">
        <f t="shared" si="2"/>
        <v>1046</v>
      </c>
      <c r="D11" s="21">
        <f t="shared" si="2"/>
        <v>505</v>
      </c>
      <c r="E11" s="21">
        <f t="shared" si="2"/>
        <v>541</v>
      </c>
      <c r="F11" s="21">
        <f t="shared" si="3"/>
        <v>347</v>
      </c>
      <c r="G11" s="22">
        <v>170</v>
      </c>
      <c r="H11" s="21">
        <v>177</v>
      </c>
      <c r="I11" s="21">
        <f t="shared" si="4"/>
        <v>366</v>
      </c>
      <c r="J11" s="22">
        <v>175</v>
      </c>
      <c r="K11" s="21">
        <v>191</v>
      </c>
      <c r="L11" s="21">
        <f t="shared" si="5"/>
        <v>333</v>
      </c>
      <c r="M11" s="22">
        <v>160</v>
      </c>
      <c r="N11" s="21">
        <v>173</v>
      </c>
    </row>
    <row r="12" spans="1:14" ht="17.25" customHeight="1">
      <c r="A12" s="2" t="s">
        <v>13</v>
      </c>
      <c r="B12" s="3"/>
      <c r="C12" s="32">
        <f t="shared" si="2"/>
        <v>1292</v>
      </c>
      <c r="D12" s="21">
        <f t="shared" si="2"/>
        <v>685</v>
      </c>
      <c r="E12" s="21">
        <f t="shared" si="2"/>
        <v>607</v>
      </c>
      <c r="F12" s="21">
        <f t="shared" si="3"/>
        <v>422</v>
      </c>
      <c r="G12" s="22">
        <v>238</v>
      </c>
      <c r="H12" s="21">
        <v>184</v>
      </c>
      <c r="I12" s="21">
        <f t="shared" si="4"/>
        <v>419</v>
      </c>
      <c r="J12" s="22">
        <v>217</v>
      </c>
      <c r="K12" s="21">
        <v>202</v>
      </c>
      <c r="L12" s="21">
        <f t="shared" si="5"/>
        <v>451</v>
      </c>
      <c r="M12" s="22">
        <v>230</v>
      </c>
      <c r="N12" s="21">
        <v>221</v>
      </c>
    </row>
    <row r="13" spans="1:14" ht="17.25" customHeight="1">
      <c r="A13" s="2" t="s">
        <v>14</v>
      </c>
      <c r="B13" s="3"/>
      <c r="C13" s="32">
        <f t="shared" si="2"/>
        <v>1664</v>
      </c>
      <c r="D13" s="21">
        <f t="shared" si="2"/>
        <v>866</v>
      </c>
      <c r="E13" s="21">
        <f t="shared" si="2"/>
        <v>798</v>
      </c>
      <c r="F13" s="21">
        <f t="shared" si="3"/>
        <v>527</v>
      </c>
      <c r="G13" s="22">
        <v>278</v>
      </c>
      <c r="H13" s="21">
        <v>249</v>
      </c>
      <c r="I13" s="21">
        <f t="shared" si="4"/>
        <v>544</v>
      </c>
      <c r="J13" s="22">
        <v>285</v>
      </c>
      <c r="K13" s="21">
        <v>259</v>
      </c>
      <c r="L13" s="21">
        <f t="shared" si="5"/>
        <v>593</v>
      </c>
      <c r="M13" s="22">
        <v>303</v>
      </c>
      <c r="N13" s="21">
        <v>290</v>
      </c>
    </row>
    <row r="14" spans="1:14" ht="17.25" customHeight="1">
      <c r="A14" s="2" t="s">
        <v>15</v>
      </c>
      <c r="B14" s="3"/>
      <c r="C14" s="32">
        <f t="shared" si="2"/>
        <v>976</v>
      </c>
      <c r="D14" s="21">
        <f t="shared" si="2"/>
        <v>483</v>
      </c>
      <c r="E14" s="21">
        <f t="shared" si="2"/>
        <v>493</v>
      </c>
      <c r="F14" s="21">
        <f t="shared" si="3"/>
        <v>302</v>
      </c>
      <c r="G14" s="22">
        <v>147</v>
      </c>
      <c r="H14" s="21">
        <v>155</v>
      </c>
      <c r="I14" s="21">
        <f t="shared" si="4"/>
        <v>349</v>
      </c>
      <c r="J14" s="22">
        <v>173</v>
      </c>
      <c r="K14" s="21">
        <v>176</v>
      </c>
      <c r="L14" s="21">
        <f t="shared" si="5"/>
        <v>325</v>
      </c>
      <c r="M14" s="22">
        <v>163</v>
      </c>
      <c r="N14" s="21">
        <v>162</v>
      </c>
    </row>
    <row r="15" spans="1:14" ht="17.25" customHeight="1">
      <c r="A15" s="2" t="s">
        <v>16</v>
      </c>
      <c r="B15" s="3"/>
      <c r="C15" s="32">
        <f t="shared" si="2"/>
        <v>1146</v>
      </c>
      <c r="D15" s="21">
        <f t="shared" si="2"/>
        <v>575</v>
      </c>
      <c r="E15" s="21">
        <f t="shared" si="2"/>
        <v>571</v>
      </c>
      <c r="F15" s="21">
        <f t="shared" si="3"/>
        <v>403</v>
      </c>
      <c r="G15" s="22">
        <v>202</v>
      </c>
      <c r="H15" s="21">
        <v>201</v>
      </c>
      <c r="I15" s="21">
        <f t="shared" si="4"/>
        <v>363</v>
      </c>
      <c r="J15" s="22">
        <v>180</v>
      </c>
      <c r="K15" s="21">
        <v>183</v>
      </c>
      <c r="L15" s="21">
        <f t="shared" si="5"/>
        <v>380</v>
      </c>
      <c r="M15" s="22">
        <v>193</v>
      </c>
      <c r="N15" s="21">
        <v>187</v>
      </c>
    </row>
    <row r="16" spans="1:14" ht="17.25" customHeight="1">
      <c r="A16" s="2" t="s">
        <v>17</v>
      </c>
      <c r="B16" s="3"/>
      <c r="C16" s="32">
        <f t="shared" si="2"/>
        <v>1233</v>
      </c>
      <c r="D16" s="21">
        <f t="shared" si="2"/>
        <v>622</v>
      </c>
      <c r="E16" s="21">
        <f t="shared" si="2"/>
        <v>611</v>
      </c>
      <c r="F16" s="21">
        <f t="shared" si="3"/>
        <v>392</v>
      </c>
      <c r="G16" s="22">
        <v>194</v>
      </c>
      <c r="H16" s="21">
        <v>198</v>
      </c>
      <c r="I16" s="21">
        <f t="shared" si="4"/>
        <v>433</v>
      </c>
      <c r="J16" s="22">
        <v>216</v>
      </c>
      <c r="K16" s="21">
        <v>217</v>
      </c>
      <c r="L16" s="21">
        <f t="shared" si="5"/>
        <v>408</v>
      </c>
      <c r="M16" s="22">
        <v>212</v>
      </c>
      <c r="N16" s="21">
        <v>196</v>
      </c>
    </row>
    <row r="17" spans="1:14" ht="17.25" customHeight="1">
      <c r="A17" s="14" t="s">
        <v>18</v>
      </c>
      <c r="B17" s="15"/>
      <c r="C17" s="33">
        <f t="shared" si="2"/>
        <v>1091</v>
      </c>
      <c r="D17" s="23">
        <f t="shared" si="2"/>
        <v>586</v>
      </c>
      <c r="E17" s="21">
        <f t="shared" si="2"/>
        <v>505</v>
      </c>
      <c r="F17" s="21">
        <f t="shared" si="3"/>
        <v>350</v>
      </c>
      <c r="G17" s="24">
        <v>191</v>
      </c>
      <c r="H17" s="23">
        <v>159</v>
      </c>
      <c r="I17" s="23">
        <f t="shared" si="4"/>
        <v>385</v>
      </c>
      <c r="J17" s="24">
        <v>194</v>
      </c>
      <c r="K17" s="23">
        <v>191</v>
      </c>
      <c r="L17" s="23">
        <f t="shared" si="5"/>
        <v>356</v>
      </c>
      <c r="M17" s="24">
        <v>201</v>
      </c>
      <c r="N17" s="23">
        <v>155</v>
      </c>
    </row>
    <row r="18" spans="1:14" ht="17.25" customHeight="1">
      <c r="A18" s="45" t="s">
        <v>19</v>
      </c>
      <c r="B18" s="46"/>
      <c r="C18" s="47">
        <f t="shared" si="2"/>
        <v>717</v>
      </c>
      <c r="D18" s="47">
        <f t="shared" si="2"/>
        <v>362</v>
      </c>
      <c r="E18" s="48">
        <f t="shared" si="2"/>
        <v>355</v>
      </c>
      <c r="F18" s="48">
        <f t="shared" si="3"/>
        <v>225</v>
      </c>
      <c r="G18" s="22">
        <v>109</v>
      </c>
      <c r="H18" s="21">
        <v>116</v>
      </c>
      <c r="I18" s="21">
        <f t="shared" si="4"/>
        <v>253</v>
      </c>
      <c r="J18" s="22">
        <v>133</v>
      </c>
      <c r="K18" s="21">
        <v>120</v>
      </c>
      <c r="L18" s="21">
        <f t="shared" si="5"/>
        <v>239</v>
      </c>
      <c r="M18" s="22">
        <v>120</v>
      </c>
      <c r="N18" s="21">
        <v>119</v>
      </c>
    </row>
    <row r="19" spans="1:14" ht="17.25" customHeight="1">
      <c r="A19" s="14" t="s">
        <v>20</v>
      </c>
      <c r="B19" s="15"/>
      <c r="C19" s="33">
        <f t="shared" si="2"/>
        <v>361</v>
      </c>
      <c r="D19" s="33">
        <f t="shared" si="2"/>
        <v>190</v>
      </c>
      <c r="E19" s="23">
        <f t="shared" si="2"/>
        <v>171</v>
      </c>
      <c r="F19" s="23">
        <f t="shared" si="3"/>
        <v>126</v>
      </c>
      <c r="G19" s="24">
        <v>67</v>
      </c>
      <c r="H19" s="23">
        <v>59</v>
      </c>
      <c r="I19" s="23">
        <f t="shared" si="4"/>
        <v>123</v>
      </c>
      <c r="J19" s="24">
        <v>67</v>
      </c>
      <c r="K19" s="23">
        <v>56</v>
      </c>
      <c r="L19" s="23">
        <f t="shared" si="5"/>
        <v>112</v>
      </c>
      <c r="M19" s="24">
        <v>56</v>
      </c>
      <c r="N19" s="23">
        <v>56</v>
      </c>
    </row>
    <row r="20" spans="1:14" ht="17.25" customHeight="1">
      <c r="A20" s="2" t="s">
        <v>21</v>
      </c>
      <c r="B20" s="3"/>
      <c r="C20" s="32">
        <f t="shared" si="2"/>
        <v>83</v>
      </c>
      <c r="D20" s="32">
        <f t="shared" si="2"/>
        <v>41</v>
      </c>
      <c r="E20" s="21">
        <f t="shared" si="2"/>
        <v>42</v>
      </c>
      <c r="F20" s="21">
        <f t="shared" si="3"/>
        <v>26</v>
      </c>
      <c r="G20" s="22">
        <v>8</v>
      </c>
      <c r="H20" s="21">
        <v>18</v>
      </c>
      <c r="I20" s="21">
        <f t="shared" si="4"/>
        <v>29</v>
      </c>
      <c r="J20" s="22">
        <v>16</v>
      </c>
      <c r="K20" s="21">
        <v>13</v>
      </c>
      <c r="L20" s="21">
        <f t="shared" si="5"/>
        <v>28</v>
      </c>
      <c r="M20" s="22">
        <v>17</v>
      </c>
      <c r="N20" s="21">
        <v>11</v>
      </c>
    </row>
    <row r="21" spans="1:14" ht="17.25" customHeight="1">
      <c r="A21" s="2" t="s">
        <v>22</v>
      </c>
      <c r="B21" s="3"/>
      <c r="C21" s="32">
        <f t="shared" si="2"/>
        <v>602</v>
      </c>
      <c r="D21" s="32">
        <f t="shared" si="2"/>
        <v>297</v>
      </c>
      <c r="E21" s="21">
        <f t="shared" si="2"/>
        <v>305</v>
      </c>
      <c r="F21" s="21">
        <f t="shared" si="3"/>
        <v>172</v>
      </c>
      <c r="G21" s="22">
        <v>78</v>
      </c>
      <c r="H21" s="21">
        <v>94</v>
      </c>
      <c r="I21" s="21">
        <f t="shared" si="4"/>
        <v>212</v>
      </c>
      <c r="J21" s="22">
        <v>114</v>
      </c>
      <c r="K21" s="21">
        <v>98</v>
      </c>
      <c r="L21" s="21">
        <f t="shared" si="5"/>
        <v>218</v>
      </c>
      <c r="M21" s="22">
        <v>105</v>
      </c>
      <c r="N21" s="21">
        <v>113</v>
      </c>
    </row>
    <row r="22" spans="1:14" ht="17.25" customHeight="1">
      <c r="A22" s="14" t="s">
        <v>23</v>
      </c>
      <c r="B22" s="15"/>
      <c r="C22" s="32">
        <f t="shared" si="2"/>
        <v>842</v>
      </c>
      <c r="D22" s="33">
        <f t="shared" si="2"/>
        <v>427</v>
      </c>
      <c r="E22" s="23">
        <f t="shared" si="2"/>
        <v>415</v>
      </c>
      <c r="F22" s="23">
        <f t="shared" si="3"/>
        <v>289</v>
      </c>
      <c r="G22" s="24">
        <v>142</v>
      </c>
      <c r="H22" s="23">
        <v>147</v>
      </c>
      <c r="I22" s="23">
        <f t="shared" si="4"/>
        <v>288</v>
      </c>
      <c r="J22" s="24">
        <v>148</v>
      </c>
      <c r="K22" s="23">
        <v>140</v>
      </c>
      <c r="L22" s="23">
        <f t="shared" si="5"/>
        <v>265</v>
      </c>
      <c r="M22" s="24">
        <v>137</v>
      </c>
      <c r="N22" s="23">
        <v>128</v>
      </c>
    </row>
    <row r="23" spans="1:14" ht="17.25" customHeight="1">
      <c r="A23" s="2" t="s">
        <v>24</v>
      </c>
      <c r="B23" s="3"/>
      <c r="C23" s="47">
        <f t="shared" si="2"/>
        <v>188</v>
      </c>
      <c r="D23" s="21">
        <f t="shared" si="2"/>
        <v>98</v>
      </c>
      <c r="E23" s="21">
        <f t="shared" si="2"/>
        <v>90</v>
      </c>
      <c r="F23" s="21">
        <f t="shared" si="3"/>
        <v>68</v>
      </c>
      <c r="G23" s="22">
        <v>36</v>
      </c>
      <c r="H23" s="21">
        <v>32</v>
      </c>
      <c r="I23" s="21">
        <f t="shared" si="4"/>
        <v>57</v>
      </c>
      <c r="J23" s="22">
        <v>32</v>
      </c>
      <c r="K23" s="21">
        <v>25</v>
      </c>
      <c r="L23" s="21">
        <f t="shared" si="5"/>
        <v>63</v>
      </c>
      <c r="M23" s="22">
        <v>30</v>
      </c>
      <c r="N23" s="21">
        <v>33</v>
      </c>
    </row>
    <row r="24" spans="1:14" ht="17.25" customHeight="1">
      <c r="A24" s="2" t="s">
        <v>25</v>
      </c>
      <c r="B24" s="3"/>
      <c r="C24" s="32">
        <f t="shared" si="2"/>
        <v>900</v>
      </c>
      <c r="D24" s="21">
        <f t="shared" si="2"/>
        <v>429</v>
      </c>
      <c r="E24" s="21">
        <f t="shared" si="2"/>
        <v>471</v>
      </c>
      <c r="F24" s="21">
        <f t="shared" si="3"/>
        <v>270</v>
      </c>
      <c r="G24" s="22">
        <v>129</v>
      </c>
      <c r="H24" s="21">
        <v>141</v>
      </c>
      <c r="I24" s="21">
        <f t="shared" si="4"/>
        <v>311</v>
      </c>
      <c r="J24" s="22">
        <v>154</v>
      </c>
      <c r="K24" s="21">
        <v>157</v>
      </c>
      <c r="L24" s="21">
        <f t="shared" si="5"/>
        <v>319</v>
      </c>
      <c r="M24" s="22">
        <v>146</v>
      </c>
      <c r="N24" s="21">
        <v>173</v>
      </c>
    </row>
    <row r="25" spans="1:14" ht="17.25" customHeight="1">
      <c r="A25" s="14" t="s">
        <v>26</v>
      </c>
      <c r="B25" s="15"/>
      <c r="C25" s="33">
        <f t="shared" si="2"/>
        <v>481</v>
      </c>
      <c r="D25" s="23">
        <f t="shared" si="2"/>
        <v>259</v>
      </c>
      <c r="E25" s="21">
        <f t="shared" si="2"/>
        <v>222</v>
      </c>
      <c r="F25" s="21">
        <f t="shared" si="3"/>
        <v>151</v>
      </c>
      <c r="G25" s="24">
        <v>77</v>
      </c>
      <c r="H25" s="23">
        <v>74</v>
      </c>
      <c r="I25" s="23">
        <f t="shared" si="4"/>
        <v>148</v>
      </c>
      <c r="J25" s="24">
        <v>86</v>
      </c>
      <c r="K25" s="23">
        <v>62</v>
      </c>
      <c r="L25" s="23">
        <f t="shared" si="5"/>
        <v>182</v>
      </c>
      <c r="M25" s="24">
        <v>96</v>
      </c>
      <c r="N25" s="23">
        <v>86</v>
      </c>
    </row>
    <row r="26" spans="1:14" ht="17.25" customHeight="1">
      <c r="A26" s="2" t="s">
        <v>27</v>
      </c>
      <c r="B26" s="3"/>
      <c r="C26" s="47">
        <f t="shared" si="2"/>
        <v>653</v>
      </c>
      <c r="D26" s="32">
        <f t="shared" si="2"/>
        <v>334</v>
      </c>
      <c r="E26" s="48">
        <f t="shared" si="2"/>
        <v>319</v>
      </c>
      <c r="F26" s="48">
        <f t="shared" si="3"/>
        <v>191</v>
      </c>
      <c r="G26" s="22">
        <v>94</v>
      </c>
      <c r="H26" s="21">
        <v>97</v>
      </c>
      <c r="I26" s="21">
        <f t="shared" si="4"/>
        <v>263</v>
      </c>
      <c r="J26" s="22">
        <v>134</v>
      </c>
      <c r="K26" s="21">
        <v>129</v>
      </c>
      <c r="L26" s="21">
        <f t="shared" si="5"/>
        <v>199</v>
      </c>
      <c r="M26" s="22">
        <v>106</v>
      </c>
      <c r="N26" s="21">
        <v>93</v>
      </c>
    </row>
    <row r="27" spans="1:14" ht="17.25" customHeight="1">
      <c r="A27" s="2" t="s">
        <v>28</v>
      </c>
      <c r="B27" s="3"/>
      <c r="C27" s="32">
        <f t="shared" si="2"/>
        <v>1194</v>
      </c>
      <c r="D27" s="32">
        <f t="shared" si="2"/>
        <v>628</v>
      </c>
      <c r="E27" s="21">
        <f t="shared" si="2"/>
        <v>566</v>
      </c>
      <c r="F27" s="21">
        <f t="shared" si="3"/>
        <v>407</v>
      </c>
      <c r="G27" s="22">
        <v>219</v>
      </c>
      <c r="H27" s="21">
        <v>188</v>
      </c>
      <c r="I27" s="21">
        <f t="shared" si="4"/>
        <v>405</v>
      </c>
      <c r="J27" s="22">
        <v>205</v>
      </c>
      <c r="K27" s="21">
        <v>200</v>
      </c>
      <c r="L27" s="21">
        <f t="shared" si="5"/>
        <v>382</v>
      </c>
      <c r="M27" s="22">
        <v>204</v>
      </c>
      <c r="N27" s="21">
        <v>178</v>
      </c>
    </row>
    <row r="28" spans="1:14" ht="17.25" customHeight="1">
      <c r="A28" s="2" t="s">
        <v>29</v>
      </c>
      <c r="B28" s="3"/>
      <c r="C28" s="32">
        <f t="shared" si="2"/>
        <v>59</v>
      </c>
      <c r="D28" s="32">
        <f t="shared" si="2"/>
        <v>26</v>
      </c>
      <c r="E28" s="21">
        <f t="shared" si="2"/>
        <v>33</v>
      </c>
      <c r="F28" s="21">
        <f t="shared" si="3"/>
        <v>15</v>
      </c>
      <c r="G28" s="22">
        <v>6</v>
      </c>
      <c r="H28" s="21">
        <v>9</v>
      </c>
      <c r="I28" s="21">
        <f t="shared" si="4"/>
        <v>22</v>
      </c>
      <c r="J28" s="22">
        <v>11</v>
      </c>
      <c r="K28" s="21">
        <v>11</v>
      </c>
      <c r="L28" s="21">
        <f t="shared" si="5"/>
        <v>22</v>
      </c>
      <c r="M28" s="22">
        <v>9</v>
      </c>
      <c r="N28" s="21">
        <v>13</v>
      </c>
    </row>
    <row r="29" spans="1:14" ht="17.25" customHeight="1">
      <c r="A29" s="14" t="s">
        <v>30</v>
      </c>
      <c r="B29" s="15"/>
      <c r="C29" s="33">
        <f t="shared" si="2"/>
        <v>69</v>
      </c>
      <c r="D29" s="33">
        <f t="shared" si="2"/>
        <v>31</v>
      </c>
      <c r="E29" s="23">
        <f t="shared" si="2"/>
        <v>38</v>
      </c>
      <c r="F29" s="23">
        <f t="shared" si="3"/>
        <v>20</v>
      </c>
      <c r="G29" s="24">
        <v>8</v>
      </c>
      <c r="H29" s="23">
        <v>12</v>
      </c>
      <c r="I29" s="23">
        <f t="shared" si="4"/>
        <v>20</v>
      </c>
      <c r="J29" s="24">
        <v>11</v>
      </c>
      <c r="K29" s="23">
        <v>9</v>
      </c>
      <c r="L29" s="23">
        <f t="shared" si="5"/>
        <v>29</v>
      </c>
      <c r="M29" s="24">
        <v>12</v>
      </c>
      <c r="N29" s="23">
        <v>17</v>
      </c>
    </row>
    <row r="30" spans="1:14" ht="17.25" customHeight="1">
      <c r="A30" s="2" t="s">
        <v>31</v>
      </c>
      <c r="B30" s="3"/>
      <c r="C30" s="47">
        <f t="shared" si="2"/>
        <v>1081</v>
      </c>
      <c r="D30" s="21">
        <f t="shared" si="2"/>
        <v>579</v>
      </c>
      <c r="E30" s="21">
        <f t="shared" si="2"/>
        <v>502</v>
      </c>
      <c r="F30" s="21">
        <f t="shared" si="3"/>
        <v>347</v>
      </c>
      <c r="G30" s="22">
        <v>177</v>
      </c>
      <c r="H30" s="21">
        <v>170</v>
      </c>
      <c r="I30" s="21">
        <f t="shared" si="4"/>
        <v>350</v>
      </c>
      <c r="J30" s="22">
        <v>195</v>
      </c>
      <c r="K30" s="21">
        <v>155</v>
      </c>
      <c r="L30" s="21">
        <f t="shared" si="5"/>
        <v>384</v>
      </c>
      <c r="M30" s="22">
        <v>207</v>
      </c>
      <c r="N30" s="21">
        <v>177</v>
      </c>
    </row>
    <row r="31" spans="1:14" ht="17.25" customHeight="1">
      <c r="A31" s="2" t="s">
        <v>32</v>
      </c>
      <c r="B31" s="3"/>
      <c r="C31" s="32">
        <f t="shared" si="2"/>
        <v>652</v>
      </c>
      <c r="D31" s="21">
        <f t="shared" si="2"/>
        <v>333</v>
      </c>
      <c r="E31" s="21">
        <f t="shared" si="2"/>
        <v>319</v>
      </c>
      <c r="F31" s="21">
        <f t="shared" si="3"/>
        <v>170</v>
      </c>
      <c r="G31" s="22">
        <v>78</v>
      </c>
      <c r="H31" s="21">
        <v>92</v>
      </c>
      <c r="I31" s="21">
        <f t="shared" si="4"/>
        <v>246</v>
      </c>
      <c r="J31" s="22">
        <v>130</v>
      </c>
      <c r="K31" s="21">
        <v>116</v>
      </c>
      <c r="L31" s="21">
        <f t="shared" si="5"/>
        <v>236</v>
      </c>
      <c r="M31" s="22">
        <v>125</v>
      </c>
      <c r="N31" s="21">
        <v>111</v>
      </c>
    </row>
    <row r="32" spans="1:14" ht="17.25" customHeight="1">
      <c r="A32" s="2" t="s">
        <v>33</v>
      </c>
      <c r="B32" s="3"/>
      <c r="C32" s="32">
        <f t="shared" si="2"/>
        <v>0</v>
      </c>
      <c r="D32" s="21">
        <f t="shared" si="2"/>
        <v>0</v>
      </c>
      <c r="E32" s="21">
        <f t="shared" si="2"/>
        <v>0</v>
      </c>
      <c r="F32" s="21">
        <f t="shared" si="3"/>
        <v>0</v>
      </c>
      <c r="G32" s="22">
        <v>0</v>
      </c>
      <c r="H32" s="21">
        <v>0</v>
      </c>
      <c r="I32" s="21">
        <f>SUM(J32:K32)</f>
        <v>0</v>
      </c>
      <c r="J32" s="22">
        <v>0</v>
      </c>
      <c r="K32" s="21">
        <v>0</v>
      </c>
      <c r="L32" s="21">
        <f>SUM(M32:N32)</f>
        <v>0</v>
      </c>
      <c r="M32" s="22">
        <v>0</v>
      </c>
      <c r="N32" s="21">
        <v>0</v>
      </c>
    </row>
    <row r="33" spans="1:14" ht="17.25" customHeight="1">
      <c r="A33" s="14" t="s">
        <v>34</v>
      </c>
      <c r="B33" s="15"/>
      <c r="C33" s="33">
        <f t="shared" si="2"/>
        <v>0</v>
      </c>
      <c r="D33" s="21">
        <f t="shared" si="2"/>
        <v>0</v>
      </c>
      <c r="E33" s="21">
        <f t="shared" si="2"/>
        <v>0</v>
      </c>
      <c r="F33" s="21">
        <f t="shared" si="3"/>
        <v>0</v>
      </c>
      <c r="G33" s="24">
        <v>0</v>
      </c>
      <c r="H33" s="23">
        <v>0</v>
      </c>
      <c r="I33" s="23">
        <f>SUM(J33:K33)</f>
        <v>0</v>
      </c>
      <c r="J33" s="24">
        <v>0</v>
      </c>
      <c r="K33" s="23">
        <v>0</v>
      </c>
      <c r="L33" s="23">
        <f>SUM(M33:N33)</f>
        <v>0</v>
      </c>
      <c r="M33" s="24">
        <v>0</v>
      </c>
      <c r="N33" s="23">
        <v>0</v>
      </c>
    </row>
    <row r="34" spans="1:14" ht="17.25" customHeight="1">
      <c r="A34" s="2" t="s">
        <v>35</v>
      </c>
      <c r="B34" s="3"/>
      <c r="C34" s="47">
        <f t="shared" si="2"/>
        <v>262</v>
      </c>
      <c r="D34" s="47">
        <f t="shared" si="2"/>
        <v>129</v>
      </c>
      <c r="E34" s="48">
        <f t="shared" si="2"/>
        <v>133</v>
      </c>
      <c r="F34" s="48">
        <f t="shared" si="3"/>
        <v>87</v>
      </c>
      <c r="G34" s="22">
        <v>46</v>
      </c>
      <c r="H34" s="21">
        <v>41</v>
      </c>
      <c r="I34" s="21">
        <f t="shared" si="4"/>
        <v>91</v>
      </c>
      <c r="J34" s="22">
        <v>47</v>
      </c>
      <c r="K34" s="21">
        <v>44</v>
      </c>
      <c r="L34" s="21">
        <f t="shared" si="5"/>
        <v>84</v>
      </c>
      <c r="M34" s="22">
        <v>36</v>
      </c>
      <c r="N34" s="21">
        <v>48</v>
      </c>
    </row>
    <row r="35" spans="1:14" ht="17.25" customHeight="1">
      <c r="A35" s="2" t="s">
        <v>36</v>
      </c>
      <c r="B35" s="3"/>
      <c r="C35" s="32">
        <f t="shared" si="2"/>
        <v>51</v>
      </c>
      <c r="D35" s="32">
        <f t="shared" si="2"/>
        <v>24</v>
      </c>
      <c r="E35" s="21">
        <f t="shared" si="2"/>
        <v>27</v>
      </c>
      <c r="F35" s="21">
        <f t="shared" si="3"/>
        <v>19</v>
      </c>
      <c r="G35" s="22">
        <v>11</v>
      </c>
      <c r="H35" s="21">
        <v>8</v>
      </c>
      <c r="I35" s="21">
        <f t="shared" si="4"/>
        <v>11</v>
      </c>
      <c r="J35" s="22">
        <v>3</v>
      </c>
      <c r="K35" s="21">
        <v>8</v>
      </c>
      <c r="L35" s="21">
        <f t="shared" si="5"/>
        <v>21</v>
      </c>
      <c r="M35" s="22">
        <v>10</v>
      </c>
      <c r="N35" s="21">
        <v>11</v>
      </c>
    </row>
    <row r="36" spans="1:14" ht="17.25" customHeight="1">
      <c r="A36" s="2" t="s">
        <v>37</v>
      </c>
      <c r="B36" s="3"/>
      <c r="C36" s="32">
        <f t="shared" si="2"/>
        <v>30</v>
      </c>
      <c r="D36" s="32">
        <f t="shared" si="2"/>
        <v>23</v>
      </c>
      <c r="E36" s="21">
        <f t="shared" si="2"/>
        <v>7</v>
      </c>
      <c r="F36" s="21">
        <f t="shared" si="3"/>
        <v>8</v>
      </c>
      <c r="G36" s="49">
        <v>5</v>
      </c>
      <c r="H36" s="21">
        <v>3</v>
      </c>
      <c r="I36" s="21">
        <f t="shared" si="4"/>
        <v>9</v>
      </c>
      <c r="J36" s="22">
        <v>6</v>
      </c>
      <c r="K36" s="21">
        <v>3</v>
      </c>
      <c r="L36" s="21">
        <f t="shared" si="5"/>
        <v>13</v>
      </c>
      <c r="M36" s="22">
        <v>12</v>
      </c>
      <c r="N36" s="21">
        <v>1</v>
      </c>
    </row>
    <row r="37" spans="1:14" ht="17.25" customHeight="1">
      <c r="A37" s="2" t="s">
        <v>38</v>
      </c>
      <c r="B37" s="3"/>
      <c r="C37" s="32">
        <f t="shared" si="2"/>
        <v>31</v>
      </c>
      <c r="D37" s="32">
        <f t="shared" si="2"/>
        <v>13</v>
      </c>
      <c r="E37" s="21">
        <f t="shared" si="2"/>
        <v>18</v>
      </c>
      <c r="F37" s="21">
        <f t="shared" si="3"/>
        <v>11</v>
      </c>
      <c r="G37" s="22">
        <v>3</v>
      </c>
      <c r="H37" s="21">
        <v>8</v>
      </c>
      <c r="I37" s="21">
        <f t="shared" si="4"/>
        <v>7</v>
      </c>
      <c r="J37" s="22">
        <v>4</v>
      </c>
      <c r="K37" s="21">
        <v>3</v>
      </c>
      <c r="L37" s="21">
        <f t="shared" si="5"/>
        <v>13</v>
      </c>
      <c r="M37" s="22">
        <v>6</v>
      </c>
      <c r="N37" s="21">
        <v>7</v>
      </c>
    </row>
    <row r="38" spans="1:14" ht="17.25" customHeight="1">
      <c r="A38" s="2" t="s">
        <v>39</v>
      </c>
      <c r="B38" s="3"/>
      <c r="C38" s="32">
        <f t="shared" si="2"/>
        <v>197</v>
      </c>
      <c r="D38" s="32">
        <f t="shared" si="2"/>
        <v>95</v>
      </c>
      <c r="E38" s="21">
        <f t="shared" si="2"/>
        <v>102</v>
      </c>
      <c r="F38" s="21">
        <f t="shared" si="3"/>
        <v>67</v>
      </c>
      <c r="G38" s="22">
        <v>29</v>
      </c>
      <c r="H38" s="21">
        <v>38</v>
      </c>
      <c r="I38" s="21">
        <f t="shared" si="4"/>
        <v>58</v>
      </c>
      <c r="J38" s="22">
        <v>27</v>
      </c>
      <c r="K38" s="21">
        <v>31</v>
      </c>
      <c r="L38" s="21">
        <f t="shared" si="5"/>
        <v>72</v>
      </c>
      <c r="M38" s="22">
        <v>39</v>
      </c>
      <c r="N38" s="21">
        <v>33</v>
      </c>
    </row>
    <row r="39" spans="1:14" ht="17.25" customHeight="1">
      <c r="A39" s="2" t="s">
        <v>40</v>
      </c>
      <c r="B39" s="3"/>
      <c r="C39" s="32">
        <f t="shared" si="2"/>
        <v>309</v>
      </c>
      <c r="D39" s="32">
        <f t="shared" si="2"/>
        <v>150</v>
      </c>
      <c r="E39" s="21">
        <f t="shared" si="2"/>
        <v>159</v>
      </c>
      <c r="F39" s="21">
        <f t="shared" si="3"/>
        <v>104</v>
      </c>
      <c r="G39" s="22">
        <v>60</v>
      </c>
      <c r="H39" s="21">
        <v>44</v>
      </c>
      <c r="I39" s="21">
        <f t="shared" si="4"/>
        <v>104</v>
      </c>
      <c r="J39" s="22">
        <v>45</v>
      </c>
      <c r="K39" s="21">
        <v>59</v>
      </c>
      <c r="L39" s="21">
        <f t="shared" si="5"/>
        <v>101</v>
      </c>
      <c r="M39" s="22">
        <v>45</v>
      </c>
      <c r="N39" s="21">
        <v>56</v>
      </c>
    </row>
    <row r="40" spans="1:14" ht="17.25" customHeight="1">
      <c r="A40" s="2" t="s">
        <v>41</v>
      </c>
      <c r="B40" s="3"/>
      <c r="C40" s="32">
        <f t="shared" si="2"/>
        <v>40</v>
      </c>
      <c r="D40" s="32">
        <f t="shared" si="2"/>
        <v>17</v>
      </c>
      <c r="E40" s="21">
        <f t="shared" si="2"/>
        <v>23</v>
      </c>
      <c r="F40" s="21">
        <f t="shared" si="3"/>
        <v>15</v>
      </c>
      <c r="G40" s="22">
        <v>8</v>
      </c>
      <c r="H40" s="21">
        <v>7</v>
      </c>
      <c r="I40" s="21">
        <f t="shared" si="4"/>
        <v>10</v>
      </c>
      <c r="J40" s="22">
        <v>3</v>
      </c>
      <c r="K40" s="21">
        <v>7</v>
      </c>
      <c r="L40" s="21">
        <f t="shared" si="5"/>
        <v>15</v>
      </c>
      <c r="M40" s="22">
        <v>6</v>
      </c>
      <c r="N40" s="21">
        <v>9</v>
      </c>
    </row>
    <row r="41" spans="1:14" ht="17.25" customHeight="1">
      <c r="A41" s="14" t="s">
        <v>42</v>
      </c>
      <c r="B41" s="15"/>
      <c r="C41" s="33">
        <f t="shared" si="2"/>
        <v>483</v>
      </c>
      <c r="D41" s="33">
        <f t="shared" si="2"/>
        <v>258</v>
      </c>
      <c r="E41" s="23">
        <f t="shared" si="2"/>
        <v>225</v>
      </c>
      <c r="F41" s="23">
        <f t="shared" si="3"/>
        <v>165</v>
      </c>
      <c r="G41" s="24">
        <v>94</v>
      </c>
      <c r="H41" s="23">
        <v>71</v>
      </c>
      <c r="I41" s="23">
        <f t="shared" si="4"/>
        <v>163</v>
      </c>
      <c r="J41" s="24">
        <v>82</v>
      </c>
      <c r="K41" s="23">
        <v>81</v>
      </c>
      <c r="L41" s="23">
        <f t="shared" si="5"/>
        <v>155</v>
      </c>
      <c r="M41" s="24">
        <v>82</v>
      </c>
      <c r="N41" s="23">
        <v>73</v>
      </c>
    </row>
    <row r="42" spans="1:14" ht="17.25" customHeight="1">
      <c r="A42" s="2" t="s">
        <v>43</v>
      </c>
      <c r="B42" s="3"/>
      <c r="C42" s="47">
        <f t="shared" si="2"/>
        <v>607</v>
      </c>
      <c r="D42" s="21">
        <f t="shared" si="2"/>
        <v>290</v>
      </c>
      <c r="E42" s="21">
        <f t="shared" si="2"/>
        <v>317</v>
      </c>
      <c r="F42" s="21">
        <f t="shared" si="3"/>
        <v>171</v>
      </c>
      <c r="G42" s="22">
        <v>82</v>
      </c>
      <c r="H42" s="21">
        <v>89</v>
      </c>
      <c r="I42" s="21">
        <f>SUM(J42:K42)</f>
        <v>207</v>
      </c>
      <c r="J42" s="22">
        <v>105</v>
      </c>
      <c r="K42" s="21">
        <v>102</v>
      </c>
      <c r="L42" s="21">
        <f>SUM(M42:N42)</f>
        <v>229</v>
      </c>
      <c r="M42" s="22">
        <v>103</v>
      </c>
      <c r="N42" s="21">
        <v>126</v>
      </c>
    </row>
    <row r="43" spans="1:14" ht="17.25" customHeight="1">
      <c r="A43" s="5" t="s">
        <v>44</v>
      </c>
      <c r="B43" s="6"/>
      <c r="C43" s="30">
        <f t="shared" si="2"/>
        <v>400</v>
      </c>
      <c r="D43" s="30">
        <f t="shared" si="2"/>
        <v>206</v>
      </c>
      <c r="E43" s="18">
        <f t="shared" si="2"/>
        <v>194</v>
      </c>
      <c r="F43" s="18">
        <f t="shared" si="3"/>
        <v>125</v>
      </c>
      <c r="G43" s="20">
        <v>56</v>
      </c>
      <c r="H43" s="18">
        <v>69</v>
      </c>
      <c r="I43" s="18">
        <f>SUM(J43:K43)</f>
        <v>130</v>
      </c>
      <c r="J43" s="20">
        <v>71</v>
      </c>
      <c r="K43" s="18">
        <v>59</v>
      </c>
      <c r="L43" s="18">
        <f>SUM(M43:N43)</f>
        <v>145</v>
      </c>
      <c r="M43" s="20">
        <v>79</v>
      </c>
      <c r="N43" s="18">
        <v>66</v>
      </c>
    </row>
  </sheetData>
  <mergeCells count="1">
    <mergeCell ref="A4:B5"/>
  </mergeCells>
  <printOptions/>
  <pageMargins left="0.7874015748031497" right="0.7874015748031497" top="0.984251968503937" bottom="0.984251968503937" header="0.5118110236220472" footer="0.3937007874015748"/>
  <pageSetup horizontalDpi="300" verticalDpi="300" orientation="portrait" paperSize="9" r:id="rId1"/>
  <headerFooter alignWithMargins="0">
    <oddHeader>&amp;L中　学　校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C40"/>
  <sheetViews>
    <sheetView workbookViewId="0" topLeftCell="A1">
      <selection activeCell="F9" sqref="F9"/>
    </sheetView>
  </sheetViews>
  <sheetFormatPr defaultColWidth="9.00390625" defaultRowHeight="12.75"/>
  <cols>
    <col min="1" max="2" width="9.125" style="7" customWidth="1"/>
    <col min="3" max="3" width="2.625" style="7" customWidth="1"/>
    <col min="4" max="16384" width="9.125" style="7" customWidth="1"/>
  </cols>
  <sheetData>
    <row r="1" ht="14.25">
      <c r="A1" s="17" t="s">
        <v>246</v>
      </c>
    </row>
    <row r="3" spans="1:3" ht="17.25" customHeight="1">
      <c r="A3" s="50" t="s">
        <v>103</v>
      </c>
      <c r="B3" s="51">
        <f>SUM(B6:B40)</f>
        <v>74</v>
      </c>
      <c r="C3" s="52"/>
    </row>
    <row r="4" spans="1:3" ht="17.25" customHeight="1">
      <c r="A4" s="43" t="s">
        <v>104</v>
      </c>
      <c r="B4" s="30">
        <v>0</v>
      </c>
      <c r="C4" s="52"/>
    </row>
    <row r="5" spans="1:3" ht="17.25" customHeight="1">
      <c r="A5" s="44" t="s">
        <v>105</v>
      </c>
      <c r="B5" s="30">
        <f>B3-B4</f>
        <v>74</v>
      </c>
      <c r="C5" s="52"/>
    </row>
    <row r="6" spans="1:3" ht="17.25" customHeight="1">
      <c r="A6" s="53" t="s">
        <v>10</v>
      </c>
      <c r="B6" s="32">
        <v>12</v>
      </c>
      <c r="C6" s="52"/>
    </row>
    <row r="7" spans="1:3" ht="17.25" customHeight="1">
      <c r="A7" s="54" t="s">
        <v>11</v>
      </c>
      <c r="B7" s="32">
        <v>33</v>
      </c>
      <c r="C7" s="52"/>
    </row>
    <row r="8" spans="1:3" ht="17.25" customHeight="1">
      <c r="A8" s="54" t="s">
        <v>12</v>
      </c>
      <c r="B8" s="32">
        <v>7</v>
      </c>
      <c r="C8" s="52"/>
    </row>
    <row r="9" spans="1:3" ht="17.25" customHeight="1">
      <c r="A9" s="54" t="s">
        <v>13</v>
      </c>
      <c r="B9" s="32">
        <v>0</v>
      </c>
      <c r="C9" s="52"/>
    </row>
    <row r="10" spans="1:3" ht="17.25" customHeight="1">
      <c r="A10" s="54" t="s">
        <v>14</v>
      </c>
      <c r="B10" s="32">
        <v>0</v>
      </c>
      <c r="C10" s="52"/>
    </row>
    <row r="11" spans="1:3" ht="17.25" customHeight="1">
      <c r="A11" s="54" t="s">
        <v>15</v>
      </c>
      <c r="B11" s="32">
        <v>0</v>
      </c>
      <c r="C11" s="52"/>
    </row>
    <row r="12" spans="1:3" ht="17.25" customHeight="1">
      <c r="A12" s="54" t="s">
        <v>16</v>
      </c>
      <c r="B12" s="32">
        <v>1</v>
      </c>
      <c r="C12" s="52"/>
    </row>
    <row r="13" spans="1:3" ht="17.25" customHeight="1">
      <c r="A13" s="54" t="s">
        <v>17</v>
      </c>
      <c r="B13" s="32">
        <v>1</v>
      </c>
      <c r="C13" s="52"/>
    </row>
    <row r="14" spans="1:3" ht="17.25" customHeight="1">
      <c r="A14" s="54" t="s">
        <v>18</v>
      </c>
      <c r="B14" s="33">
        <v>3</v>
      </c>
      <c r="C14" s="52"/>
    </row>
    <row r="15" spans="1:3" ht="17.25" customHeight="1">
      <c r="A15" s="54" t="s">
        <v>19</v>
      </c>
      <c r="B15" s="32">
        <v>0</v>
      </c>
      <c r="C15" s="52"/>
    </row>
    <row r="16" spans="1:3" ht="17.25" customHeight="1">
      <c r="A16" s="54" t="s">
        <v>20</v>
      </c>
      <c r="B16" s="33">
        <v>0</v>
      </c>
      <c r="C16" s="52"/>
    </row>
    <row r="17" spans="1:3" ht="17.25" customHeight="1">
      <c r="A17" s="54" t="s">
        <v>21</v>
      </c>
      <c r="B17" s="32">
        <v>0</v>
      </c>
      <c r="C17" s="52"/>
    </row>
    <row r="18" spans="1:3" ht="17.25" customHeight="1">
      <c r="A18" s="54" t="s">
        <v>22</v>
      </c>
      <c r="B18" s="32">
        <v>1</v>
      </c>
      <c r="C18" s="52"/>
    </row>
    <row r="19" spans="1:3" ht="17.25" customHeight="1">
      <c r="A19" s="54" t="s">
        <v>23</v>
      </c>
      <c r="B19" s="33">
        <v>0</v>
      </c>
      <c r="C19" s="52"/>
    </row>
    <row r="20" spans="1:3" ht="17.25" customHeight="1">
      <c r="A20" s="54" t="s">
        <v>24</v>
      </c>
      <c r="B20" s="32">
        <v>0</v>
      </c>
      <c r="C20" s="52"/>
    </row>
    <row r="21" spans="1:3" ht="17.25" customHeight="1">
      <c r="A21" s="54" t="s">
        <v>25</v>
      </c>
      <c r="B21" s="32">
        <v>0</v>
      </c>
      <c r="C21" s="52"/>
    </row>
    <row r="22" spans="1:3" ht="17.25" customHeight="1">
      <c r="A22" s="54" t="s">
        <v>26</v>
      </c>
      <c r="B22" s="33">
        <v>0</v>
      </c>
      <c r="C22" s="52"/>
    </row>
    <row r="23" spans="1:3" ht="17.25" customHeight="1">
      <c r="A23" s="54" t="s">
        <v>27</v>
      </c>
      <c r="B23" s="32">
        <v>0</v>
      </c>
      <c r="C23" s="52"/>
    </row>
    <row r="24" spans="1:3" ht="17.25" customHeight="1">
      <c r="A24" s="54" t="s">
        <v>28</v>
      </c>
      <c r="B24" s="32">
        <v>0</v>
      </c>
      <c r="C24" s="52"/>
    </row>
    <row r="25" spans="1:3" ht="17.25" customHeight="1">
      <c r="A25" s="54" t="s">
        <v>29</v>
      </c>
      <c r="B25" s="32">
        <v>0</v>
      </c>
      <c r="C25" s="52"/>
    </row>
    <row r="26" spans="1:3" ht="17.25" customHeight="1">
      <c r="A26" s="54" t="s">
        <v>30</v>
      </c>
      <c r="B26" s="33">
        <v>0</v>
      </c>
      <c r="C26" s="52"/>
    </row>
    <row r="27" spans="1:3" ht="17.25" customHeight="1">
      <c r="A27" s="54" t="s">
        <v>31</v>
      </c>
      <c r="B27" s="32">
        <v>12</v>
      </c>
      <c r="C27" s="52"/>
    </row>
    <row r="28" spans="1:3" ht="17.25" customHeight="1">
      <c r="A28" s="54" t="s">
        <v>32</v>
      </c>
      <c r="B28" s="32">
        <v>0</v>
      </c>
      <c r="C28" s="52"/>
    </row>
    <row r="29" spans="1:3" ht="17.25" customHeight="1">
      <c r="A29" s="54" t="s">
        <v>33</v>
      </c>
      <c r="B29" s="32">
        <v>0</v>
      </c>
      <c r="C29" s="52"/>
    </row>
    <row r="30" spans="1:3" ht="17.25" customHeight="1">
      <c r="A30" s="54" t="s">
        <v>34</v>
      </c>
      <c r="B30" s="33">
        <v>0</v>
      </c>
      <c r="C30" s="52"/>
    </row>
    <row r="31" spans="1:3" ht="17.25" customHeight="1">
      <c r="A31" s="54" t="s">
        <v>35</v>
      </c>
      <c r="B31" s="32">
        <v>3</v>
      </c>
      <c r="C31" s="52"/>
    </row>
    <row r="32" spans="1:3" ht="17.25" customHeight="1">
      <c r="A32" s="54" t="s">
        <v>36</v>
      </c>
      <c r="B32" s="32">
        <v>0</v>
      </c>
      <c r="C32" s="52"/>
    </row>
    <row r="33" spans="1:3" ht="17.25" customHeight="1">
      <c r="A33" s="54" t="s">
        <v>37</v>
      </c>
      <c r="B33" s="32">
        <v>0</v>
      </c>
      <c r="C33" s="52"/>
    </row>
    <row r="34" spans="1:3" ht="17.25" customHeight="1">
      <c r="A34" s="54" t="s">
        <v>38</v>
      </c>
      <c r="B34" s="32">
        <v>0</v>
      </c>
      <c r="C34" s="52"/>
    </row>
    <row r="35" spans="1:3" ht="17.25" customHeight="1">
      <c r="A35" s="54" t="s">
        <v>39</v>
      </c>
      <c r="B35" s="32">
        <v>0</v>
      </c>
      <c r="C35" s="52"/>
    </row>
    <row r="36" spans="1:3" ht="17.25" customHeight="1">
      <c r="A36" s="54" t="s">
        <v>40</v>
      </c>
      <c r="B36" s="32">
        <v>0</v>
      </c>
      <c r="C36" s="52"/>
    </row>
    <row r="37" spans="1:3" ht="17.25" customHeight="1">
      <c r="A37" s="54" t="s">
        <v>41</v>
      </c>
      <c r="B37" s="32">
        <v>0</v>
      </c>
      <c r="C37" s="52"/>
    </row>
    <row r="38" spans="1:3" ht="17.25" customHeight="1">
      <c r="A38" s="54" t="s">
        <v>42</v>
      </c>
      <c r="B38" s="33">
        <v>0</v>
      </c>
      <c r="C38" s="52"/>
    </row>
    <row r="39" spans="1:3" ht="17.25" customHeight="1">
      <c r="A39" s="54" t="s">
        <v>43</v>
      </c>
      <c r="B39" s="32">
        <v>0</v>
      </c>
      <c r="C39" s="52"/>
    </row>
    <row r="40" spans="1:3" ht="17.25" customHeight="1">
      <c r="A40" s="55" t="s">
        <v>44</v>
      </c>
      <c r="B40" s="30">
        <v>1</v>
      </c>
      <c r="C40" s="52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6"/>
  <sheetViews>
    <sheetView workbookViewId="0" topLeftCell="A1">
      <selection activeCell="A1" sqref="A1:E6"/>
    </sheetView>
  </sheetViews>
  <sheetFormatPr defaultColWidth="9.00390625" defaultRowHeight="12.75"/>
  <cols>
    <col min="1" max="5" width="7.75390625" style="7" customWidth="1"/>
    <col min="6" max="16384" width="9.125" style="7" customWidth="1"/>
  </cols>
  <sheetData>
    <row r="1" spans="1:2" ht="14.25">
      <c r="A1" s="56" t="s">
        <v>110</v>
      </c>
      <c r="B1" s="57"/>
    </row>
    <row r="2" ht="12">
      <c r="A2" s="58" t="s">
        <v>256</v>
      </c>
    </row>
    <row r="3" ht="12">
      <c r="A3" s="58" t="s">
        <v>111</v>
      </c>
    </row>
    <row r="4" spans="1:5" ht="12">
      <c r="A4" s="163" t="s">
        <v>1</v>
      </c>
      <c r="B4" s="163" t="s">
        <v>106</v>
      </c>
      <c r="C4" s="59" t="s">
        <v>107</v>
      </c>
      <c r="D4" s="163" t="s">
        <v>257</v>
      </c>
      <c r="E4" s="163" t="s">
        <v>108</v>
      </c>
    </row>
    <row r="5" spans="1:5" ht="12">
      <c r="A5" s="164"/>
      <c r="B5" s="164"/>
      <c r="C5" s="60" t="s">
        <v>109</v>
      </c>
      <c r="D5" s="164"/>
      <c r="E5" s="164"/>
    </row>
    <row r="6" spans="1:5" ht="24" customHeight="1">
      <c r="A6" s="61">
        <f>SUM(B6:E6)</f>
        <v>1063</v>
      </c>
      <c r="B6" s="28">
        <v>95</v>
      </c>
      <c r="C6" s="28">
        <v>1</v>
      </c>
      <c r="D6" s="28">
        <v>893</v>
      </c>
      <c r="E6" s="28">
        <v>74</v>
      </c>
    </row>
  </sheetData>
  <mergeCells count="4">
    <mergeCell ref="A4:A5"/>
    <mergeCell ref="B4:B5"/>
    <mergeCell ref="E4:E5"/>
    <mergeCell ref="D4:D5"/>
  </mergeCells>
  <printOptions/>
  <pageMargins left="0.75" right="0.75" top="1" bottom="1" header="0.5" footer="0.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27"/>
  <sheetViews>
    <sheetView workbookViewId="0" topLeftCell="A1">
      <selection activeCell="A1" sqref="A1:B27"/>
    </sheetView>
  </sheetViews>
  <sheetFormatPr defaultColWidth="9.00390625" defaultRowHeight="12.75"/>
  <cols>
    <col min="1" max="1" width="14.875" style="7" customWidth="1"/>
    <col min="2" max="2" width="10.00390625" style="7" customWidth="1"/>
  </cols>
  <sheetData>
    <row r="1" ht="14.25">
      <c r="A1" s="17" t="s">
        <v>112</v>
      </c>
    </row>
    <row r="2" ht="14.25">
      <c r="A2" s="17" t="s">
        <v>113</v>
      </c>
    </row>
    <row r="3" spans="1:2" ht="12">
      <c r="A3" s="34" t="s">
        <v>114</v>
      </c>
      <c r="B3" s="11" t="s">
        <v>56</v>
      </c>
    </row>
    <row r="4" spans="1:2" ht="12">
      <c r="A4" s="35" t="s">
        <v>1</v>
      </c>
      <c r="B4" s="36">
        <f>SUM(B5:B27)</f>
        <v>86</v>
      </c>
    </row>
    <row r="5" spans="1:2" ht="12">
      <c r="A5" s="38" t="s">
        <v>115</v>
      </c>
      <c r="B5" s="25">
        <v>0</v>
      </c>
    </row>
    <row r="6" spans="1:2" ht="12">
      <c r="A6" s="38" t="s">
        <v>116</v>
      </c>
      <c r="B6" s="21">
        <v>4</v>
      </c>
    </row>
    <row r="7" spans="1:2" ht="12">
      <c r="A7" s="38" t="s">
        <v>117</v>
      </c>
      <c r="B7" s="21">
        <v>7</v>
      </c>
    </row>
    <row r="8" spans="1:2" ht="12">
      <c r="A8" s="38" t="s">
        <v>118</v>
      </c>
      <c r="B8" s="21">
        <v>0</v>
      </c>
    </row>
    <row r="9" spans="1:2" ht="12">
      <c r="A9" s="38" t="s">
        <v>119</v>
      </c>
      <c r="B9" s="21">
        <v>11</v>
      </c>
    </row>
    <row r="10" spans="1:2" ht="12">
      <c r="A10" s="38" t="s">
        <v>120</v>
      </c>
      <c r="B10" s="21">
        <v>5</v>
      </c>
    </row>
    <row r="11" spans="1:2" ht="12">
      <c r="A11" s="38" t="s">
        <v>121</v>
      </c>
      <c r="B11" s="21">
        <v>7</v>
      </c>
    </row>
    <row r="12" spans="1:2" ht="12">
      <c r="A12" s="38" t="s">
        <v>122</v>
      </c>
      <c r="B12" s="21">
        <v>17</v>
      </c>
    </row>
    <row r="13" spans="1:2" ht="12">
      <c r="A13" s="38" t="s">
        <v>123</v>
      </c>
      <c r="B13" s="21">
        <v>14</v>
      </c>
    </row>
    <row r="14" spans="1:2" ht="12">
      <c r="A14" s="38" t="s">
        <v>124</v>
      </c>
      <c r="B14" s="21">
        <v>3</v>
      </c>
    </row>
    <row r="15" spans="1:2" ht="12">
      <c r="A15" s="38" t="s">
        <v>125</v>
      </c>
      <c r="B15" s="21">
        <v>8</v>
      </c>
    </row>
    <row r="16" spans="1:2" ht="12">
      <c r="A16" s="38" t="s">
        <v>126</v>
      </c>
      <c r="B16" s="21">
        <v>8</v>
      </c>
    </row>
    <row r="17" spans="1:2" ht="12">
      <c r="A17" s="38" t="s">
        <v>127</v>
      </c>
      <c r="B17" s="21">
        <v>1</v>
      </c>
    </row>
    <row r="18" spans="1:2" ht="12">
      <c r="A18" s="38" t="s">
        <v>128</v>
      </c>
      <c r="B18" s="21">
        <v>0</v>
      </c>
    </row>
    <row r="19" spans="1:2" ht="12">
      <c r="A19" s="38" t="s">
        <v>129</v>
      </c>
      <c r="B19" s="21">
        <v>1</v>
      </c>
    </row>
    <row r="20" spans="1:2" ht="12">
      <c r="A20" s="38" t="s">
        <v>130</v>
      </c>
      <c r="B20" s="21">
        <v>0</v>
      </c>
    </row>
    <row r="21" spans="1:2" ht="12">
      <c r="A21" s="38" t="s">
        <v>131</v>
      </c>
      <c r="B21" s="21">
        <v>0</v>
      </c>
    </row>
    <row r="22" spans="1:2" ht="12">
      <c r="A22" s="38" t="s">
        <v>132</v>
      </c>
      <c r="B22" s="21">
        <v>0</v>
      </c>
    </row>
    <row r="23" spans="1:2" ht="12">
      <c r="A23" s="38" t="s">
        <v>133</v>
      </c>
      <c r="B23" s="21">
        <v>0</v>
      </c>
    </row>
    <row r="24" spans="1:2" ht="12">
      <c r="A24" s="38" t="s">
        <v>134</v>
      </c>
      <c r="B24" s="21">
        <v>0</v>
      </c>
    </row>
    <row r="25" spans="1:2" ht="12">
      <c r="A25" s="38" t="s">
        <v>135</v>
      </c>
      <c r="B25" s="21">
        <v>0</v>
      </c>
    </row>
    <row r="26" spans="1:2" ht="12">
      <c r="A26" s="38" t="s">
        <v>136</v>
      </c>
      <c r="B26" s="21">
        <v>0</v>
      </c>
    </row>
    <row r="27" spans="1:2" ht="12">
      <c r="A27" s="35" t="s">
        <v>137</v>
      </c>
      <c r="B27" s="18">
        <v>0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2"/>
  <sheetViews>
    <sheetView workbookViewId="0" topLeftCell="A1">
      <selection activeCell="A1" sqref="A1:B12"/>
    </sheetView>
  </sheetViews>
  <sheetFormatPr defaultColWidth="9.00390625" defaultRowHeight="12.75"/>
  <cols>
    <col min="1" max="1" width="12.625" style="0" customWidth="1"/>
    <col min="2" max="2" width="12.25390625" style="0" customWidth="1"/>
  </cols>
  <sheetData>
    <row r="1" ht="14.25">
      <c r="A1" s="62" t="s">
        <v>138</v>
      </c>
    </row>
    <row r="2" ht="14.25">
      <c r="A2" s="62" t="s">
        <v>139</v>
      </c>
    </row>
    <row r="3" spans="1:2" ht="12">
      <c r="A3" s="63" t="s">
        <v>140</v>
      </c>
      <c r="B3" s="64" t="s">
        <v>141</v>
      </c>
    </row>
    <row r="4" spans="1:2" ht="12">
      <c r="A4" s="65" t="s">
        <v>1</v>
      </c>
      <c r="B4" s="66">
        <f>SUM(B5:B12)</f>
        <v>1012</v>
      </c>
    </row>
    <row r="5" spans="1:2" ht="12">
      <c r="A5" s="67" t="s">
        <v>142</v>
      </c>
      <c r="B5" s="68">
        <f>67+6</f>
        <v>73</v>
      </c>
    </row>
    <row r="6" spans="1:2" ht="12">
      <c r="A6" s="67" t="s">
        <v>143</v>
      </c>
      <c r="B6" s="69">
        <v>13</v>
      </c>
    </row>
    <row r="7" spans="1:2" ht="12">
      <c r="A7" s="67" t="s">
        <v>144</v>
      </c>
      <c r="B7" s="69">
        <v>12</v>
      </c>
    </row>
    <row r="8" spans="1:2" ht="12">
      <c r="A8" s="67" t="s">
        <v>145</v>
      </c>
      <c r="B8" s="69">
        <v>105</v>
      </c>
    </row>
    <row r="9" spans="1:2" ht="12">
      <c r="A9" s="67" t="s">
        <v>146</v>
      </c>
      <c r="B9" s="69">
        <v>375</v>
      </c>
    </row>
    <row r="10" spans="1:2" ht="12">
      <c r="A10" s="67" t="s">
        <v>147</v>
      </c>
      <c r="B10" s="69">
        <v>434</v>
      </c>
    </row>
    <row r="11" spans="1:2" ht="12">
      <c r="A11" s="67" t="s">
        <v>148</v>
      </c>
      <c r="B11" s="69">
        <v>0</v>
      </c>
    </row>
    <row r="12" spans="1:2" ht="12">
      <c r="A12" s="65" t="s">
        <v>149</v>
      </c>
      <c r="B12" s="70">
        <v>0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富山県企画部統計課</dc:creator>
  <cp:keywords/>
  <dc:description/>
  <cp:lastModifiedBy>経営企画部情報政策課</cp:lastModifiedBy>
  <cp:lastPrinted>2001-10-24T08:40:57Z</cp:lastPrinted>
  <dcterms:created xsi:type="dcterms:W3CDTF">2001-11-08T05:19:00Z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