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8" windowWidth="8472" windowHeight="3432" firstSheet="4" activeTab="7"/>
  </bookViews>
  <sheets>
    <sheet name="第９２表" sheetId="1" r:id="rId1"/>
    <sheet name="第９３表" sheetId="2" r:id="rId2"/>
    <sheet name="第９４表" sheetId="3" r:id="rId3"/>
    <sheet name="第９５表" sheetId="4" r:id="rId4"/>
    <sheet name="第９６表" sheetId="5" r:id="rId5"/>
    <sheet name="第９７表" sheetId="6" r:id="rId6"/>
    <sheet name="第９８表" sheetId="7" r:id="rId7"/>
    <sheet name="第９９表" sheetId="8" r:id="rId8"/>
  </sheets>
  <definedNames>
    <definedName name="_xlnm.Print_Area" localSheetId="0">'第９２表'!$A$1:$N$17</definedName>
    <definedName name="_xlnm.Print_Area" localSheetId="1">'第９３表'!$A$1:$K$12</definedName>
    <definedName name="_xlnm.Print_Area" localSheetId="2">'第９４表'!$A$1:$J$7</definedName>
    <definedName name="_xlnm.Print_Area" localSheetId="3">'第９５表'!$A$1:$L$12</definedName>
    <definedName name="_xlnm.Print_Area" localSheetId="5">'第９７表'!$A$1:$N$13</definedName>
    <definedName name="_xlnm.Print_Area" localSheetId="6">'第９８表'!$A$1:$G$19</definedName>
    <definedName name="_xlnm.Print_Area" localSheetId="7">'第９９表'!$A$1:$O$10</definedName>
  </definedNames>
  <calcPr fullCalcOnLoad="1"/>
</workbook>
</file>

<file path=xl/sharedStrings.xml><?xml version="1.0" encoding="utf-8"?>
<sst xmlns="http://schemas.openxmlformats.org/spreadsheetml/2006/main" count="734" uniqueCount="157">
  <si>
    <t>第92表　学校数等（専修学校）</t>
  </si>
  <si>
    <t>区 　分</t>
  </si>
  <si>
    <t>学　　　　　　　　校　　　　　　　　数</t>
  </si>
  <si>
    <t>学</t>
  </si>
  <si>
    <t>　　 科  　　 　　　　数</t>
  </si>
  <si>
    <t>生　　徒　　数</t>
  </si>
  <si>
    <t>教　　員　　数</t>
  </si>
  <si>
    <t>職　員　数</t>
  </si>
  <si>
    <t>私　　　　　　　　　　　立</t>
  </si>
  <si>
    <t>計</t>
  </si>
  <si>
    <t>高等</t>
  </si>
  <si>
    <t>課程</t>
  </si>
  <si>
    <t>専門課程</t>
  </si>
  <si>
    <t>一般課程</t>
  </si>
  <si>
    <t>本 務 者</t>
  </si>
  <si>
    <t>兼 務 者</t>
  </si>
  <si>
    <t>（本務者）</t>
  </si>
  <si>
    <t>国　立</t>
  </si>
  <si>
    <t>公　立</t>
  </si>
  <si>
    <t>学　校法人立</t>
  </si>
  <si>
    <t>準学校法人立</t>
  </si>
  <si>
    <t>財　団法人立</t>
  </si>
  <si>
    <t>社　団法人立</t>
  </si>
  <si>
    <t>その他法人立</t>
  </si>
  <si>
    <t>個人立</t>
  </si>
  <si>
    <t>昼  間</t>
  </si>
  <si>
    <t>その他</t>
  </si>
  <si>
    <t>昼　間</t>
  </si>
  <si>
    <t>男</t>
  </si>
  <si>
    <t>女</t>
  </si>
  <si>
    <t>－</t>
  </si>
  <si>
    <t>富 山 市</t>
  </si>
  <si>
    <t>高 岡 市</t>
  </si>
  <si>
    <t>滑 川 市</t>
  </si>
  <si>
    <t>砺 波 市</t>
  </si>
  <si>
    <t>小矢部市</t>
  </si>
  <si>
    <t>大沢野町</t>
  </si>
  <si>
    <t>大 山 町</t>
  </si>
  <si>
    <t>上 市 町</t>
  </si>
  <si>
    <t>立 山 町</t>
  </si>
  <si>
    <t>朝 日 町</t>
  </si>
  <si>
    <t>婦 中 町</t>
  </si>
  <si>
    <t>小 杉 町</t>
  </si>
  <si>
    <t>第93表　生徒数別学校数</t>
  </si>
  <si>
    <t>私　　　 　　　　　　　立</t>
  </si>
  <si>
    <t>区　 分</t>
  </si>
  <si>
    <t>学　校  法人立</t>
  </si>
  <si>
    <t>準学校  法人立</t>
  </si>
  <si>
    <t>財　団  法人立</t>
  </si>
  <si>
    <t>社　団  法人立</t>
  </si>
  <si>
    <t>その他の法 人 立</t>
  </si>
  <si>
    <t xml:space="preserve">  0人   </t>
  </si>
  <si>
    <t xml:space="preserve">  1～ 39</t>
  </si>
  <si>
    <t xml:space="preserve"> 40人   </t>
  </si>
  <si>
    <t xml:space="preserve"> 41～ 80</t>
  </si>
  <si>
    <t xml:space="preserve"> 81～200</t>
  </si>
  <si>
    <t>201～400</t>
  </si>
  <si>
    <t>401～600</t>
  </si>
  <si>
    <t xml:space="preserve">601～   </t>
  </si>
  <si>
    <t>第94表　修業年限別学科数</t>
  </si>
  <si>
    <t>区　　   　分</t>
  </si>
  <si>
    <t>高等課程</t>
  </si>
  <si>
    <t>１年０ヶ月～１年11ヶ月</t>
  </si>
  <si>
    <t>２年０ヶ月～２年11ヶ月</t>
  </si>
  <si>
    <t>３年０ヶ月以上</t>
  </si>
  <si>
    <t>第95表　課程別学科数</t>
  </si>
  <si>
    <t>私　　　　　　　　　　立</t>
  </si>
  <si>
    <t>区　　 分</t>
  </si>
  <si>
    <t>高　等</t>
  </si>
  <si>
    <t>課　程</t>
  </si>
  <si>
    <t>専　門</t>
  </si>
  <si>
    <t>一　般</t>
  </si>
  <si>
    <t>第96表　学科別生徒数等</t>
  </si>
  <si>
    <t>区　　　　　分</t>
  </si>
  <si>
    <t>学 科 数</t>
  </si>
  <si>
    <t>生　　　徒　　　数</t>
  </si>
  <si>
    <t>入　学　者　数</t>
  </si>
  <si>
    <t>う　　ち</t>
  </si>
  <si>
    <t>うち就職　</t>
  </si>
  <si>
    <t>卒業者数</t>
  </si>
  <si>
    <t>昼の課程</t>
  </si>
  <si>
    <t>している者</t>
  </si>
  <si>
    <t>合　　　　　計</t>
  </si>
  <si>
    <t>国・公立</t>
  </si>
  <si>
    <t>専門</t>
  </si>
  <si>
    <t>看護</t>
  </si>
  <si>
    <t>…</t>
  </si>
  <si>
    <t>医療のその他</t>
  </si>
  <si>
    <t>外国語</t>
  </si>
  <si>
    <t>高  等  課  程</t>
  </si>
  <si>
    <t>准看護</t>
  </si>
  <si>
    <t>和洋裁</t>
  </si>
  <si>
    <t>私</t>
  </si>
  <si>
    <t>測量</t>
  </si>
  <si>
    <t>土木・建築</t>
  </si>
  <si>
    <t>専</t>
  </si>
  <si>
    <t>情報処理</t>
  </si>
  <si>
    <t>農業のその他</t>
  </si>
  <si>
    <t>歯科衛生</t>
  </si>
  <si>
    <t>歯科技工</t>
  </si>
  <si>
    <t>門</t>
  </si>
  <si>
    <t>栄養</t>
  </si>
  <si>
    <t>理容</t>
  </si>
  <si>
    <t>美容</t>
  </si>
  <si>
    <t>教員養成</t>
  </si>
  <si>
    <t>課</t>
  </si>
  <si>
    <t>教育福祉のその他</t>
  </si>
  <si>
    <t>経理・簿記</t>
  </si>
  <si>
    <t>秘書</t>
  </si>
  <si>
    <t>経営</t>
  </si>
  <si>
    <t>立</t>
  </si>
  <si>
    <t>商業実務のその他</t>
  </si>
  <si>
    <t>程</t>
  </si>
  <si>
    <t>デザイン</t>
  </si>
  <si>
    <t>文化教養のその他</t>
  </si>
  <si>
    <t>一  般  課  程</t>
  </si>
  <si>
    <t>編物・手芸</t>
  </si>
  <si>
    <t>第98表　入学者のうち新規卒業者数・専門課程入学者のうち大学等卒業者数</t>
  </si>
  <si>
    <t>区　　     　分</t>
  </si>
  <si>
    <t>国　  立</t>
  </si>
  <si>
    <t>公　  立</t>
  </si>
  <si>
    <t>私　  立</t>
  </si>
  <si>
    <t>新</t>
  </si>
  <si>
    <t>高等課程入学者</t>
  </si>
  <si>
    <t>規</t>
  </si>
  <si>
    <t>の  う  ち</t>
  </si>
  <si>
    <t>卒</t>
  </si>
  <si>
    <t>新規中学卒業者</t>
  </si>
  <si>
    <t>業</t>
  </si>
  <si>
    <t>専門課程入学者</t>
  </si>
  <si>
    <t>者</t>
  </si>
  <si>
    <t>新規高校卒業者</t>
  </si>
  <si>
    <t>大</t>
  </si>
  <si>
    <t>大学卒業者</t>
  </si>
  <si>
    <t>等</t>
  </si>
  <si>
    <t>の　う　ち</t>
  </si>
  <si>
    <t>短期大学卒業者</t>
  </si>
  <si>
    <t>高等専門学校卒業者</t>
  </si>
  <si>
    <t>第97表　設置者別・課程別生徒数</t>
  </si>
  <si>
    <t>区　　　分</t>
  </si>
  <si>
    <t>高　等　課　程</t>
  </si>
  <si>
    <t>専　門　課　程</t>
  </si>
  <si>
    <t>一　般　課　程</t>
  </si>
  <si>
    <t>国　　　立</t>
  </si>
  <si>
    <t>公　　　立</t>
  </si>
  <si>
    <t>学校法人立</t>
  </si>
  <si>
    <t>財団法人立</t>
  </si>
  <si>
    <t>社団法人立</t>
  </si>
  <si>
    <t>その他の法人立</t>
  </si>
  <si>
    <t>第99表　教員・職員数</t>
  </si>
  <si>
    <t>区　　分</t>
  </si>
  <si>
    <t>国　　・　　公　　立</t>
  </si>
  <si>
    <t>職 員 数</t>
  </si>
  <si>
    <t>教　　　　員　　　　数</t>
  </si>
  <si>
    <t>本　務　者</t>
  </si>
  <si>
    <t>（うち国立）</t>
  </si>
  <si>
    <t>兼　務　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</si>
</sst>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</numFmts>
  <fonts count="6">
    <font>
      <sz val="11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13">
    <xf numFmtId="0" fontId="0" fillId="0" borderId="0" xfId="0" applyAlignment="1">
      <alignment/>
    </xf>
    <xf numFmtId="0" fontId="2" fillId="0" borderId="0" xfId="20" applyNumberFormat="1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1" fillId="0" borderId="1" xfId="20" applyBorder="1" applyAlignment="1">
      <alignment horizontal="center" vertical="center"/>
      <protection/>
    </xf>
    <xf numFmtId="0" fontId="1" fillId="0" borderId="2" xfId="20" applyBorder="1" applyAlignment="1">
      <alignment horizontal="centerContinuous" vertical="center"/>
      <protection/>
    </xf>
    <xf numFmtId="0" fontId="1" fillId="0" borderId="3" xfId="20" applyBorder="1" applyAlignment="1">
      <alignment horizontal="centerContinuous" vertical="center"/>
      <protection/>
    </xf>
    <xf numFmtId="0" fontId="1" fillId="0" borderId="2" xfId="20" applyBorder="1" applyAlignment="1">
      <alignment vertical="center"/>
      <protection/>
    </xf>
    <xf numFmtId="0" fontId="1" fillId="0" borderId="4" xfId="20" applyBorder="1" applyAlignment="1">
      <alignment horizontal="center" vertical="center"/>
      <protection/>
    </xf>
    <xf numFmtId="0" fontId="1" fillId="0" borderId="5" xfId="20" applyBorder="1" applyAlignment="1">
      <alignment vertical="center"/>
      <protection/>
    </xf>
    <xf numFmtId="0" fontId="1" fillId="0" borderId="6" xfId="20" applyBorder="1" applyAlignment="1">
      <alignment vertical="center"/>
      <protection/>
    </xf>
    <xf numFmtId="0" fontId="1" fillId="0" borderId="5" xfId="20" applyBorder="1" applyAlignment="1">
      <alignment horizontal="centerContinuous" vertical="center"/>
      <protection/>
    </xf>
    <xf numFmtId="0" fontId="1" fillId="0" borderId="6" xfId="20" applyBorder="1" applyAlignment="1">
      <alignment horizontal="centerContinuous" vertical="center"/>
      <protection/>
    </xf>
    <xf numFmtId="0" fontId="1" fillId="0" borderId="7" xfId="20" applyBorder="1" applyAlignment="1">
      <alignment vertical="center"/>
      <protection/>
    </xf>
    <xf numFmtId="0" fontId="1" fillId="0" borderId="8" xfId="20" applyBorder="1" applyAlignment="1">
      <alignment vertical="center"/>
      <protection/>
    </xf>
    <xf numFmtId="0" fontId="1" fillId="0" borderId="9" xfId="20" applyBorder="1" applyAlignment="1">
      <alignment horizontal="centerContinuous" vertical="center"/>
      <protection/>
    </xf>
    <xf numFmtId="0" fontId="1" fillId="0" borderId="10" xfId="20" applyBorder="1" applyAlignment="1">
      <alignment horizontal="centerContinuous" vertical="center"/>
      <protection/>
    </xf>
    <xf numFmtId="0" fontId="1" fillId="0" borderId="9" xfId="20" applyBorder="1" applyAlignment="1">
      <alignment horizontal="center" vertical="center"/>
      <protection/>
    </xf>
    <xf numFmtId="0" fontId="1" fillId="0" borderId="10" xfId="20" applyBorder="1" applyAlignment="1">
      <alignment horizontal="center" vertical="center"/>
      <protection/>
    </xf>
    <xf numFmtId="0" fontId="1" fillId="0" borderId="11" xfId="20" applyBorder="1" applyAlignment="1">
      <alignment vertical="center"/>
      <protection/>
    </xf>
    <xf numFmtId="0" fontId="1" fillId="0" borderId="9" xfId="20" applyBorder="1" applyAlignment="1">
      <alignment vertical="center"/>
      <protection/>
    </xf>
    <xf numFmtId="0" fontId="1" fillId="0" borderId="10" xfId="20" applyBorder="1" applyAlignment="1">
      <alignment vertical="center"/>
      <protection/>
    </xf>
    <xf numFmtId="0" fontId="1" fillId="0" borderId="12" xfId="20" applyBorder="1" applyAlignment="1">
      <alignment vertical="center"/>
      <protection/>
    </xf>
    <xf numFmtId="0" fontId="1" fillId="0" borderId="10" xfId="20" applyBorder="1" applyAlignment="1">
      <alignment horizontal="center" vertical="top"/>
      <protection/>
    </xf>
    <xf numFmtId="0" fontId="3" fillId="0" borderId="13" xfId="20" applyFont="1" applyBorder="1" applyAlignment="1">
      <alignment horizontal="center" vertical="distributed"/>
      <protection/>
    </xf>
    <xf numFmtId="0" fontId="3" fillId="0" borderId="10" xfId="20" applyFont="1" applyBorder="1" applyAlignment="1">
      <alignment horizontal="center" vertical="center"/>
      <protection/>
    </xf>
    <xf numFmtId="0" fontId="1" fillId="0" borderId="13" xfId="20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2" xfId="20" applyBorder="1" applyAlignment="1">
      <alignment horizontal="center" vertical="center"/>
      <protection/>
    </xf>
    <xf numFmtId="3" fontId="1" fillId="0" borderId="10" xfId="20" applyNumberFormat="1" applyBorder="1" applyAlignment="1" quotePrefix="1">
      <alignment horizontal="right" vertical="center"/>
      <protection/>
    </xf>
    <xf numFmtId="3" fontId="1" fillId="0" borderId="10" xfId="20" applyNumberFormat="1" applyBorder="1" applyAlignment="1">
      <alignment horizontal="right" vertical="center"/>
      <protection/>
    </xf>
    <xf numFmtId="3" fontId="1" fillId="0" borderId="13" xfId="20" applyNumberFormat="1" applyBorder="1" applyAlignment="1">
      <alignment horizontal="right" vertical="center"/>
      <protection/>
    </xf>
    <xf numFmtId="3" fontId="1" fillId="0" borderId="14" xfId="20" applyNumberFormat="1" applyBorder="1" applyAlignment="1">
      <alignment horizontal="right" vertical="center"/>
      <protection/>
    </xf>
    <xf numFmtId="0" fontId="1" fillId="0" borderId="7" xfId="20" applyBorder="1" applyAlignment="1">
      <alignment horizontal="center" vertical="center"/>
      <protection/>
    </xf>
    <xf numFmtId="3" fontId="1" fillId="0" borderId="8" xfId="20" applyNumberFormat="1" applyBorder="1" applyAlignment="1">
      <alignment horizontal="right" vertical="center"/>
      <protection/>
    </xf>
    <xf numFmtId="3" fontId="1" fillId="0" borderId="15" xfId="20" applyNumberFormat="1" applyBorder="1" applyAlignment="1">
      <alignment horizontal="right" vertical="center"/>
      <protection/>
    </xf>
    <xf numFmtId="3" fontId="1" fillId="0" borderId="16" xfId="20" applyNumberFormat="1" applyBorder="1" applyAlignment="1">
      <alignment horizontal="right" vertical="center"/>
      <protection/>
    </xf>
    <xf numFmtId="0" fontId="2" fillId="0" borderId="0" xfId="21" applyFont="1" applyAlignment="1">
      <alignment vertical="center"/>
      <protection/>
    </xf>
    <xf numFmtId="0" fontId="1" fillId="0" borderId="0" xfId="21">
      <alignment/>
      <protection/>
    </xf>
    <xf numFmtId="0" fontId="1" fillId="0" borderId="1" xfId="21" applyBorder="1">
      <alignment/>
      <protection/>
    </xf>
    <xf numFmtId="0" fontId="1" fillId="0" borderId="6" xfId="21" applyBorder="1">
      <alignment/>
      <protection/>
    </xf>
    <xf numFmtId="0" fontId="1" fillId="0" borderId="2" xfId="21" applyBorder="1" applyAlignment="1">
      <alignment horizontal="centerContinuous" vertical="center"/>
      <protection/>
    </xf>
    <xf numFmtId="0" fontId="1" fillId="0" borderId="2" xfId="21" applyBorder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2" xfId="21" applyBorder="1" applyAlignment="1">
      <alignment horizontal="center" vertical="top"/>
      <protection/>
    </xf>
    <xf numFmtId="0" fontId="1" fillId="0" borderId="10" xfId="21" applyBorder="1" applyAlignment="1">
      <alignment horizontal="center" vertical="top"/>
      <protection/>
    </xf>
    <xf numFmtId="0" fontId="1" fillId="0" borderId="10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distributed" wrapText="1"/>
      <protection/>
    </xf>
    <xf numFmtId="0" fontId="1" fillId="0" borderId="13" xfId="21" applyBorder="1" applyAlignment="1">
      <alignment horizontal="center" vertical="distributed"/>
      <protection/>
    </xf>
    <xf numFmtId="0" fontId="1" fillId="0" borderId="13" xfId="21" applyBorder="1" applyAlignment="1">
      <alignment horizontal="left" vertical="distributed"/>
      <protection/>
    </xf>
    <xf numFmtId="0" fontId="1" fillId="0" borderId="12" xfId="21" applyBorder="1" applyAlignment="1">
      <alignment horizontal="center" vertical="center"/>
      <protection/>
    </xf>
    <xf numFmtId="0" fontId="1" fillId="0" borderId="10" xfId="21" applyBorder="1" applyAlignment="1" quotePrefix="1">
      <alignment horizontal="right"/>
      <protection/>
    </xf>
    <xf numFmtId="0" fontId="1" fillId="0" borderId="10" xfId="21" applyBorder="1" applyAlignment="1">
      <alignment horizontal="right"/>
      <protection/>
    </xf>
    <xf numFmtId="0" fontId="1" fillId="0" borderId="13" xfId="21" applyBorder="1" applyAlignment="1">
      <alignment horizontal="right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horizontal="right"/>
      <protection/>
    </xf>
    <xf numFmtId="0" fontId="1" fillId="0" borderId="15" xfId="21" applyBorder="1" applyAlignment="1">
      <alignment horizontal="right"/>
      <protection/>
    </xf>
    <xf numFmtId="0" fontId="2" fillId="0" borderId="0" xfId="22" applyFont="1" applyAlignment="1">
      <alignment vertical="center"/>
      <protection/>
    </xf>
    <xf numFmtId="0" fontId="1" fillId="0" borderId="0" xfId="22" applyAlignment="1">
      <alignment vertical="center"/>
      <protection/>
    </xf>
    <xf numFmtId="0" fontId="1" fillId="0" borderId="1" xfId="22" applyBorder="1" applyAlignment="1">
      <alignment horizontal="center" vertical="center"/>
      <protection/>
    </xf>
    <xf numFmtId="0" fontId="1" fillId="0" borderId="2" xfId="22" applyBorder="1" applyAlignment="1">
      <alignment horizontal="centerContinuous" vertical="center"/>
      <protection/>
    </xf>
    <xf numFmtId="0" fontId="1" fillId="0" borderId="3" xfId="22" applyBorder="1" applyAlignment="1">
      <alignment horizontal="centerContinuous" vertical="center"/>
      <protection/>
    </xf>
    <xf numFmtId="0" fontId="1" fillId="0" borderId="12" xfId="22" applyBorder="1" applyAlignment="1">
      <alignment vertical="center"/>
      <protection/>
    </xf>
    <xf numFmtId="0" fontId="1" fillId="0" borderId="10" xfId="22" applyBorder="1" applyAlignment="1">
      <alignment horizontal="center" vertical="center"/>
      <protection/>
    </xf>
    <xf numFmtId="0" fontId="1" fillId="0" borderId="13" xfId="22" applyBorder="1" applyAlignment="1">
      <alignment horizontal="center" vertical="center"/>
      <protection/>
    </xf>
    <xf numFmtId="0" fontId="1" fillId="0" borderId="12" xfId="22" applyBorder="1" applyAlignment="1">
      <alignment horizontal="center" vertical="center"/>
      <protection/>
    </xf>
    <xf numFmtId="0" fontId="1" fillId="0" borderId="10" xfId="22" applyBorder="1" applyAlignment="1" quotePrefix="1">
      <alignment horizontal="right" vertical="center"/>
      <protection/>
    </xf>
    <xf numFmtId="0" fontId="1" fillId="0" borderId="10" xfId="22" applyBorder="1" applyAlignment="1">
      <alignment horizontal="right" vertical="center"/>
      <protection/>
    </xf>
    <xf numFmtId="0" fontId="1" fillId="0" borderId="13" xfId="22" applyBorder="1" applyAlignment="1">
      <alignment horizontal="right" vertical="center"/>
      <protection/>
    </xf>
    <xf numFmtId="0" fontId="3" fillId="0" borderId="7" xfId="22" applyFont="1" applyBorder="1" applyAlignment="1">
      <alignment horizontal="left" vertical="center"/>
      <protection/>
    </xf>
    <xf numFmtId="0" fontId="1" fillId="0" borderId="8" xfId="22" applyBorder="1" applyAlignment="1">
      <alignment horizontal="right" vertical="center"/>
      <protection/>
    </xf>
    <xf numFmtId="0" fontId="1" fillId="0" borderId="15" xfId="22" applyBorder="1" applyAlignment="1">
      <alignment horizontal="right" vertical="center"/>
      <protection/>
    </xf>
    <xf numFmtId="0" fontId="3" fillId="0" borderId="12" xfId="22" applyFont="1" applyBorder="1" applyAlignment="1">
      <alignment horizontal="left" vertical="center"/>
      <protection/>
    </xf>
    <xf numFmtId="0" fontId="2" fillId="0" borderId="0" xfId="23" applyFont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1" fillId="0" borderId="0" xfId="23" applyAlignment="1">
      <alignment vertical="center"/>
      <protection/>
    </xf>
    <xf numFmtId="0" fontId="1" fillId="0" borderId="4" xfId="23" applyBorder="1" applyAlignment="1">
      <alignment vertical="center"/>
      <protection/>
    </xf>
    <xf numFmtId="0" fontId="1" fillId="0" borderId="6" xfId="23" applyBorder="1" applyAlignment="1">
      <alignment vertical="center"/>
      <protection/>
    </xf>
    <xf numFmtId="0" fontId="1" fillId="0" borderId="2" xfId="23" applyBorder="1" applyAlignment="1">
      <alignment horizontal="centerContinuous" vertical="center"/>
      <protection/>
    </xf>
    <xf numFmtId="0" fontId="1" fillId="0" borderId="3" xfId="23" applyBorder="1" applyAlignment="1">
      <alignment horizontal="centerContinuous" vertical="center"/>
      <protection/>
    </xf>
    <xf numFmtId="0" fontId="1" fillId="0" borderId="11" xfId="23" applyBorder="1" applyAlignment="1">
      <alignment horizontal="centerContinuous" vertical="top"/>
      <protection/>
    </xf>
    <xf numFmtId="0" fontId="1" fillId="0" borderId="10" xfId="23" applyBorder="1" applyAlignment="1">
      <alignment horizontal="centerContinuous" vertical="top"/>
      <protection/>
    </xf>
    <xf numFmtId="0" fontId="1" fillId="0" borderId="10" xfId="23" applyBorder="1" applyAlignment="1">
      <alignment horizontal="center" vertical="top"/>
      <protection/>
    </xf>
    <xf numFmtId="0" fontId="1" fillId="0" borderId="10" xfId="23" applyBorder="1" applyAlignment="1">
      <alignment horizontal="center" vertical="center"/>
      <protection/>
    </xf>
    <xf numFmtId="0" fontId="1" fillId="0" borderId="13" xfId="23" applyBorder="1" applyAlignment="1">
      <alignment horizontal="center" vertical="distributed"/>
      <protection/>
    </xf>
    <xf numFmtId="0" fontId="3" fillId="0" borderId="13" xfId="23" applyFont="1" applyBorder="1" applyAlignment="1">
      <alignment horizontal="center" vertical="distributed"/>
      <protection/>
    </xf>
    <xf numFmtId="0" fontId="1" fillId="0" borderId="7" xfId="23" applyBorder="1" applyAlignment="1">
      <alignment vertical="center"/>
      <protection/>
    </xf>
    <xf numFmtId="0" fontId="1" fillId="0" borderId="10" xfId="23" applyBorder="1" applyAlignment="1" quotePrefix="1">
      <alignment horizontal="right" vertical="center"/>
      <protection/>
    </xf>
    <xf numFmtId="0" fontId="1" fillId="0" borderId="10" xfId="23" applyBorder="1" applyAlignment="1">
      <alignment horizontal="right" vertical="center"/>
      <protection/>
    </xf>
    <xf numFmtId="0" fontId="1" fillId="0" borderId="13" xfId="23" applyBorder="1" applyAlignment="1">
      <alignment horizontal="right" vertical="center"/>
      <protection/>
    </xf>
    <xf numFmtId="0" fontId="1" fillId="0" borderId="7" xfId="23" applyBorder="1" applyAlignment="1">
      <alignment horizontal="center" vertical="center"/>
      <protection/>
    </xf>
    <xf numFmtId="0" fontId="1" fillId="0" borderId="8" xfId="23" applyBorder="1" applyAlignment="1">
      <alignment horizontal="center" vertical="center"/>
      <protection/>
    </xf>
    <xf numFmtId="0" fontId="1" fillId="0" borderId="8" xfId="23" applyBorder="1" applyAlignment="1">
      <alignment horizontal="right" vertical="center"/>
      <protection/>
    </xf>
    <xf numFmtId="0" fontId="1" fillId="0" borderId="15" xfId="23" applyBorder="1" applyAlignment="1">
      <alignment horizontal="right" vertical="center"/>
      <protection/>
    </xf>
    <xf numFmtId="0" fontId="1" fillId="0" borderId="12" xfId="23" applyBorder="1" applyAlignment="1">
      <alignment horizontal="center" vertical="center"/>
      <protection/>
    </xf>
    <xf numFmtId="0" fontId="2" fillId="0" borderId="0" xfId="24" applyFont="1" applyAlignment="1">
      <alignment vertical="center"/>
      <protection/>
    </xf>
    <xf numFmtId="0" fontId="1" fillId="0" borderId="0" xfId="24" applyAlignment="1">
      <alignment vertical="center"/>
      <protection/>
    </xf>
    <xf numFmtId="0" fontId="1" fillId="0" borderId="4" xfId="24" applyBorder="1" applyAlignment="1">
      <alignment horizontal="center" vertical="center"/>
      <protection/>
    </xf>
    <xf numFmtId="0" fontId="1" fillId="0" borderId="5" xfId="24" applyBorder="1" applyAlignment="1">
      <alignment vertical="center"/>
      <protection/>
    </xf>
    <xf numFmtId="0" fontId="1" fillId="0" borderId="6" xfId="24" applyBorder="1" applyAlignment="1">
      <alignment vertical="center"/>
      <protection/>
    </xf>
    <xf numFmtId="0" fontId="1" fillId="0" borderId="1" xfId="24" applyBorder="1" applyAlignment="1">
      <alignment horizontal="center" vertical="center" wrapText="1"/>
      <protection/>
    </xf>
    <xf numFmtId="0" fontId="1" fillId="0" borderId="5" xfId="24" applyBorder="1" applyAlignment="1">
      <alignment horizontal="centerContinuous" vertical="center"/>
      <protection/>
    </xf>
    <xf numFmtId="0" fontId="1" fillId="0" borderId="6" xfId="24" applyBorder="1" applyAlignment="1">
      <alignment horizontal="centerContinuous" vertical="center"/>
      <protection/>
    </xf>
    <xf numFmtId="0" fontId="1" fillId="0" borderId="5" xfId="24" applyBorder="1" applyAlignment="1">
      <alignment vertical="center"/>
      <protection/>
    </xf>
    <xf numFmtId="0" fontId="1" fillId="0" borderId="6" xfId="24" applyBorder="1" applyAlignment="1">
      <alignment vertical="center"/>
      <protection/>
    </xf>
    <xf numFmtId="0" fontId="1" fillId="0" borderId="17" xfId="24" applyBorder="1" applyAlignment="1">
      <alignment vertical="center"/>
      <protection/>
    </xf>
    <xf numFmtId="0" fontId="1" fillId="0" borderId="0" xfId="24" applyAlignment="1">
      <alignment vertical="center"/>
      <protection/>
    </xf>
    <xf numFmtId="0" fontId="1" fillId="0" borderId="8" xfId="24" applyBorder="1" applyAlignment="1">
      <alignment vertical="center"/>
      <protection/>
    </xf>
    <xf numFmtId="0" fontId="1" fillId="0" borderId="7" xfId="24" applyBorder="1" applyAlignment="1">
      <alignment vertical="center" wrapText="1"/>
      <protection/>
    </xf>
    <xf numFmtId="0" fontId="1" fillId="0" borderId="0" xfId="24" applyBorder="1" applyAlignment="1">
      <alignment vertical="center"/>
      <protection/>
    </xf>
    <xf numFmtId="0" fontId="1" fillId="0" borderId="4" xfId="24" applyBorder="1" applyAlignment="1">
      <alignment horizontal="centerContinuous" vertical="center"/>
      <protection/>
    </xf>
    <xf numFmtId="0" fontId="1" fillId="0" borderId="0" xfId="24" applyBorder="1" applyAlignment="1">
      <alignment horizontal="centerContinuous" vertical="center"/>
      <protection/>
    </xf>
    <xf numFmtId="0" fontId="1" fillId="0" borderId="8" xfId="24" applyBorder="1" applyAlignment="1">
      <alignment horizontal="centerContinuous" vertical="center"/>
      <protection/>
    </xf>
    <xf numFmtId="0" fontId="1" fillId="0" borderId="9" xfId="24" applyBorder="1" applyAlignment="1">
      <alignment vertical="center"/>
      <protection/>
    </xf>
    <xf numFmtId="0" fontId="1" fillId="0" borderId="11" xfId="24" applyBorder="1" applyAlignment="1">
      <alignment horizontal="centerContinuous" vertical="center"/>
      <protection/>
    </xf>
    <xf numFmtId="0" fontId="1" fillId="0" borderId="10" xfId="24" applyBorder="1" applyAlignment="1">
      <alignment horizontal="centerContinuous" vertical="center"/>
      <protection/>
    </xf>
    <xf numFmtId="0" fontId="1" fillId="0" borderId="10" xfId="24" applyBorder="1" applyAlignment="1">
      <alignment vertical="center"/>
      <protection/>
    </xf>
    <xf numFmtId="0" fontId="1" fillId="0" borderId="11" xfId="24" applyBorder="1" applyAlignment="1">
      <alignment vertical="center"/>
      <protection/>
    </xf>
    <xf numFmtId="0" fontId="1" fillId="0" borderId="9" xfId="24" applyBorder="1" applyAlignment="1">
      <alignment vertical="center"/>
      <protection/>
    </xf>
    <xf numFmtId="0" fontId="1" fillId="0" borderId="10" xfId="24" applyBorder="1" applyAlignment="1">
      <alignment vertical="center"/>
      <protection/>
    </xf>
    <xf numFmtId="0" fontId="1" fillId="0" borderId="12" xfId="24" applyBorder="1" applyAlignment="1">
      <alignment vertical="center" wrapText="1"/>
      <protection/>
    </xf>
    <xf numFmtId="0" fontId="1" fillId="0" borderId="10" xfId="24" applyBorder="1" applyAlignment="1">
      <alignment horizontal="center" vertical="center"/>
      <protection/>
    </xf>
    <xf numFmtId="0" fontId="1" fillId="0" borderId="13" xfId="24" applyBorder="1" applyAlignment="1">
      <alignment horizontal="center" vertical="center"/>
      <protection/>
    </xf>
    <xf numFmtId="0" fontId="1" fillId="0" borderId="9" xfId="24" applyBorder="1" applyAlignment="1">
      <alignment horizontal="centerContinuous" vertical="center"/>
      <protection/>
    </xf>
    <xf numFmtId="3" fontId="1" fillId="0" borderId="10" xfId="24" applyNumberFormat="1" applyBorder="1" applyAlignment="1" quotePrefix="1">
      <alignment horizontal="right" vertical="center"/>
      <protection/>
    </xf>
    <xf numFmtId="3" fontId="1" fillId="0" borderId="10" xfId="24" applyNumberFormat="1" applyBorder="1" applyAlignment="1">
      <alignment horizontal="right" vertical="center"/>
      <protection/>
    </xf>
    <xf numFmtId="3" fontId="1" fillId="0" borderId="13" xfId="24" applyNumberFormat="1" applyBorder="1" applyAlignment="1">
      <alignment horizontal="right" vertical="center"/>
      <protection/>
    </xf>
    <xf numFmtId="0" fontId="1" fillId="0" borderId="8" xfId="24" applyBorder="1" applyAlignment="1">
      <alignment horizontal="center" vertical="center"/>
      <protection/>
    </xf>
    <xf numFmtId="0" fontId="1" fillId="0" borderId="10" xfId="24" applyBorder="1" applyAlignment="1">
      <alignment horizontal="distributed" vertical="center"/>
      <protection/>
    </xf>
    <xf numFmtId="0" fontId="1" fillId="0" borderId="8" xfId="24" applyBorder="1" applyAlignment="1">
      <alignment horizontal="distributed" vertical="center"/>
      <protection/>
    </xf>
    <xf numFmtId="3" fontId="1" fillId="0" borderId="8" xfId="24" applyNumberFormat="1" applyBorder="1" applyAlignment="1">
      <alignment horizontal="right" vertical="center"/>
      <protection/>
    </xf>
    <xf numFmtId="3" fontId="1" fillId="0" borderId="15" xfId="24" applyNumberFormat="1" applyBorder="1" applyAlignment="1">
      <alignment horizontal="right" vertical="center"/>
      <protection/>
    </xf>
    <xf numFmtId="0" fontId="3" fillId="0" borderId="8" xfId="24" applyFont="1" applyBorder="1" applyAlignment="1">
      <alignment horizontal="distributed" vertical="center"/>
      <protection/>
    </xf>
    <xf numFmtId="0" fontId="1" fillId="0" borderId="7" xfId="24" applyBorder="1" applyAlignment="1">
      <alignment horizontal="center" vertical="center"/>
      <protection/>
    </xf>
    <xf numFmtId="0" fontId="1" fillId="0" borderId="7" xfId="24" applyBorder="1" applyAlignment="1">
      <alignment horizontal="center" vertical="center" wrapText="1"/>
      <protection/>
    </xf>
    <xf numFmtId="0" fontId="1" fillId="0" borderId="12" xfId="24" applyBorder="1" applyAlignment="1">
      <alignment horizontal="center" vertical="center" wrapText="1"/>
      <protection/>
    </xf>
    <xf numFmtId="0" fontId="1" fillId="0" borderId="8" xfId="24" applyBorder="1">
      <alignment/>
      <protection/>
    </xf>
    <xf numFmtId="0" fontId="5" fillId="0" borderId="8" xfId="24" applyFont="1" applyBorder="1" applyAlignment="1">
      <alignment horizontal="distributed" vertical="center"/>
      <protection/>
    </xf>
    <xf numFmtId="0" fontId="5" fillId="0" borderId="10" xfId="24" applyFont="1" applyBorder="1" applyAlignment="1">
      <alignment horizontal="distributed" vertical="center"/>
      <protection/>
    </xf>
    <xf numFmtId="3" fontId="1" fillId="0" borderId="13" xfId="24" applyNumberFormat="1" applyBorder="1" applyAlignment="1" quotePrefix="1">
      <alignment horizontal="right" vertical="center"/>
      <protection/>
    </xf>
    <xf numFmtId="0" fontId="1" fillId="0" borderId="7" xfId="24" applyBorder="1">
      <alignment/>
      <protection/>
    </xf>
    <xf numFmtId="0" fontId="1" fillId="0" borderId="12" xfId="24" applyBorder="1" applyAlignment="1">
      <alignment horizontal="center" vertical="center"/>
      <protection/>
    </xf>
    <xf numFmtId="0" fontId="1" fillId="0" borderId="12" xfId="24" applyBorder="1">
      <alignment/>
      <protection/>
    </xf>
    <xf numFmtId="3" fontId="1" fillId="0" borderId="14" xfId="24" applyNumberFormat="1" applyBorder="1" applyAlignment="1">
      <alignment horizontal="right" vertical="center"/>
      <protection/>
    </xf>
    <xf numFmtId="0" fontId="2" fillId="0" borderId="0" xfId="26" applyFont="1" applyAlignment="1">
      <alignment vertical="center"/>
      <protection/>
    </xf>
    <xf numFmtId="0" fontId="1" fillId="0" borderId="0" xfId="26" applyAlignment="1">
      <alignment vertical="center"/>
      <protection/>
    </xf>
    <xf numFmtId="0" fontId="1" fillId="0" borderId="18" xfId="26" applyBorder="1" applyAlignment="1">
      <alignment horizontal="centerContinuous" vertical="center"/>
      <protection/>
    </xf>
    <xf numFmtId="0" fontId="1" fillId="0" borderId="2" xfId="26" applyBorder="1" applyAlignment="1">
      <alignment horizontal="centerContinuous" vertical="center"/>
      <protection/>
    </xf>
    <xf numFmtId="0" fontId="1" fillId="0" borderId="3" xfId="26" applyBorder="1" applyAlignment="1">
      <alignment horizontal="centerContinuous" vertical="center"/>
      <protection/>
    </xf>
    <xf numFmtId="0" fontId="1" fillId="0" borderId="3" xfId="26" applyBorder="1" applyAlignment="1">
      <alignment horizontal="center" vertical="center"/>
      <protection/>
    </xf>
    <xf numFmtId="0" fontId="1" fillId="0" borderId="1" xfId="26" applyBorder="1" applyAlignment="1">
      <alignment horizontal="centerContinuous" vertical="center"/>
      <protection/>
    </xf>
    <xf numFmtId="0" fontId="1" fillId="0" borderId="11" xfId="26" applyBorder="1" applyAlignment="1">
      <alignment horizontal="centerContinuous" vertical="center"/>
      <protection/>
    </xf>
    <xf numFmtId="0" fontId="1" fillId="0" borderId="10" xfId="26" applyBorder="1" applyAlignment="1">
      <alignment horizontal="centerContinuous" vertical="center"/>
      <protection/>
    </xf>
    <xf numFmtId="38" fontId="1" fillId="0" borderId="10" xfId="16" applyBorder="1" applyAlignment="1">
      <alignment horizontal="right" vertical="center"/>
    </xf>
    <xf numFmtId="3" fontId="1" fillId="0" borderId="10" xfId="26" applyNumberFormat="1" applyBorder="1" applyAlignment="1">
      <alignment horizontal="right" vertical="center"/>
      <protection/>
    </xf>
    <xf numFmtId="0" fontId="1" fillId="0" borderId="7" xfId="26" applyBorder="1" applyAlignment="1">
      <alignment horizontal="center" vertical="center"/>
      <protection/>
    </xf>
    <xf numFmtId="0" fontId="1" fillId="0" borderId="7" xfId="26" applyBorder="1" applyAlignment="1">
      <alignment horizontal="distributed" vertical="center"/>
      <protection/>
    </xf>
    <xf numFmtId="0" fontId="1" fillId="0" borderId="10" xfId="26" applyBorder="1" applyAlignment="1">
      <alignment horizontal="center" vertical="center"/>
      <protection/>
    </xf>
    <xf numFmtId="0" fontId="1" fillId="0" borderId="8" xfId="26" applyBorder="1" applyAlignment="1">
      <alignment horizontal="center" vertical="center"/>
      <protection/>
    </xf>
    <xf numFmtId="3" fontId="1" fillId="0" borderId="8" xfId="26" applyNumberFormat="1" applyBorder="1" applyAlignment="1">
      <alignment horizontal="right" vertical="center"/>
      <protection/>
    </xf>
    <xf numFmtId="0" fontId="1" fillId="0" borderId="12" xfId="26" applyBorder="1" applyAlignment="1">
      <alignment horizontal="distributed" vertical="center"/>
      <protection/>
    </xf>
    <xf numFmtId="0" fontId="1" fillId="0" borderId="12" xfId="26" applyBorder="1" applyAlignment="1">
      <alignment vertical="center"/>
      <protection/>
    </xf>
    <xf numFmtId="0" fontId="1" fillId="0" borderId="7" xfId="26" applyBorder="1" applyAlignment="1">
      <alignment vertical="center"/>
      <protection/>
    </xf>
    <xf numFmtId="3" fontId="1" fillId="0" borderId="10" xfId="26" applyNumberFormat="1" applyBorder="1" applyAlignment="1" quotePrefix="1">
      <alignment horizontal="right" vertical="center"/>
      <protection/>
    </xf>
    <xf numFmtId="0" fontId="2" fillId="0" borderId="0" xfId="25" applyFont="1" applyAlignment="1">
      <alignment vertical="center"/>
      <protection/>
    </xf>
    <xf numFmtId="0" fontId="1" fillId="0" borderId="0" xfId="25" applyAlignment="1">
      <alignment vertical="center"/>
      <protection/>
    </xf>
    <xf numFmtId="0" fontId="1" fillId="0" borderId="4" xfId="25" applyBorder="1" applyAlignment="1">
      <alignment horizontal="center" vertical="center"/>
      <protection/>
    </xf>
    <xf numFmtId="0" fontId="1" fillId="0" borderId="6" xfId="25" applyBorder="1" applyAlignment="1">
      <alignment vertical="center"/>
      <protection/>
    </xf>
    <xf numFmtId="0" fontId="1" fillId="0" borderId="2" xfId="25" applyBorder="1" applyAlignment="1">
      <alignment horizontal="centerContinuous" vertical="center"/>
      <protection/>
    </xf>
    <xf numFmtId="0" fontId="1" fillId="0" borderId="3" xfId="25" applyBorder="1" applyAlignment="1">
      <alignment horizontal="centerContinuous" vertical="center"/>
      <protection/>
    </xf>
    <xf numFmtId="0" fontId="1" fillId="0" borderId="11" xfId="25" applyBorder="1" applyAlignment="1">
      <alignment vertical="center"/>
      <protection/>
    </xf>
    <xf numFmtId="0" fontId="1" fillId="0" borderId="10" xfId="25" applyBorder="1" applyAlignment="1">
      <alignment vertical="center"/>
      <protection/>
    </xf>
    <xf numFmtId="0" fontId="1" fillId="0" borderId="10" xfId="25" applyBorder="1" applyAlignment="1">
      <alignment horizontal="center" vertical="center"/>
      <protection/>
    </xf>
    <xf numFmtId="0" fontId="1" fillId="0" borderId="13" xfId="25" applyBorder="1" applyAlignment="1">
      <alignment horizontal="center" vertical="center"/>
      <protection/>
    </xf>
    <xf numFmtId="0" fontId="1" fillId="0" borderId="11" xfId="25" applyBorder="1" applyAlignment="1">
      <alignment horizontal="centerContinuous" vertical="center"/>
      <protection/>
    </xf>
    <xf numFmtId="0" fontId="1" fillId="0" borderId="10" xfId="25" applyBorder="1" applyAlignment="1">
      <alignment horizontal="centerContinuous" vertical="center"/>
      <protection/>
    </xf>
    <xf numFmtId="3" fontId="1" fillId="0" borderId="10" xfId="25" applyNumberFormat="1" applyBorder="1" applyAlignment="1" quotePrefix="1">
      <alignment horizontal="right" vertical="center"/>
      <protection/>
    </xf>
    <xf numFmtId="3" fontId="1" fillId="0" borderId="10" xfId="25" applyNumberFormat="1" applyBorder="1" applyAlignment="1">
      <alignment horizontal="right" vertical="center"/>
      <protection/>
    </xf>
    <xf numFmtId="3" fontId="1" fillId="0" borderId="13" xfId="25" applyNumberFormat="1" applyBorder="1" applyAlignment="1">
      <alignment horizontal="right" vertical="center"/>
      <protection/>
    </xf>
    <xf numFmtId="0" fontId="1" fillId="0" borderId="7" xfId="25" applyBorder="1" applyAlignment="1">
      <alignment vertical="center"/>
      <protection/>
    </xf>
    <xf numFmtId="0" fontId="1" fillId="0" borderId="10" xfId="25" applyBorder="1" applyAlignment="1">
      <alignment horizontal="distributed" vertical="center"/>
      <protection/>
    </xf>
    <xf numFmtId="0" fontId="1" fillId="0" borderId="8" xfId="25" applyBorder="1" applyAlignment="1">
      <alignment horizontal="distributed" vertical="center"/>
      <protection/>
    </xf>
    <xf numFmtId="3" fontId="1" fillId="0" borderId="8" xfId="25" applyNumberFormat="1" applyBorder="1" applyAlignment="1">
      <alignment horizontal="right" vertical="center"/>
      <protection/>
    </xf>
    <xf numFmtId="3" fontId="1" fillId="0" borderId="15" xfId="25" applyNumberFormat="1" applyBorder="1" applyAlignment="1">
      <alignment horizontal="right" vertical="center"/>
      <protection/>
    </xf>
    <xf numFmtId="0" fontId="1" fillId="0" borderId="7" xfId="25" applyBorder="1" applyAlignment="1">
      <alignment horizontal="center" vertical="center"/>
      <protection/>
    </xf>
    <xf numFmtId="0" fontId="3" fillId="0" borderId="8" xfId="25" applyFont="1" applyBorder="1" applyAlignment="1">
      <alignment horizontal="distributed" vertical="center"/>
      <protection/>
    </xf>
    <xf numFmtId="0" fontId="5" fillId="0" borderId="8" xfId="25" applyFont="1" applyBorder="1" applyAlignment="1">
      <alignment horizontal="distributed" vertical="center"/>
      <protection/>
    </xf>
    <xf numFmtId="0" fontId="1" fillId="0" borderId="12" xfId="25" applyBorder="1" applyAlignment="1">
      <alignment vertical="center"/>
      <protection/>
    </xf>
    <xf numFmtId="0" fontId="2" fillId="0" borderId="0" xfId="27" applyFont="1" applyAlignment="1">
      <alignment vertical="center"/>
      <protection/>
    </xf>
    <xf numFmtId="0" fontId="1" fillId="0" borderId="0" xfId="27" applyAlignment="1">
      <alignment vertical="center"/>
      <protection/>
    </xf>
    <xf numFmtId="0" fontId="1" fillId="0" borderId="1" xfId="27" applyBorder="1" applyAlignment="1">
      <alignment horizontal="center" vertical="center"/>
      <protection/>
    </xf>
    <xf numFmtId="0" fontId="1" fillId="0" borderId="2" xfId="27" applyBorder="1" applyAlignment="1">
      <alignment horizontal="centerContinuous" vertical="center"/>
      <protection/>
    </xf>
    <xf numFmtId="0" fontId="1" fillId="0" borderId="3" xfId="27" applyBorder="1" applyAlignment="1">
      <alignment horizontal="centerContinuous" vertical="center"/>
      <protection/>
    </xf>
    <xf numFmtId="0" fontId="1" fillId="0" borderId="7" xfId="27" applyBorder="1" applyAlignment="1">
      <alignment vertical="center"/>
      <protection/>
    </xf>
    <xf numFmtId="0" fontId="1" fillId="0" borderId="9" xfId="27" applyBorder="1" applyAlignment="1">
      <alignment horizontal="centerContinuous" vertical="center"/>
      <protection/>
    </xf>
    <xf numFmtId="0" fontId="1" fillId="0" borderId="10" xfId="27" applyBorder="1" applyAlignment="1">
      <alignment horizontal="centerContinuous" vertical="center"/>
      <protection/>
    </xf>
    <xf numFmtId="0" fontId="1" fillId="0" borderId="4" xfId="27" applyBorder="1" applyAlignment="1">
      <alignment horizontal="center" vertical="center"/>
      <protection/>
    </xf>
    <xf numFmtId="0" fontId="1" fillId="0" borderId="6" xfId="27" applyBorder="1" applyAlignment="1">
      <alignment vertical="center"/>
      <protection/>
    </xf>
    <xf numFmtId="0" fontId="1" fillId="0" borderId="11" xfId="27" applyBorder="1" applyAlignment="1">
      <alignment vertical="center"/>
      <protection/>
    </xf>
    <xf numFmtId="0" fontId="1" fillId="0" borderId="10" xfId="27" applyBorder="1" applyAlignment="1">
      <alignment vertical="center"/>
      <protection/>
    </xf>
    <xf numFmtId="0" fontId="1" fillId="0" borderId="12" xfId="27" applyBorder="1" applyAlignment="1">
      <alignment vertical="center"/>
      <protection/>
    </xf>
    <xf numFmtId="0" fontId="1" fillId="0" borderId="13" xfId="27" applyBorder="1" applyAlignment="1">
      <alignment horizontal="center" vertical="center"/>
      <protection/>
    </xf>
    <xf numFmtId="0" fontId="1" fillId="0" borderId="10" xfId="27" applyBorder="1" applyAlignment="1">
      <alignment horizontal="center" vertical="center"/>
      <protection/>
    </xf>
    <xf numFmtId="0" fontId="1" fillId="0" borderId="7" xfId="27" applyBorder="1" applyAlignment="1">
      <alignment horizontal="center" vertical="center"/>
      <protection/>
    </xf>
    <xf numFmtId="3" fontId="1" fillId="0" borderId="15" xfId="27" applyNumberFormat="1" applyBorder="1" applyAlignment="1" quotePrefix="1">
      <alignment horizontal="right" vertical="center"/>
      <protection/>
    </xf>
    <xf numFmtId="3" fontId="1" fillId="0" borderId="8" xfId="27" applyNumberFormat="1" applyBorder="1" applyAlignment="1">
      <alignment horizontal="right" vertical="center"/>
      <protection/>
    </xf>
    <xf numFmtId="3" fontId="1" fillId="0" borderId="15" xfId="27" applyNumberFormat="1" applyBorder="1" applyAlignment="1">
      <alignment horizontal="right" vertical="center"/>
      <protection/>
    </xf>
    <xf numFmtId="0" fontId="3" fillId="0" borderId="12" xfId="27" applyFont="1" applyBorder="1" applyAlignment="1">
      <alignment horizontal="center" vertical="center"/>
      <protection/>
    </xf>
    <xf numFmtId="3" fontId="1" fillId="0" borderId="13" xfId="27" applyNumberFormat="1" applyBorder="1" applyAlignment="1">
      <alignment horizontal="right" vertical="center"/>
      <protection/>
    </xf>
    <xf numFmtId="3" fontId="1" fillId="0" borderId="10" xfId="27" applyNumberFormat="1" applyBorder="1" applyAlignment="1">
      <alignment horizontal="right" vertical="center"/>
      <protection/>
    </xf>
    <xf numFmtId="176" fontId="1" fillId="0" borderId="10" xfId="27" applyNumberFormat="1" applyBorder="1" applyAlignment="1">
      <alignment horizontal="right" vertical="center"/>
      <protection/>
    </xf>
    <xf numFmtId="0" fontId="1" fillId="0" borderId="19" xfId="27" applyBorder="1" applyAlignment="1">
      <alignment vertical="center"/>
      <protection/>
    </xf>
    <xf numFmtId="176" fontId="1" fillId="0" borderId="13" xfId="27" applyNumberFormat="1" applyBorder="1" applyAlignment="1">
      <alignment horizontal="right" vertical="center"/>
      <protection/>
    </xf>
    <xf numFmtId="3" fontId="1" fillId="0" borderId="5" xfId="27" applyNumberFormat="1" applyBorder="1" applyAlignment="1">
      <alignment horizontal="right" vertical="center"/>
      <protection/>
    </xf>
  </cellXfs>
  <cellStyles count="14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92表" xfId="20"/>
    <cellStyle name="標準_93表" xfId="21"/>
    <cellStyle name="標準_94表" xfId="22"/>
    <cellStyle name="標準_95表" xfId="23"/>
    <cellStyle name="標準_96表" xfId="24"/>
    <cellStyle name="標準_97表" xfId="25"/>
    <cellStyle name="標準_98表" xfId="26"/>
    <cellStyle name="標準_99表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6</xdr:col>
      <xdr:colOff>28575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600325" y="1209675"/>
          <a:ext cx="457200" cy="419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7</xdr:row>
      <xdr:rowOff>9525</xdr:rowOff>
    </xdr:from>
    <xdr:to>
      <xdr:col>7</xdr:col>
      <xdr:colOff>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000375" y="1219200"/>
          <a:ext cx="457200" cy="419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029325" y="1209675"/>
          <a:ext cx="428625" cy="419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9525</xdr:rowOff>
    </xdr:from>
    <xdr:to>
      <xdr:col>14</xdr:col>
      <xdr:colOff>419100</xdr:colOff>
      <xdr:row>8</xdr:row>
      <xdr:rowOff>200025</xdr:rowOff>
    </xdr:to>
    <xdr:sp>
      <xdr:nvSpPr>
        <xdr:cNvPr id="4" name="Line 4"/>
        <xdr:cNvSpPr>
          <a:spLocks/>
        </xdr:cNvSpPr>
      </xdr:nvSpPr>
      <xdr:spPr>
        <a:xfrm flipH="1">
          <a:off x="6467475" y="1219200"/>
          <a:ext cx="409575" cy="400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workbookViewId="0" topLeftCell="A1">
      <selection activeCell="N4" sqref="M4:N4"/>
    </sheetView>
  </sheetViews>
  <sheetFormatPr defaultColWidth="9.00390625" defaultRowHeight="13.5"/>
  <cols>
    <col min="1" max="1" width="9.125" style="2" customWidth="1"/>
    <col min="2" max="14" width="6.50390625" style="2" customWidth="1"/>
    <col min="15" max="16384" width="9.125" style="2" customWidth="1"/>
  </cols>
  <sheetData>
    <row r="1" ht="14.25">
      <c r="A1" s="1" t="s">
        <v>0</v>
      </c>
    </row>
    <row r="2" spans="1:28" ht="12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5"/>
      <c r="L2" s="4" t="s">
        <v>3</v>
      </c>
      <c r="M2" s="4"/>
      <c r="N2" s="4"/>
      <c r="O2" s="6" t="s">
        <v>4</v>
      </c>
      <c r="P2" s="4"/>
      <c r="Q2" s="4"/>
      <c r="R2" s="4"/>
      <c r="S2" s="5"/>
      <c r="T2" s="7" t="s">
        <v>5</v>
      </c>
      <c r="U2" s="8"/>
      <c r="V2" s="9"/>
      <c r="W2" s="4" t="s">
        <v>6</v>
      </c>
      <c r="X2" s="4"/>
      <c r="Y2" s="4"/>
      <c r="Z2" s="5"/>
      <c r="AA2" s="10" t="s">
        <v>7</v>
      </c>
      <c r="AB2" s="11"/>
    </row>
    <row r="3" spans="1:28" ht="12">
      <c r="A3" s="12"/>
      <c r="B3" s="13"/>
      <c r="C3" s="13"/>
      <c r="D3" s="13"/>
      <c r="E3" s="14" t="s">
        <v>8</v>
      </c>
      <c r="F3" s="14"/>
      <c r="G3" s="14"/>
      <c r="H3" s="14"/>
      <c r="I3" s="14"/>
      <c r="J3" s="14"/>
      <c r="K3" s="15"/>
      <c r="L3" s="14" t="s">
        <v>9</v>
      </c>
      <c r="M3" s="15"/>
      <c r="N3" s="16" t="s">
        <v>10</v>
      </c>
      <c r="O3" s="17" t="s">
        <v>11</v>
      </c>
      <c r="P3" s="14" t="s">
        <v>12</v>
      </c>
      <c r="Q3" s="15"/>
      <c r="R3" s="14" t="s">
        <v>13</v>
      </c>
      <c r="S3" s="15"/>
      <c r="T3" s="18"/>
      <c r="U3" s="19"/>
      <c r="V3" s="20"/>
      <c r="W3" s="14" t="s">
        <v>14</v>
      </c>
      <c r="X3" s="15"/>
      <c r="Y3" s="14" t="s">
        <v>15</v>
      </c>
      <c r="Z3" s="15"/>
      <c r="AA3" s="14" t="s">
        <v>16</v>
      </c>
      <c r="AB3" s="15"/>
    </row>
    <row r="4" spans="1:28" ht="24" customHeight="1">
      <c r="A4" s="21"/>
      <c r="B4" s="22" t="s">
        <v>9</v>
      </c>
      <c r="C4" s="22" t="s">
        <v>17</v>
      </c>
      <c r="D4" s="22" t="s">
        <v>18</v>
      </c>
      <c r="E4" s="17" t="s">
        <v>9</v>
      </c>
      <c r="F4" s="23" t="s">
        <v>19</v>
      </c>
      <c r="G4" s="23" t="s">
        <v>20</v>
      </c>
      <c r="H4" s="23" t="s">
        <v>21</v>
      </c>
      <c r="I4" s="23" t="s">
        <v>22</v>
      </c>
      <c r="J4" s="23" t="s">
        <v>23</v>
      </c>
      <c r="K4" s="24" t="s">
        <v>24</v>
      </c>
      <c r="L4" s="17" t="s">
        <v>25</v>
      </c>
      <c r="M4" s="17" t="s">
        <v>26</v>
      </c>
      <c r="N4" s="25" t="s">
        <v>27</v>
      </c>
      <c r="O4" s="26" t="s">
        <v>26</v>
      </c>
      <c r="P4" s="25" t="s">
        <v>27</v>
      </c>
      <c r="Q4" s="17" t="s">
        <v>26</v>
      </c>
      <c r="R4" s="25" t="s">
        <v>27</v>
      </c>
      <c r="S4" s="17" t="s">
        <v>26</v>
      </c>
      <c r="T4" s="17" t="s">
        <v>9</v>
      </c>
      <c r="U4" s="25" t="s">
        <v>28</v>
      </c>
      <c r="V4" s="17" t="s">
        <v>29</v>
      </c>
      <c r="W4" s="25" t="s">
        <v>28</v>
      </c>
      <c r="X4" s="17" t="s">
        <v>29</v>
      </c>
      <c r="Y4" s="25" t="s">
        <v>28</v>
      </c>
      <c r="Z4" s="17" t="s">
        <v>29</v>
      </c>
      <c r="AA4" s="25" t="s">
        <v>28</v>
      </c>
      <c r="AB4" s="17" t="s">
        <v>29</v>
      </c>
    </row>
    <row r="5" spans="1:28" ht="18" customHeight="1">
      <c r="A5" s="27" t="s">
        <v>9</v>
      </c>
      <c r="B5" s="28">
        <f aca="true" t="shared" si="0" ref="B5:G5">SUM(B6:B17)</f>
        <v>38</v>
      </c>
      <c r="C5" s="29">
        <f t="shared" si="0"/>
        <v>1</v>
      </c>
      <c r="D5" s="29">
        <f t="shared" si="0"/>
        <v>4</v>
      </c>
      <c r="E5" s="29">
        <f t="shared" si="0"/>
        <v>33</v>
      </c>
      <c r="F5" s="30">
        <f t="shared" si="0"/>
        <v>3</v>
      </c>
      <c r="G5" s="30">
        <f t="shared" si="0"/>
        <v>12</v>
      </c>
      <c r="H5" s="30" t="s">
        <v>30</v>
      </c>
      <c r="I5" s="30">
        <f aca="true" t="shared" si="1" ref="I5:N5">SUM(I6:I17)</f>
        <v>3</v>
      </c>
      <c r="J5" s="30">
        <f t="shared" si="1"/>
        <v>3</v>
      </c>
      <c r="K5" s="29">
        <f t="shared" si="1"/>
        <v>12</v>
      </c>
      <c r="L5" s="29">
        <f t="shared" si="1"/>
        <v>77</v>
      </c>
      <c r="M5" s="29">
        <f t="shared" si="1"/>
        <v>3</v>
      </c>
      <c r="N5" s="30">
        <f t="shared" si="1"/>
        <v>3</v>
      </c>
      <c r="O5" s="31" t="s">
        <v>30</v>
      </c>
      <c r="P5" s="30">
        <f aca="true" t="shared" si="2" ref="P5:AB5">SUM(P6:P17)</f>
        <v>64</v>
      </c>
      <c r="Q5" s="29">
        <f t="shared" si="2"/>
        <v>1</v>
      </c>
      <c r="R5" s="30">
        <f t="shared" si="2"/>
        <v>10</v>
      </c>
      <c r="S5" s="29">
        <f t="shared" si="2"/>
        <v>2</v>
      </c>
      <c r="T5" s="29">
        <f t="shared" si="2"/>
        <v>3809</v>
      </c>
      <c r="U5" s="30">
        <f t="shared" si="2"/>
        <v>1132</v>
      </c>
      <c r="V5" s="29">
        <f t="shared" si="2"/>
        <v>2677</v>
      </c>
      <c r="W5" s="30">
        <f t="shared" si="2"/>
        <v>113</v>
      </c>
      <c r="X5" s="29">
        <f t="shared" si="2"/>
        <v>187</v>
      </c>
      <c r="Y5" s="30">
        <f t="shared" si="2"/>
        <v>688</v>
      </c>
      <c r="Z5" s="29">
        <f t="shared" si="2"/>
        <v>498</v>
      </c>
      <c r="AA5" s="30">
        <f t="shared" si="2"/>
        <v>31</v>
      </c>
      <c r="AB5" s="29">
        <f t="shared" si="2"/>
        <v>46</v>
      </c>
    </row>
    <row r="6" spans="1:28" ht="18" customHeight="1">
      <c r="A6" s="32" t="s">
        <v>31</v>
      </c>
      <c r="B6" s="33">
        <f>SUM(C6:E6)</f>
        <v>16</v>
      </c>
      <c r="C6" s="33" t="s">
        <v>30</v>
      </c>
      <c r="D6" s="33">
        <v>3</v>
      </c>
      <c r="E6" s="33">
        <f>SUM(F6:K6)</f>
        <v>13</v>
      </c>
      <c r="F6" s="34" t="s">
        <v>30</v>
      </c>
      <c r="G6" s="34">
        <v>7</v>
      </c>
      <c r="H6" s="34" t="s">
        <v>30</v>
      </c>
      <c r="I6" s="34">
        <v>2</v>
      </c>
      <c r="J6" s="34">
        <v>1</v>
      </c>
      <c r="K6" s="33">
        <v>3</v>
      </c>
      <c r="L6" s="33">
        <v>32</v>
      </c>
      <c r="M6" s="33">
        <v>1</v>
      </c>
      <c r="N6" s="34">
        <v>3</v>
      </c>
      <c r="O6" s="35" t="s">
        <v>30</v>
      </c>
      <c r="P6" s="34">
        <v>27</v>
      </c>
      <c r="Q6" s="33">
        <v>1</v>
      </c>
      <c r="R6" s="34">
        <v>2</v>
      </c>
      <c r="S6" s="33" t="s">
        <v>30</v>
      </c>
      <c r="T6" s="33">
        <f aca="true" t="shared" si="3" ref="T6:T17">SUM(U6:V6)</f>
        <v>1850</v>
      </c>
      <c r="U6" s="34">
        <v>430</v>
      </c>
      <c r="V6" s="33">
        <v>1420</v>
      </c>
      <c r="W6" s="34">
        <v>44</v>
      </c>
      <c r="X6" s="33">
        <v>83</v>
      </c>
      <c r="Y6" s="34">
        <v>381</v>
      </c>
      <c r="Z6" s="33">
        <v>292</v>
      </c>
      <c r="AA6" s="34">
        <v>11</v>
      </c>
      <c r="AB6" s="33">
        <v>15</v>
      </c>
    </row>
    <row r="7" spans="1:28" ht="18" customHeight="1">
      <c r="A7" s="32" t="s">
        <v>32</v>
      </c>
      <c r="B7" s="33">
        <v>11</v>
      </c>
      <c r="C7" s="33" t="s">
        <v>30</v>
      </c>
      <c r="D7" s="33">
        <v>1</v>
      </c>
      <c r="E7" s="33">
        <v>10</v>
      </c>
      <c r="F7" s="34">
        <v>2</v>
      </c>
      <c r="G7" s="34">
        <v>2</v>
      </c>
      <c r="H7" s="34" t="s">
        <v>30</v>
      </c>
      <c r="I7" s="34">
        <v>1</v>
      </c>
      <c r="J7" s="34">
        <v>1</v>
      </c>
      <c r="K7" s="33">
        <v>4</v>
      </c>
      <c r="L7" s="33">
        <v>17</v>
      </c>
      <c r="M7" s="33">
        <v>1</v>
      </c>
      <c r="N7" s="34" t="s">
        <v>30</v>
      </c>
      <c r="O7" s="35" t="s">
        <v>30</v>
      </c>
      <c r="P7" s="34">
        <v>15</v>
      </c>
      <c r="Q7" s="33" t="s">
        <v>30</v>
      </c>
      <c r="R7" s="34">
        <v>2</v>
      </c>
      <c r="S7" s="33">
        <v>1</v>
      </c>
      <c r="T7" s="33">
        <f t="shared" si="3"/>
        <v>608</v>
      </c>
      <c r="U7" s="34">
        <v>67</v>
      </c>
      <c r="V7" s="33">
        <v>541</v>
      </c>
      <c r="W7" s="34">
        <v>9</v>
      </c>
      <c r="X7" s="33">
        <v>65</v>
      </c>
      <c r="Y7" s="34">
        <v>174</v>
      </c>
      <c r="Z7" s="33">
        <v>110</v>
      </c>
      <c r="AA7" s="34">
        <v>3</v>
      </c>
      <c r="AB7" s="33">
        <v>11</v>
      </c>
    </row>
    <row r="8" spans="1:28" ht="18" customHeight="1">
      <c r="A8" s="32" t="s">
        <v>33</v>
      </c>
      <c r="B8" s="33">
        <f aca="true" t="shared" si="4" ref="B8:B17">SUM(C8:E8)</f>
        <v>1</v>
      </c>
      <c r="C8" s="33" t="s">
        <v>30</v>
      </c>
      <c r="D8" s="33" t="s">
        <v>30</v>
      </c>
      <c r="E8" s="33">
        <f aca="true" t="shared" si="5" ref="E8:E15">SUM(F8:K8)</f>
        <v>1</v>
      </c>
      <c r="F8" s="34" t="s">
        <v>30</v>
      </c>
      <c r="G8" s="34" t="s">
        <v>30</v>
      </c>
      <c r="H8" s="34" t="s">
        <v>30</v>
      </c>
      <c r="I8" s="34" t="s">
        <v>30</v>
      </c>
      <c r="J8" s="34">
        <v>1</v>
      </c>
      <c r="K8" s="33" t="s">
        <v>30</v>
      </c>
      <c r="L8" s="33">
        <v>3</v>
      </c>
      <c r="M8" s="33" t="s">
        <v>30</v>
      </c>
      <c r="N8" s="34" t="s">
        <v>30</v>
      </c>
      <c r="O8" s="35" t="s">
        <v>30</v>
      </c>
      <c r="P8" s="34">
        <v>3</v>
      </c>
      <c r="Q8" s="33" t="s">
        <v>30</v>
      </c>
      <c r="R8" s="34" t="s">
        <v>30</v>
      </c>
      <c r="S8" s="33" t="s">
        <v>30</v>
      </c>
      <c r="T8" s="33">
        <f t="shared" si="3"/>
        <v>333</v>
      </c>
      <c r="U8" s="34">
        <v>104</v>
      </c>
      <c r="V8" s="33">
        <v>229</v>
      </c>
      <c r="W8" s="34">
        <v>7</v>
      </c>
      <c r="X8" s="33">
        <v>8</v>
      </c>
      <c r="Y8" s="34">
        <v>43</v>
      </c>
      <c r="Z8" s="33">
        <v>23</v>
      </c>
      <c r="AA8" s="34">
        <v>2</v>
      </c>
      <c r="AB8" s="33">
        <v>4</v>
      </c>
    </row>
    <row r="9" spans="1:28" ht="18" customHeight="1">
      <c r="A9" s="32" t="s">
        <v>34</v>
      </c>
      <c r="B9" s="33">
        <f t="shared" si="4"/>
        <v>2</v>
      </c>
      <c r="C9" s="33" t="s">
        <v>30</v>
      </c>
      <c r="D9" s="33" t="s">
        <v>30</v>
      </c>
      <c r="E9" s="33">
        <f t="shared" si="5"/>
        <v>2</v>
      </c>
      <c r="F9" s="34" t="s">
        <v>30</v>
      </c>
      <c r="G9" s="34" t="s">
        <v>30</v>
      </c>
      <c r="H9" s="34" t="s">
        <v>30</v>
      </c>
      <c r="I9" s="34" t="s">
        <v>30</v>
      </c>
      <c r="J9" s="34" t="s">
        <v>30</v>
      </c>
      <c r="K9" s="33">
        <v>2</v>
      </c>
      <c r="L9" s="33">
        <v>3</v>
      </c>
      <c r="M9" s="33" t="s">
        <v>30</v>
      </c>
      <c r="N9" s="34" t="s">
        <v>30</v>
      </c>
      <c r="O9" s="35" t="s">
        <v>30</v>
      </c>
      <c r="P9" s="34" t="s">
        <v>30</v>
      </c>
      <c r="Q9" s="33" t="s">
        <v>30</v>
      </c>
      <c r="R9" s="34">
        <v>3</v>
      </c>
      <c r="S9" s="33" t="s">
        <v>30</v>
      </c>
      <c r="T9" s="33">
        <f t="shared" si="3"/>
        <v>42</v>
      </c>
      <c r="U9" s="34" t="s">
        <v>30</v>
      </c>
      <c r="V9" s="33">
        <v>42</v>
      </c>
      <c r="W9" s="34" t="s">
        <v>30</v>
      </c>
      <c r="X9" s="33">
        <v>7</v>
      </c>
      <c r="Y9" s="34" t="s">
        <v>30</v>
      </c>
      <c r="Z9" s="33" t="s">
        <v>30</v>
      </c>
      <c r="AA9" s="34" t="s">
        <v>30</v>
      </c>
      <c r="AB9" s="33" t="s">
        <v>30</v>
      </c>
    </row>
    <row r="10" spans="1:28" ht="18" customHeight="1">
      <c r="A10" s="32" t="s">
        <v>35</v>
      </c>
      <c r="B10" s="33">
        <f t="shared" si="4"/>
        <v>1</v>
      </c>
      <c r="C10" s="33" t="s">
        <v>30</v>
      </c>
      <c r="D10" s="33" t="s">
        <v>30</v>
      </c>
      <c r="E10" s="33">
        <f t="shared" si="5"/>
        <v>1</v>
      </c>
      <c r="F10" s="34" t="s">
        <v>30</v>
      </c>
      <c r="G10" s="34">
        <v>1</v>
      </c>
      <c r="H10" s="34" t="s">
        <v>30</v>
      </c>
      <c r="I10" s="34" t="s">
        <v>30</v>
      </c>
      <c r="J10" s="34" t="s">
        <v>30</v>
      </c>
      <c r="K10" s="33" t="s">
        <v>30</v>
      </c>
      <c r="L10" s="33">
        <v>4</v>
      </c>
      <c r="M10" s="33" t="s">
        <v>30</v>
      </c>
      <c r="N10" s="34" t="s">
        <v>30</v>
      </c>
      <c r="O10" s="35" t="s">
        <v>30</v>
      </c>
      <c r="P10" s="34">
        <v>4</v>
      </c>
      <c r="Q10" s="33" t="s">
        <v>30</v>
      </c>
      <c r="R10" s="34" t="s">
        <v>30</v>
      </c>
      <c r="S10" s="33" t="s">
        <v>30</v>
      </c>
      <c r="T10" s="33">
        <f t="shared" si="3"/>
        <v>228</v>
      </c>
      <c r="U10" s="34">
        <v>209</v>
      </c>
      <c r="V10" s="33">
        <v>19</v>
      </c>
      <c r="W10" s="34">
        <v>22</v>
      </c>
      <c r="X10" s="33">
        <v>2</v>
      </c>
      <c r="Y10" s="34">
        <v>4</v>
      </c>
      <c r="Z10" s="33" t="s">
        <v>30</v>
      </c>
      <c r="AA10" s="34">
        <v>4</v>
      </c>
      <c r="AB10" s="33">
        <v>2</v>
      </c>
    </row>
    <row r="11" spans="1:28" ht="18" customHeight="1">
      <c r="A11" s="32" t="s">
        <v>36</v>
      </c>
      <c r="B11" s="33">
        <f t="shared" si="4"/>
        <v>1</v>
      </c>
      <c r="C11" s="33" t="s">
        <v>30</v>
      </c>
      <c r="D11" s="33" t="s">
        <v>30</v>
      </c>
      <c r="E11" s="33">
        <f t="shared" si="5"/>
        <v>1</v>
      </c>
      <c r="F11" s="34" t="s">
        <v>30</v>
      </c>
      <c r="G11" s="34" t="s">
        <v>30</v>
      </c>
      <c r="H11" s="34" t="s">
        <v>30</v>
      </c>
      <c r="I11" s="34" t="s">
        <v>30</v>
      </c>
      <c r="J11" s="34" t="s">
        <v>30</v>
      </c>
      <c r="K11" s="33">
        <v>1</v>
      </c>
      <c r="L11" s="33">
        <v>1</v>
      </c>
      <c r="M11" s="33" t="s">
        <v>30</v>
      </c>
      <c r="N11" s="34" t="s">
        <v>30</v>
      </c>
      <c r="O11" s="35" t="s">
        <v>30</v>
      </c>
      <c r="P11" s="34" t="s">
        <v>30</v>
      </c>
      <c r="Q11" s="33" t="s">
        <v>30</v>
      </c>
      <c r="R11" s="34">
        <v>1</v>
      </c>
      <c r="S11" s="33" t="s">
        <v>30</v>
      </c>
      <c r="T11" s="33">
        <f t="shared" si="3"/>
        <v>39</v>
      </c>
      <c r="U11" s="34" t="s">
        <v>30</v>
      </c>
      <c r="V11" s="33">
        <v>39</v>
      </c>
      <c r="W11" s="34">
        <v>1</v>
      </c>
      <c r="X11" s="33">
        <v>3</v>
      </c>
      <c r="Y11" s="34" t="s">
        <v>30</v>
      </c>
      <c r="Z11" s="33" t="s">
        <v>30</v>
      </c>
      <c r="AA11" s="34" t="s">
        <v>30</v>
      </c>
      <c r="AB11" s="33" t="s">
        <v>30</v>
      </c>
    </row>
    <row r="12" spans="1:28" ht="18" customHeight="1">
      <c r="A12" s="32" t="s">
        <v>37</v>
      </c>
      <c r="B12" s="33">
        <f t="shared" si="4"/>
        <v>1</v>
      </c>
      <c r="C12" s="33" t="s">
        <v>30</v>
      </c>
      <c r="D12" s="33" t="s">
        <v>30</v>
      </c>
      <c r="E12" s="33">
        <f t="shared" si="5"/>
        <v>1</v>
      </c>
      <c r="F12" s="34" t="s">
        <v>30</v>
      </c>
      <c r="G12" s="34">
        <v>1</v>
      </c>
      <c r="H12" s="34" t="s">
        <v>30</v>
      </c>
      <c r="I12" s="34" t="s">
        <v>30</v>
      </c>
      <c r="J12" s="34" t="s">
        <v>30</v>
      </c>
      <c r="K12" s="33" t="s">
        <v>30</v>
      </c>
      <c r="L12" s="33">
        <v>4</v>
      </c>
      <c r="M12" s="33" t="s">
        <v>30</v>
      </c>
      <c r="N12" s="34" t="s">
        <v>30</v>
      </c>
      <c r="O12" s="35" t="s">
        <v>30</v>
      </c>
      <c r="P12" s="34">
        <v>4</v>
      </c>
      <c r="Q12" s="33" t="s">
        <v>30</v>
      </c>
      <c r="R12" s="34" t="s">
        <v>30</v>
      </c>
      <c r="S12" s="33" t="s">
        <v>30</v>
      </c>
      <c r="T12" s="33">
        <f t="shared" si="3"/>
        <v>110</v>
      </c>
      <c r="U12" s="34">
        <v>98</v>
      </c>
      <c r="V12" s="33">
        <v>12</v>
      </c>
      <c r="W12" s="34">
        <v>16</v>
      </c>
      <c r="X12" s="33" t="s">
        <v>30</v>
      </c>
      <c r="Y12" s="34">
        <v>32</v>
      </c>
      <c r="Z12" s="33">
        <v>5</v>
      </c>
      <c r="AA12" s="34">
        <v>2</v>
      </c>
      <c r="AB12" s="33">
        <v>3</v>
      </c>
    </row>
    <row r="13" spans="1:28" ht="18" customHeight="1">
      <c r="A13" s="32" t="s">
        <v>38</v>
      </c>
      <c r="B13" s="33">
        <f t="shared" si="4"/>
        <v>1</v>
      </c>
      <c r="C13" s="33" t="s">
        <v>30</v>
      </c>
      <c r="D13" s="33" t="s">
        <v>30</v>
      </c>
      <c r="E13" s="33">
        <f t="shared" si="5"/>
        <v>1</v>
      </c>
      <c r="F13" s="34" t="s">
        <v>30</v>
      </c>
      <c r="G13" s="34">
        <v>1</v>
      </c>
      <c r="H13" s="34" t="s">
        <v>30</v>
      </c>
      <c r="I13" s="34" t="s">
        <v>30</v>
      </c>
      <c r="J13" s="34" t="s">
        <v>30</v>
      </c>
      <c r="K13" s="33" t="s">
        <v>30</v>
      </c>
      <c r="L13" s="33">
        <v>2</v>
      </c>
      <c r="M13" s="33" t="s">
        <v>30</v>
      </c>
      <c r="N13" s="34" t="s">
        <v>30</v>
      </c>
      <c r="O13" s="35" t="s">
        <v>30</v>
      </c>
      <c r="P13" s="34">
        <v>2</v>
      </c>
      <c r="Q13" s="33" t="s">
        <v>30</v>
      </c>
      <c r="R13" s="34" t="s">
        <v>30</v>
      </c>
      <c r="S13" s="33" t="s">
        <v>30</v>
      </c>
      <c r="T13" s="33">
        <f t="shared" si="3"/>
        <v>109</v>
      </c>
      <c r="U13" s="34">
        <v>65</v>
      </c>
      <c r="V13" s="33">
        <v>44</v>
      </c>
      <c r="W13" s="34">
        <v>3</v>
      </c>
      <c r="X13" s="33">
        <v>2</v>
      </c>
      <c r="Y13" s="34">
        <v>12</v>
      </c>
      <c r="Z13" s="33">
        <v>15</v>
      </c>
      <c r="AA13" s="34">
        <v>7</v>
      </c>
      <c r="AB13" s="33">
        <v>5</v>
      </c>
    </row>
    <row r="14" spans="1:28" ht="18" customHeight="1">
      <c r="A14" s="32" t="s">
        <v>39</v>
      </c>
      <c r="B14" s="33">
        <f t="shared" si="4"/>
        <v>1</v>
      </c>
      <c r="C14" s="33" t="s">
        <v>30</v>
      </c>
      <c r="D14" s="33" t="s">
        <v>30</v>
      </c>
      <c r="E14" s="33">
        <f t="shared" si="5"/>
        <v>1</v>
      </c>
      <c r="F14" s="34" t="s">
        <v>30</v>
      </c>
      <c r="G14" s="34" t="s">
        <v>30</v>
      </c>
      <c r="H14" s="34" t="s">
        <v>30</v>
      </c>
      <c r="I14" s="34" t="s">
        <v>30</v>
      </c>
      <c r="J14" s="34" t="s">
        <v>30</v>
      </c>
      <c r="K14" s="33">
        <v>1</v>
      </c>
      <c r="L14" s="33">
        <v>1</v>
      </c>
      <c r="M14" s="33" t="s">
        <v>30</v>
      </c>
      <c r="N14" s="34" t="s">
        <v>30</v>
      </c>
      <c r="O14" s="35" t="s">
        <v>30</v>
      </c>
      <c r="P14" s="34" t="s">
        <v>30</v>
      </c>
      <c r="Q14" s="33" t="s">
        <v>30</v>
      </c>
      <c r="R14" s="34">
        <v>1</v>
      </c>
      <c r="S14" s="33" t="s">
        <v>30</v>
      </c>
      <c r="T14" s="33">
        <f t="shared" si="3"/>
        <v>36</v>
      </c>
      <c r="U14" s="34" t="s">
        <v>30</v>
      </c>
      <c r="V14" s="33">
        <v>36</v>
      </c>
      <c r="W14" s="34" t="s">
        <v>30</v>
      </c>
      <c r="X14" s="33">
        <v>4</v>
      </c>
      <c r="Y14" s="34">
        <v>1</v>
      </c>
      <c r="Z14" s="33">
        <v>2</v>
      </c>
      <c r="AA14" s="34" t="s">
        <v>30</v>
      </c>
      <c r="AB14" s="33">
        <v>1</v>
      </c>
    </row>
    <row r="15" spans="1:28" ht="18" customHeight="1">
      <c r="A15" s="32" t="s">
        <v>40</v>
      </c>
      <c r="B15" s="33">
        <f t="shared" si="4"/>
        <v>1</v>
      </c>
      <c r="C15" s="33" t="s">
        <v>30</v>
      </c>
      <c r="D15" s="33" t="s">
        <v>30</v>
      </c>
      <c r="E15" s="33">
        <f t="shared" si="5"/>
        <v>1</v>
      </c>
      <c r="F15" s="34" t="s">
        <v>30</v>
      </c>
      <c r="G15" s="34" t="s">
        <v>30</v>
      </c>
      <c r="H15" s="34" t="s">
        <v>30</v>
      </c>
      <c r="I15" s="34" t="s">
        <v>30</v>
      </c>
      <c r="J15" s="34" t="s">
        <v>30</v>
      </c>
      <c r="K15" s="33">
        <v>1</v>
      </c>
      <c r="L15" s="33">
        <v>1</v>
      </c>
      <c r="M15" s="33">
        <v>1</v>
      </c>
      <c r="N15" s="34" t="s">
        <v>30</v>
      </c>
      <c r="O15" s="35" t="s">
        <v>30</v>
      </c>
      <c r="P15" s="34" t="s">
        <v>30</v>
      </c>
      <c r="Q15" s="33" t="s">
        <v>30</v>
      </c>
      <c r="R15" s="34">
        <v>1</v>
      </c>
      <c r="S15" s="33">
        <v>1</v>
      </c>
      <c r="T15" s="33">
        <f t="shared" si="3"/>
        <v>13</v>
      </c>
      <c r="U15" s="34" t="s">
        <v>30</v>
      </c>
      <c r="V15" s="33">
        <v>13</v>
      </c>
      <c r="W15" s="34" t="s">
        <v>30</v>
      </c>
      <c r="X15" s="33">
        <v>2</v>
      </c>
      <c r="Y15" s="34" t="s">
        <v>30</v>
      </c>
      <c r="Z15" s="33" t="s">
        <v>30</v>
      </c>
      <c r="AA15" s="34" t="s">
        <v>30</v>
      </c>
      <c r="AB15" s="33" t="s">
        <v>30</v>
      </c>
    </row>
    <row r="16" spans="1:28" ht="18" customHeight="1">
      <c r="A16" s="32" t="s">
        <v>41</v>
      </c>
      <c r="B16" s="33">
        <f t="shared" si="4"/>
        <v>1</v>
      </c>
      <c r="C16" s="33">
        <v>1</v>
      </c>
      <c r="D16" s="33" t="s">
        <v>30</v>
      </c>
      <c r="E16" s="33" t="s">
        <v>30</v>
      </c>
      <c r="F16" s="34" t="s">
        <v>30</v>
      </c>
      <c r="G16" s="34" t="s">
        <v>30</v>
      </c>
      <c r="H16" s="34" t="s">
        <v>30</v>
      </c>
      <c r="I16" s="34" t="s">
        <v>30</v>
      </c>
      <c r="J16" s="34" t="s">
        <v>30</v>
      </c>
      <c r="K16" s="33" t="s">
        <v>30</v>
      </c>
      <c r="L16" s="33">
        <v>1</v>
      </c>
      <c r="M16" s="33" t="s">
        <v>30</v>
      </c>
      <c r="N16" s="34" t="s">
        <v>30</v>
      </c>
      <c r="O16" s="35" t="s">
        <v>30</v>
      </c>
      <c r="P16" s="34">
        <v>1</v>
      </c>
      <c r="Q16" s="33" t="s">
        <v>30</v>
      </c>
      <c r="R16" s="34" t="s">
        <v>30</v>
      </c>
      <c r="S16" s="33" t="s">
        <v>30</v>
      </c>
      <c r="T16" s="33">
        <f t="shared" si="3"/>
        <v>123</v>
      </c>
      <c r="U16" s="34">
        <v>11</v>
      </c>
      <c r="V16" s="33">
        <v>112</v>
      </c>
      <c r="W16" s="34" t="s">
        <v>30</v>
      </c>
      <c r="X16" s="33">
        <v>5</v>
      </c>
      <c r="Y16" s="34">
        <v>23</v>
      </c>
      <c r="Z16" s="33">
        <v>29</v>
      </c>
      <c r="AA16" s="34" t="s">
        <v>30</v>
      </c>
      <c r="AB16" s="33">
        <v>1</v>
      </c>
    </row>
    <row r="17" spans="1:28" ht="18" customHeight="1">
      <c r="A17" s="27" t="s">
        <v>42</v>
      </c>
      <c r="B17" s="29">
        <f t="shared" si="4"/>
        <v>1</v>
      </c>
      <c r="C17" s="29" t="s">
        <v>30</v>
      </c>
      <c r="D17" s="29" t="s">
        <v>30</v>
      </c>
      <c r="E17" s="29">
        <f>SUM(F17:K17)</f>
        <v>1</v>
      </c>
      <c r="F17" s="30">
        <v>1</v>
      </c>
      <c r="G17" s="30" t="s">
        <v>30</v>
      </c>
      <c r="H17" s="30" t="s">
        <v>30</v>
      </c>
      <c r="I17" s="30" t="s">
        <v>30</v>
      </c>
      <c r="J17" s="30" t="s">
        <v>30</v>
      </c>
      <c r="K17" s="29" t="s">
        <v>30</v>
      </c>
      <c r="L17" s="29">
        <v>8</v>
      </c>
      <c r="M17" s="29" t="s">
        <v>30</v>
      </c>
      <c r="N17" s="30" t="s">
        <v>30</v>
      </c>
      <c r="O17" s="31" t="s">
        <v>30</v>
      </c>
      <c r="P17" s="30">
        <v>8</v>
      </c>
      <c r="Q17" s="29" t="s">
        <v>30</v>
      </c>
      <c r="R17" s="30" t="s">
        <v>30</v>
      </c>
      <c r="S17" s="29" t="s">
        <v>30</v>
      </c>
      <c r="T17" s="29">
        <f t="shared" si="3"/>
        <v>318</v>
      </c>
      <c r="U17" s="30">
        <v>148</v>
      </c>
      <c r="V17" s="29">
        <v>170</v>
      </c>
      <c r="W17" s="30">
        <v>11</v>
      </c>
      <c r="X17" s="29">
        <v>6</v>
      </c>
      <c r="Y17" s="30">
        <v>18</v>
      </c>
      <c r="Z17" s="29">
        <v>22</v>
      </c>
      <c r="AA17" s="30">
        <v>2</v>
      </c>
      <c r="AB17" s="29">
        <v>4</v>
      </c>
    </row>
  </sheetData>
  <mergeCells count="2">
    <mergeCell ref="A2:A4"/>
    <mergeCell ref="T2:V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J19" sqref="J19"/>
    </sheetView>
  </sheetViews>
  <sheetFormatPr defaultColWidth="9.00390625" defaultRowHeight="13.5"/>
  <cols>
    <col min="1" max="1" width="8.875" style="37" customWidth="1"/>
    <col min="2" max="11" width="8.50390625" style="37" customWidth="1"/>
    <col min="12" max="16384" width="8.875" style="37" customWidth="1"/>
  </cols>
  <sheetData>
    <row r="1" ht="14.25">
      <c r="A1" s="36" t="s">
        <v>43</v>
      </c>
    </row>
    <row r="2" spans="1:11" ht="12">
      <c r="A2" s="38"/>
      <c r="B2" s="39"/>
      <c r="C2" s="39"/>
      <c r="D2" s="39"/>
      <c r="E2" s="40" t="s">
        <v>44</v>
      </c>
      <c r="F2" s="41"/>
      <c r="G2" s="41"/>
      <c r="H2" s="41"/>
      <c r="I2" s="41"/>
      <c r="J2" s="41"/>
      <c r="K2" s="42"/>
    </row>
    <row r="3" spans="1:11" ht="24">
      <c r="A3" s="43" t="s">
        <v>45</v>
      </c>
      <c r="B3" s="44" t="s">
        <v>9</v>
      </c>
      <c r="C3" s="44" t="s">
        <v>17</v>
      </c>
      <c r="D3" s="44" t="s">
        <v>18</v>
      </c>
      <c r="E3" s="45" t="s">
        <v>9</v>
      </c>
      <c r="F3" s="46" t="s">
        <v>46</v>
      </c>
      <c r="G3" s="47" t="s">
        <v>47</v>
      </c>
      <c r="H3" s="47" t="s">
        <v>48</v>
      </c>
      <c r="I3" s="47" t="s">
        <v>49</v>
      </c>
      <c r="J3" s="48" t="s">
        <v>50</v>
      </c>
      <c r="K3" s="45" t="s">
        <v>24</v>
      </c>
    </row>
    <row r="4" spans="1:11" ht="15" customHeight="1">
      <c r="A4" s="49" t="s">
        <v>9</v>
      </c>
      <c r="B4" s="50">
        <f aca="true" t="shared" si="0" ref="B4:G4">SUM(B5:B12)</f>
        <v>38</v>
      </c>
      <c r="C4" s="51">
        <f t="shared" si="0"/>
        <v>1</v>
      </c>
      <c r="D4" s="51">
        <f t="shared" si="0"/>
        <v>4</v>
      </c>
      <c r="E4" s="51">
        <f t="shared" si="0"/>
        <v>33</v>
      </c>
      <c r="F4" s="52">
        <f t="shared" si="0"/>
        <v>3</v>
      </c>
      <c r="G4" s="52">
        <f t="shared" si="0"/>
        <v>12</v>
      </c>
      <c r="H4" s="52" t="s">
        <v>30</v>
      </c>
      <c r="I4" s="52">
        <f>SUM(I5:I12)</f>
        <v>3</v>
      </c>
      <c r="J4" s="52">
        <f>SUM(J5:J12)</f>
        <v>3</v>
      </c>
      <c r="K4" s="51">
        <f>SUM(K5:K12)</f>
        <v>12</v>
      </c>
    </row>
    <row r="5" spans="1:11" ht="15" customHeight="1">
      <c r="A5" s="53" t="s">
        <v>51</v>
      </c>
      <c r="B5" s="54">
        <f aca="true" t="shared" si="1" ref="B5:B10">SUM(C5:E5)</f>
        <v>1</v>
      </c>
      <c r="C5" s="54" t="s">
        <v>30</v>
      </c>
      <c r="D5" s="54" t="s">
        <v>30</v>
      </c>
      <c r="E5" s="54">
        <f aca="true" t="shared" si="2" ref="E5:E10">SUM(F5:K5)</f>
        <v>1</v>
      </c>
      <c r="F5" s="55" t="s">
        <v>30</v>
      </c>
      <c r="G5" s="55" t="s">
        <v>30</v>
      </c>
      <c r="H5" s="55" t="s">
        <v>30</v>
      </c>
      <c r="I5" s="55" t="s">
        <v>30</v>
      </c>
      <c r="J5" s="55" t="s">
        <v>30</v>
      </c>
      <c r="K5" s="54">
        <v>1</v>
      </c>
    </row>
    <row r="6" spans="1:11" ht="15" customHeight="1">
      <c r="A6" s="53" t="s">
        <v>52</v>
      </c>
      <c r="B6" s="54">
        <f t="shared" si="1"/>
        <v>12</v>
      </c>
      <c r="C6" s="54" t="s">
        <v>30</v>
      </c>
      <c r="D6" s="54" t="s">
        <v>30</v>
      </c>
      <c r="E6" s="54">
        <f t="shared" si="2"/>
        <v>12</v>
      </c>
      <c r="F6" s="55">
        <v>1</v>
      </c>
      <c r="G6" s="55">
        <v>2</v>
      </c>
      <c r="H6" s="55" t="s">
        <v>30</v>
      </c>
      <c r="I6" s="55" t="s">
        <v>30</v>
      </c>
      <c r="J6" s="55" t="s">
        <v>30</v>
      </c>
      <c r="K6" s="54">
        <v>9</v>
      </c>
    </row>
    <row r="7" spans="1:11" ht="15" customHeight="1">
      <c r="A7" s="53" t="s">
        <v>53</v>
      </c>
      <c r="B7" s="54">
        <f t="shared" si="1"/>
        <v>1</v>
      </c>
      <c r="C7" s="54" t="s">
        <v>30</v>
      </c>
      <c r="D7" s="54" t="s">
        <v>30</v>
      </c>
      <c r="E7" s="54">
        <f t="shared" si="2"/>
        <v>1</v>
      </c>
      <c r="F7" s="55" t="s">
        <v>30</v>
      </c>
      <c r="G7" s="55">
        <v>1</v>
      </c>
      <c r="H7" s="55" t="s">
        <v>30</v>
      </c>
      <c r="I7" s="55" t="s">
        <v>30</v>
      </c>
      <c r="J7" s="55" t="s">
        <v>30</v>
      </c>
      <c r="K7" s="54" t="s">
        <v>30</v>
      </c>
    </row>
    <row r="8" spans="1:11" ht="15" customHeight="1">
      <c r="A8" s="53" t="s">
        <v>54</v>
      </c>
      <c r="B8" s="54">
        <f t="shared" si="1"/>
        <v>5</v>
      </c>
      <c r="C8" s="54" t="s">
        <v>30</v>
      </c>
      <c r="D8" s="54" t="s">
        <v>30</v>
      </c>
      <c r="E8" s="54">
        <f t="shared" si="2"/>
        <v>5</v>
      </c>
      <c r="F8" s="55" t="s">
        <v>30</v>
      </c>
      <c r="G8" s="55">
        <v>3</v>
      </c>
      <c r="H8" s="55" t="s">
        <v>30</v>
      </c>
      <c r="I8" s="55" t="s">
        <v>30</v>
      </c>
      <c r="J8" s="55">
        <v>1</v>
      </c>
      <c r="K8" s="54">
        <v>1</v>
      </c>
    </row>
    <row r="9" spans="1:11" ht="15" customHeight="1">
      <c r="A9" s="53" t="s">
        <v>55</v>
      </c>
      <c r="B9" s="54">
        <f t="shared" si="1"/>
        <v>13</v>
      </c>
      <c r="C9" s="54">
        <v>1</v>
      </c>
      <c r="D9" s="54">
        <v>3</v>
      </c>
      <c r="E9" s="54">
        <f t="shared" si="2"/>
        <v>9</v>
      </c>
      <c r="F9" s="55">
        <v>1</v>
      </c>
      <c r="G9" s="55">
        <v>4</v>
      </c>
      <c r="H9" s="55" t="s">
        <v>30</v>
      </c>
      <c r="I9" s="55">
        <v>2</v>
      </c>
      <c r="J9" s="55">
        <v>1</v>
      </c>
      <c r="K9" s="54">
        <v>1</v>
      </c>
    </row>
    <row r="10" spans="1:11" ht="15" customHeight="1">
      <c r="A10" s="53" t="s">
        <v>56</v>
      </c>
      <c r="B10" s="54">
        <f t="shared" si="1"/>
        <v>6</v>
      </c>
      <c r="C10" s="54" t="s">
        <v>30</v>
      </c>
      <c r="D10" s="54">
        <v>1</v>
      </c>
      <c r="E10" s="54">
        <f t="shared" si="2"/>
        <v>5</v>
      </c>
      <c r="F10" s="55">
        <v>1</v>
      </c>
      <c r="G10" s="55">
        <v>2</v>
      </c>
      <c r="H10" s="55" t="s">
        <v>30</v>
      </c>
      <c r="I10" s="55">
        <v>1</v>
      </c>
      <c r="J10" s="55">
        <v>1</v>
      </c>
      <c r="K10" s="54" t="s">
        <v>30</v>
      </c>
    </row>
    <row r="11" spans="1:11" ht="15" customHeight="1">
      <c r="A11" s="53" t="s">
        <v>57</v>
      </c>
      <c r="B11" s="54" t="s">
        <v>30</v>
      </c>
      <c r="C11" s="54" t="s">
        <v>30</v>
      </c>
      <c r="D11" s="54" t="s">
        <v>30</v>
      </c>
      <c r="E11" s="54" t="s">
        <v>30</v>
      </c>
      <c r="F11" s="55" t="s">
        <v>30</v>
      </c>
      <c r="G11" s="55" t="s">
        <v>30</v>
      </c>
      <c r="H11" s="55" t="s">
        <v>30</v>
      </c>
      <c r="I11" s="55" t="s">
        <v>30</v>
      </c>
      <c r="J11" s="55" t="s">
        <v>30</v>
      </c>
      <c r="K11" s="54" t="s">
        <v>30</v>
      </c>
    </row>
    <row r="12" spans="1:11" ht="15" customHeight="1">
      <c r="A12" s="49" t="s">
        <v>58</v>
      </c>
      <c r="B12" s="51" t="s">
        <v>30</v>
      </c>
      <c r="C12" s="51" t="s">
        <v>30</v>
      </c>
      <c r="D12" s="51" t="s">
        <v>30</v>
      </c>
      <c r="E12" s="51" t="s">
        <v>30</v>
      </c>
      <c r="F12" s="52" t="s">
        <v>30</v>
      </c>
      <c r="G12" s="52" t="s">
        <v>30</v>
      </c>
      <c r="H12" s="52" t="s">
        <v>30</v>
      </c>
      <c r="I12" s="52" t="s">
        <v>30</v>
      </c>
      <c r="J12" s="52" t="s">
        <v>30</v>
      </c>
      <c r="K12" s="51" t="s">
        <v>30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2" sqref="A2:A3"/>
    </sheetView>
  </sheetViews>
  <sheetFormatPr defaultColWidth="9.00390625" defaultRowHeight="13.5"/>
  <cols>
    <col min="1" max="1" width="21.125" style="57" customWidth="1"/>
    <col min="2" max="10" width="8.00390625" style="57" customWidth="1"/>
    <col min="11" max="16384" width="9.125" style="57" customWidth="1"/>
  </cols>
  <sheetData>
    <row r="1" ht="14.25">
      <c r="A1" s="56" t="s">
        <v>59</v>
      </c>
    </row>
    <row r="2" spans="1:10" ht="12">
      <c r="A2" s="58" t="s">
        <v>60</v>
      </c>
      <c r="B2" s="58" t="s">
        <v>9</v>
      </c>
      <c r="C2" s="59" t="s">
        <v>9</v>
      </c>
      <c r="D2" s="60"/>
      <c r="E2" s="59" t="s">
        <v>61</v>
      </c>
      <c r="F2" s="60"/>
      <c r="G2" s="59" t="s">
        <v>12</v>
      </c>
      <c r="H2" s="60"/>
      <c r="I2" s="59" t="s">
        <v>13</v>
      </c>
      <c r="J2" s="60"/>
    </row>
    <row r="3" spans="1:10" ht="12">
      <c r="A3" s="61"/>
      <c r="B3" s="61"/>
      <c r="C3" s="62" t="s">
        <v>27</v>
      </c>
      <c r="D3" s="62" t="s">
        <v>26</v>
      </c>
      <c r="E3" s="63" t="s">
        <v>27</v>
      </c>
      <c r="F3" s="62" t="s">
        <v>26</v>
      </c>
      <c r="G3" s="63" t="s">
        <v>27</v>
      </c>
      <c r="H3" s="62" t="s">
        <v>26</v>
      </c>
      <c r="I3" s="63" t="s">
        <v>27</v>
      </c>
      <c r="J3" s="62" t="s">
        <v>26</v>
      </c>
    </row>
    <row r="4" spans="1:10" ht="13.5" customHeight="1">
      <c r="A4" s="64" t="s">
        <v>9</v>
      </c>
      <c r="B4" s="65">
        <f>SUM(B5:B7)</f>
        <v>80</v>
      </c>
      <c r="C4" s="66">
        <f>SUM(C5:C7)</f>
        <v>77</v>
      </c>
      <c r="D4" s="66">
        <f>SUM(D5:D7)</f>
        <v>3</v>
      </c>
      <c r="E4" s="67">
        <f>SUM(E5:E7)</f>
        <v>3</v>
      </c>
      <c r="F4" s="66" t="s">
        <v>30</v>
      </c>
      <c r="G4" s="67">
        <f>SUM(G5:G7)</f>
        <v>64</v>
      </c>
      <c r="H4" s="66">
        <f>SUM(H5:H7)</f>
        <v>1</v>
      </c>
      <c r="I4" s="67">
        <f>SUM(I5:I7)</f>
        <v>10</v>
      </c>
      <c r="J4" s="66">
        <f>SUM(J5:J7)</f>
        <v>2</v>
      </c>
    </row>
    <row r="5" spans="1:10" ht="13.5" customHeight="1">
      <c r="A5" s="68" t="s">
        <v>62</v>
      </c>
      <c r="B5" s="69">
        <f>SUM(C5:D5)</f>
        <v>9</v>
      </c>
      <c r="C5" s="69">
        <v>9</v>
      </c>
      <c r="D5" s="69" t="s">
        <v>30</v>
      </c>
      <c r="E5" s="70" t="s">
        <v>30</v>
      </c>
      <c r="F5" s="69" t="s">
        <v>30</v>
      </c>
      <c r="G5" s="70">
        <v>8</v>
      </c>
      <c r="H5" s="69" t="s">
        <v>30</v>
      </c>
      <c r="I5" s="70">
        <v>1</v>
      </c>
      <c r="J5" s="69" t="s">
        <v>30</v>
      </c>
    </row>
    <row r="6" spans="1:10" ht="13.5" customHeight="1">
      <c r="A6" s="68" t="s">
        <v>63</v>
      </c>
      <c r="B6" s="69">
        <f>SUM(C6:D6)</f>
        <v>52</v>
      </c>
      <c r="C6" s="69">
        <v>50</v>
      </c>
      <c r="D6" s="69">
        <v>2</v>
      </c>
      <c r="E6" s="70">
        <v>1</v>
      </c>
      <c r="F6" s="69" t="s">
        <v>30</v>
      </c>
      <c r="G6" s="70">
        <v>42</v>
      </c>
      <c r="H6" s="69" t="s">
        <v>30</v>
      </c>
      <c r="I6" s="70">
        <v>7</v>
      </c>
      <c r="J6" s="69">
        <v>2</v>
      </c>
    </row>
    <row r="7" spans="1:10" ht="13.5" customHeight="1">
      <c r="A7" s="71" t="s">
        <v>64</v>
      </c>
      <c r="B7" s="66">
        <f>SUM(C7:D7)</f>
        <v>19</v>
      </c>
      <c r="C7" s="66">
        <v>18</v>
      </c>
      <c r="D7" s="66">
        <v>1</v>
      </c>
      <c r="E7" s="67">
        <v>2</v>
      </c>
      <c r="F7" s="66" t="s">
        <v>30</v>
      </c>
      <c r="G7" s="67">
        <v>14</v>
      </c>
      <c r="H7" s="66">
        <v>1</v>
      </c>
      <c r="I7" s="67">
        <v>2</v>
      </c>
      <c r="J7" s="66" t="s">
        <v>30</v>
      </c>
    </row>
  </sheetData>
  <mergeCells count="2">
    <mergeCell ref="A2:A3"/>
    <mergeCell ref="B2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G19" sqref="G19"/>
    </sheetView>
  </sheetViews>
  <sheetFormatPr defaultColWidth="9.00390625" defaultRowHeight="13.5"/>
  <cols>
    <col min="1" max="2" width="6.875" style="74" customWidth="1"/>
    <col min="3" max="12" width="8.00390625" style="74" customWidth="1"/>
    <col min="13" max="16384" width="9.125" style="74" customWidth="1"/>
  </cols>
  <sheetData>
    <row r="1" spans="1:2" ht="14.25">
      <c r="A1" s="72" t="s">
        <v>65</v>
      </c>
      <c r="B1" s="73"/>
    </row>
    <row r="2" spans="1:12" ht="12">
      <c r="A2" s="75"/>
      <c r="B2" s="76"/>
      <c r="C2" s="76"/>
      <c r="D2" s="76"/>
      <c r="E2" s="76"/>
      <c r="F2" s="77" t="s">
        <v>66</v>
      </c>
      <c r="G2" s="77"/>
      <c r="H2" s="77"/>
      <c r="I2" s="77"/>
      <c r="J2" s="77"/>
      <c r="K2" s="77"/>
      <c r="L2" s="78"/>
    </row>
    <row r="3" spans="1:12" ht="24" customHeight="1">
      <c r="A3" s="79" t="s">
        <v>67</v>
      </c>
      <c r="B3" s="80"/>
      <c r="C3" s="81" t="s">
        <v>9</v>
      </c>
      <c r="D3" s="81" t="s">
        <v>17</v>
      </c>
      <c r="E3" s="81" t="s">
        <v>18</v>
      </c>
      <c r="F3" s="82" t="s">
        <v>9</v>
      </c>
      <c r="G3" s="83" t="s">
        <v>19</v>
      </c>
      <c r="H3" s="83" t="s">
        <v>20</v>
      </c>
      <c r="I3" s="83" t="s">
        <v>21</v>
      </c>
      <c r="J3" s="83" t="s">
        <v>22</v>
      </c>
      <c r="K3" s="84" t="s">
        <v>50</v>
      </c>
      <c r="L3" s="82" t="s">
        <v>24</v>
      </c>
    </row>
    <row r="4" spans="1:12" ht="15" customHeight="1">
      <c r="A4" s="85"/>
      <c r="B4" s="82" t="s">
        <v>9</v>
      </c>
      <c r="C4" s="86">
        <f aca="true" t="shared" si="0" ref="C4:H4">SUM(C7:C12)</f>
        <v>80</v>
      </c>
      <c r="D4" s="87">
        <f t="shared" si="0"/>
        <v>1</v>
      </c>
      <c r="E4" s="87">
        <f t="shared" si="0"/>
        <v>8</v>
      </c>
      <c r="F4" s="87">
        <f t="shared" si="0"/>
        <v>71</v>
      </c>
      <c r="G4" s="88">
        <f t="shared" si="0"/>
        <v>10</v>
      </c>
      <c r="H4" s="88">
        <f t="shared" si="0"/>
        <v>31</v>
      </c>
      <c r="I4" s="88" t="s">
        <v>30</v>
      </c>
      <c r="J4" s="88">
        <f>SUM(J7:J12)</f>
        <v>5</v>
      </c>
      <c r="K4" s="88">
        <f>SUM(K7:K12)</f>
        <v>5</v>
      </c>
      <c r="L4" s="87">
        <f>SUM(L7:L12)</f>
        <v>20</v>
      </c>
    </row>
    <row r="5" spans="1:12" ht="15" customHeight="1">
      <c r="A5" s="89" t="s">
        <v>9</v>
      </c>
      <c r="B5" s="90" t="s">
        <v>27</v>
      </c>
      <c r="C5" s="91">
        <f>SUM(D5:F5)</f>
        <v>77</v>
      </c>
      <c r="D5" s="91">
        <v>1</v>
      </c>
      <c r="E5" s="91">
        <v>7</v>
      </c>
      <c r="F5" s="91">
        <f>SUM(G5:L5)</f>
        <v>69</v>
      </c>
      <c r="G5" s="92">
        <v>10</v>
      </c>
      <c r="H5" s="92">
        <v>31</v>
      </c>
      <c r="I5" s="92" t="s">
        <v>30</v>
      </c>
      <c r="J5" s="92">
        <v>5</v>
      </c>
      <c r="K5" s="92">
        <v>5</v>
      </c>
      <c r="L5" s="91">
        <v>18</v>
      </c>
    </row>
    <row r="6" spans="1:12" ht="15" customHeight="1">
      <c r="A6" s="93"/>
      <c r="B6" s="82" t="s">
        <v>26</v>
      </c>
      <c r="C6" s="87">
        <f>SUM(D6:F6)</f>
        <v>3</v>
      </c>
      <c r="D6" s="87" t="s">
        <v>30</v>
      </c>
      <c r="E6" s="87">
        <v>1</v>
      </c>
      <c r="F6" s="87">
        <f>SUM(G6:L6)</f>
        <v>2</v>
      </c>
      <c r="G6" s="88" t="s">
        <v>30</v>
      </c>
      <c r="H6" s="88" t="s">
        <v>30</v>
      </c>
      <c r="I6" s="88" t="s">
        <v>30</v>
      </c>
      <c r="J6" s="88" t="s">
        <v>30</v>
      </c>
      <c r="K6" s="88" t="s">
        <v>30</v>
      </c>
      <c r="L6" s="87">
        <v>2</v>
      </c>
    </row>
    <row r="7" spans="1:12" ht="15" customHeight="1">
      <c r="A7" s="89" t="s">
        <v>68</v>
      </c>
      <c r="B7" s="90" t="s">
        <v>27</v>
      </c>
      <c r="C7" s="91">
        <f>SUM(D7:F7)</f>
        <v>3</v>
      </c>
      <c r="D7" s="91" t="s">
        <v>30</v>
      </c>
      <c r="E7" s="91" t="s">
        <v>30</v>
      </c>
      <c r="F7" s="91">
        <f>SUM(G7:L7)</f>
        <v>3</v>
      </c>
      <c r="G7" s="92" t="s">
        <v>30</v>
      </c>
      <c r="H7" s="92">
        <v>2</v>
      </c>
      <c r="I7" s="92" t="s">
        <v>30</v>
      </c>
      <c r="J7" s="92">
        <v>1</v>
      </c>
      <c r="K7" s="92" t="s">
        <v>30</v>
      </c>
      <c r="L7" s="91" t="s">
        <v>30</v>
      </c>
    </row>
    <row r="8" spans="1:12" ht="15" customHeight="1">
      <c r="A8" s="93" t="s">
        <v>69</v>
      </c>
      <c r="B8" s="82" t="s">
        <v>26</v>
      </c>
      <c r="C8" s="87" t="s">
        <v>30</v>
      </c>
      <c r="D8" s="87" t="s">
        <v>30</v>
      </c>
      <c r="E8" s="87" t="s">
        <v>30</v>
      </c>
      <c r="F8" s="87" t="s">
        <v>30</v>
      </c>
      <c r="G8" s="88" t="s">
        <v>30</v>
      </c>
      <c r="H8" s="88" t="s">
        <v>30</v>
      </c>
      <c r="I8" s="88" t="s">
        <v>30</v>
      </c>
      <c r="J8" s="88" t="s">
        <v>30</v>
      </c>
      <c r="K8" s="88" t="s">
        <v>30</v>
      </c>
      <c r="L8" s="87" t="s">
        <v>30</v>
      </c>
    </row>
    <row r="9" spans="1:12" ht="15" customHeight="1">
      <c r="A9" s="89" t="s">
        <v>70</v>
      </c>
      <c r="B9" s="90" t="s">
        <v>27</v>
      </c>
      <c r="C9" s="91">
        <f>SUM(D9:F9)</f>
        <v>64</v>
      </c>
      <c r="D9" s="91">
        <v>1</v>
      </c>
      <c r="E9" s="91">
        <v>7</v>
      </c>
      <c r="F9" s="91">
        <f>SUM(G9:L9)</f>
        <v>56</v>
      </c>
      <c r="G9" s="92">
        <v>10</v>
      </c>
      <c r="H9" s="92">
        <v>28</v>
      </c>
      <c r="I9" s="92" t="s">
        <v>30</v>
      </c>
      <c r="J9" s="92">
        <v>4</v>
      </c>
      <c r="K9" s="92">
        <v>5</v>
      </c>
      <c r="L9" s="91">
        <v>9</v>
      </c>
    </row>
    <row r="10" spans="1:12" ht="15" customHeight="1">
      <c r="A10" s="93" t="s">
        <v>69</v>
      </c>
      <c r="B10" s="82" t="s">
        <v>26</v>
      </c>
      <c r="C10" s="87">
        <f>SUM(D10:F10)</f>
        <v>1</v>
      </c>
      <c r="D10" s="87" t="s">
        <v>30</v>
      </c>
      <c r="E10" s="87">
        <v>1</v>
      </c>
      <c r="F10" s="87" t="s">
        <v>30</v>
      </c>
      <c r="G10" s="88" t="s">
        <v>30</v>
      </c>
      <c r="H10" s="88" t="s">
        <v>30</v>
      </c>
      <c r="I10" s="88" t="s">
        <v>30</v>
      </c>
      <c r="J10" s="88" t="s">
        <v>30</v>
      </c>
      <c r="K10" s="88" t="s">
        <v>30</v>
      </c>
      <c r="L10" s="87" t="s">
        <v>30</v>
      </c>
    </row>
    <row r="11" spans="1:12" ht="15" customHeight="1">
      <c r="A11" s="89" t="s">
        <v>71</v>
      </c>
      <c r="B11" s="90" t="s">
        <v>27</v>
      </c>
      <c r="C11" s="91">
        <f>SUM(D11:F11)</f>
        <v>10</v>
      </c>
      <c r="D11" s="91" t="s">
        <v>30</v>
      </c>
      <c r="E11" s="91" t="s">
        <v>30</v>
      </c>
      <c r="F11" s="91">
        <v>10</v>
      </c>
      <c r="G11" s="92" t="s">
        <v>30</v>
      </c>
      <c r="H11" s="92">
        <v>1</v>
      </c>
      <c r="I11" s="92" t="s">
        <v>30</v>
      </c>
      <c r="J11" s="92" t="s">
        <v>30</v>
      </c>
      <c r="K11" s="92" t="s">
        <v>30</v>
      </c>
      <c r="L11" s="91">
        <v>9</v>
      </c>
    </row>
    <row r="12" spans="1:12" ht="15" customHeight="1">
      <c r="A12" s="93" t="s">
        <v>69</v>
      </c>
      <c r="B12" s="82" t="s">
        <v>26</v>
      </c>
      <c r="C12" s="87">
        <f>SUM(D12:F12)</f>
        <v>2</v>
      </c>
      <c r="D12" s="87" t="s">
        <v>30</v>
      </c>
      <c r="E12" s="87" t="s">
        <v>30</v>
      </c>
      <c r="F12" s="87">
        <v>2</v>
      </c>
      <c r="G12" s="88" t="s">
        <v>30</v>
      </c>
      <c r="H12" s="88" t="s">
        <v>30</v>
      </c>
      <c r="I12" s="88" t="s">
        <v>30</v>
      </c>
      <c r="J12" s="88" t="s">
        <v>30</v>
      </c>
      <c r="K12" s="88" t="s">
        <v>30</v>
      </c>
      <c r="L12" s="87">
        <v>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Q8" sqref="Q8"/>
    </sheetView>
  </sheetViews>
  <sheetFormatPr defaultColWidth="9.00390625" defaultRowHeight="13.5"/>
  <cols>
    <col min="1" max="1" width="2.875" style="95" customWidth="1"/>
    <col min="2" max="2" width="4.50390625" style="95" customWidth="1"/>
    <col min="3" max="3" width="13.50390625" style="95" customWidth="1"/>
    <col min="4" max="4" width="4.50390625" style="95" customWidth="1"/>
    <col min="5" max="15" width="6.375" style="95" customWidth="1"/>
    <col min="16" max="16384" width="9.125" style="95" customWidth="1"/>
  </cols>
  <sheetData>
    <row r="1" ht="14.25">
      <c r="A1" s="94" t="s">
        <v>72</v>
      </c>
    </row>
    <row r="2" spans="1:15" ht="12">
      <c r="A2" s="96" t="s">
        <v>73</v>
      </c>
      <c r="B2" s="97"/>
      <c r="C2" s="98"/>
      <c r="D2" s="99" t="s">
        <v>74</v>
      </c>
      <c r="E2" s="100" t="s">
        <v>75</v>
      </c>
      <c r="F2" s="100"/>
      <c r="G2" s="100"/>
      <c r="H2" s="100"/>
      <c r="I2" s="101"/>
      <c r="J2" s="100" t="s">
        <v>76</v>
      </c>
      <c r="K2" s="100"/>
      <c r="L2" s="100"/>
      <c r="M2" s="101"/>
      <c r="N2" s="102"/>
      <c r="O2" s="103"/>
    </row>
    <row r="3" spans="1:15" ht="12">
      <c r="A3" s="104"/>
      <c r="B3" s="105"/>
      <c r="C3" s="106"/>
      <c r="D3" s="107"/>
      <c r="E3" s="108"/>
      <c r="F3" s="108"/>
      <c r="G3" s="108"/>
      <c r="H3" s="109" t="s">
        <v>77</v>
      </c>
      <c r="I3" s="101"/>
      <c r="J3" s="108"/>
      <c r="K3" s="108"/>
      <c r="L3" s="109" t="s">
        <v>78</v>
      </c>
      <c r="M3" s="101"/>
      <c r="N3" s="110" t="s">
        <v>79</v>
      </c>
      <c r="O3" s="111"/>
    </row>
    <row r="4" spans="1:15" ht="12">
      <c r="A4" s="104"/>
      <c r="B4" s="105"/>
      <c r="C4" s="106"/>
      <c r="D4" s="107"/>
      <c r="E4" s="112"/>
      <c r="F4" s="112"/>
      <c r="G4" s="112"/>
      <c r="H4" s="113" t="s">
        <v>80</v>
      </c>
      <c r="I4" s="114"/>
      <c r="J4" s="112"/>
      <c r="K4" s="112"/>
      <c r="L4" s="113" t="s">
        <v>81</v>
      </c>
      <c r="M4" s="114"/>
      <c r="N4" s="112"/>
      <c r="O4" s="115"/>
    </row>
    <row r="5" spans="1:15" ht="12">
      <c r="A5" s="116"/>
      <c r="B5" s="117"/>
      <c r="C5" s="118"/>
      <c r="D5" s="119"/>
      <c r="E5" s="120" t="s">
        <v>9</v>
      </c>
      <c r="F5" s="120" t="s">
        <v>28</v>
      </c>
      <c r="G5" s="120" t="s">
        <v>29</v>
      </c>
      <c r="H5" s="121" t="s">
        <v>28</v>
      </c>
      <c r="I5" s="120" t="s">
        <v>29</v>
      </c>
      <c r="J5" s="120" t="s">
        <v>28</v>
      </c>
      <c r="K5" s="120" t="s">
        <v>29</v>
      </c>
      <c r="L5" s="121" t="s">
        <v>28</v>
      </c>
      <c r="M5" s="120" t="s">
        <v>29</v>
      </c>
      <c r="N5" s="120" t="s">
        <v>28</v>
      </c>
      <c r="O5" s="120" t="s">
        <v>29</v>
      </c>
    </row>
    <row r="6" spans="1:15" ht="18" customHeight="1">
      <c r="A6" s="113" t="s">
        <v>82</v>
      </c>
      <c r="B6" s="122"/>
      <c r="C6" s="114"/>
      <c r="D6" s="123">
        <f aca="true" t="shared" si="0" ref="D6:O6">D7+D12</f>
        <v>80</v>
      </c>
      <c r="E6" s="124">
        <f t="shared" si="0"/>
        <v>3809</v>
      </c>
      <c r="F6" s="124">
        <f t="shared" si="0"/>
        <v>1132</v>
      </c>
      <c r="G6" s="124">
        <f t="shared" si="0"/>
        <v>2677</v>
      </c>
      <c r="H6" s="125">
        <f t="shared" si="0"/>
        <v>1118</v>
      </c>
      <c r="I6" s="124">
        <f t="shared" si="0"/>
        <v>2585</v>
      </c>
      <c r="J6" s="124">
        <f t="shared" si="0"/>
        <v>576</v>
      </c>
      <c r="K6" s="124">
        <f t="shared" si="0"/>
        <v>1178</v>
      </c>
      <c r="L6" s="125">
        <f t="shared" si="0"/>
        <v>32</v>
      </c>
      <c r="M6" s="124">
        <f t="shared" si="0"/>
        <v>168</v>
      </c>
      <c r="N6" s="124">
        <f t="shared" si="0"/>
        <v>513</v>
      </c>
      <c r="O6" s="124">
        <f t="shared" si="0"/>
        <v>1092</v>
      </c>
    </row>
    <row r="7" spans="1:15" ht="18" customHeight="1">
      <c r="A7" s="99" t="s">
        <v>83</v>
      </c>
      <c r="B7" s="114" t="s">
        <v>9</v>
      </c>
      <c r="C7" s="114"/>
      <c r="D7" s="124">
        <v>9</v>
      </c>
      <c r="E7" s="124">
        <f>SUM(F7:G7)</f>
        <v>745</v>
      </c>
      <c r="F7" s="124">
        <f aca="true" t="shared" si="1" ref="F7:O7">F8</f>
        <v>52</v>
      </c>
      <c r="G7" s="124">
        <f t="shared" si="1"/>
        <v>693</v>
      </c>
      <c r="H7" s="125">
        <f t="shared" si="1"/>
        <v>38</v>
      </c>
      <c r="I7" s="124">
        <f t="shared" si="1"/>
        <v>625</v>
      </c>
      <c r="J7" s="124">
        <f t="shared" si="1"/>
        <v>22</v>
      </c>
      <c r="K7" s="124">
        <f t="shared" si="1"/>
        <v>265</v>
      </c>
      <c r="L7" s="125">
        <f t="shared" si="1"/>
        <v>2</v>
      </c>
      <c r="M7" s="124">
        <f t="shared" si="1"/>
        <v>2</v>
      </c>
      <c r="N7" s="124">
        <f t="shared" si="1"/>
        <v>13</v>
      </c>
      <c r="O7" s="124">
        <f t="shared" si="1"/>
        <v>361</v>
      </c>
    </row>
    <row r="8" spans="1:15" ht="18" customHeight="1">
      <c r="A8" s="107"/>
      <c r="B8" s="126"/>
      <c r="C8" s="127" t="s">
        <v>9</v>
      </c>
      <c r="D8" s="124">
        <f aca="true" t="shared" si="2" ref="D8:K8">SUM(D9:D11)</f>
        <v>9</v>
      </c>
      <c r="E8" s="124">
        <f t="shared" si="2"/>
        <v>745</v>
      </c>
      <c r="F8" s="124">
        <f t="shared" si="2"/>
        <v>52</v>
      </c>
      <c r="G8" s="124">
        <f t="shared" si="2"/>
        <v>693</v>
      </c>
      <c r="H8" s="125">
        <f t="shared" si="2"/>
        <v>38</v>
      </c>
      <c r="I8" s="124">
        <f t="shared" si="2"/>
        <v>625</v>
      </c>
      <c r="J8" s="124">
        <f t="shared" si="2"/>
        <v>22</v>
      </c>
      <c r="K8" s="124">
        <f t="shared" si="2"/>
        <v>265</v>
      </c>
      <c r="L8" s="125">
        <v>2</v>
      </c>
      <c r="M8" s="124">
        <v>2</v>
      </c>
      <c r="N8" s="124">
        <f>SUM(N9:N11)</f>
        <v>13</v>
      </c>
      <c r="O8" s="124">
        <f>SUM(O9:O11)</f>
        <v>361</v>
      </c>
    </row>
    <row r="9" spans="1:15" ht="18" customHeight="1">
      <c r="A9" s="107"/>
      <c r="B9" s="126" t="s">
        <v>84</v>
      </c>
      <c r="C9" s="128" t="s">
        <v>85</v>
      </c>
      <c r="D9" s="129">
        <v>6</v>
      </c>
      <c r="E9" s="129">
        <f>SUM(F9:G9)</f>
        <v>627</v>
      </c>
      <c r="F9" s="129">
        <f>11+32</f>
        <v>43</v>
      </c>
      <c r="G9" s="129">
        <f>112+472</f>
        <v>584</v>
      </c>
      <c r="H9" s="130">
        <v>29</v>
      </c>
      <c r="I9" s="129">
        <v>516</v>
      </c>
      <c r="J9" s="129">
        <v>16</v>
      </c>
      <c r="K9" s="129">
        <v>190</v>
      </c>
      <c r="L9" s="130" t="s">
        <v>86</v>
      </c>
      <c r="M9" s="129" t="s">
        <v>86</v>
      </c>
      <c r="N9" s="129">
        <f>5+5</f>
        <v>10</v>
      </c>
      <c r="O9" s="129">
        <f>48+234</f>
        <v>282</v>
      </c>
    </row>
    <row r="10" spans="1:15" ht="18" customHeight="1">
      <c r="A10" s="107"/>
      <c r="B10" s="126" t="s">
        <v>11</v>
      </c>
      <c r="C10" s="131" t="s">
        <v>87</v>
      </c>
      <c r="D10" s="129">
        <v>2</v>
      </c>
      <c r="E10" s="129">
        <f>SUM(F10:G10)</f>
        <v>37</v>
      </c>
      <c r="F10" s="129" t="s">
        <v>30</v>
      </c>
      <c r="G10" s="129">
        <v>37</v>
      </c>
      <c r="H10" s="130" t="s">
        <v>30</v>
      </c>
      <c r="I10" s="129">
        <v>37</v>
      </c>
      <c r="J10" s="129" t="s">
        <v>30</v>
      </c>
      <c r="K10" s="129">
        <v>36</v>
      </c>
      <c r="L10" s="130" t="s">
        <v>86</v>
      </c>
      <c r="M10" s="129" t="s">
        <v>86</v>
      </c>
      <c r="N10" s="129" t="s">
        <v>30</v>
      </c>
      <c r="O10" s="129">
        <v>35</v>
      </c>
    </row>
    <row r="11" spans="1:15" ht="18" customHeight="1">
      <c r="A11" s="119"/>
      <c r="B11" s="120"/>
      <c r="C11" s="127" t="s">
        <v>88</v>
      </c>
      <c r="D11" s="124">
        <v>1</v>
      </c>
      <c r="E11" s="124">
        <f>SUM(F11:G11)</f>
        <v>81</v>
      </c>
      <c r="F11" s="124">
        <v>9</v>
      </c>
      <c r="G11" s="124">
        <v>72</v>
      </c>
      <c r="H11" s="125">
        <v>9</v>
      </c>
      <c r="I11" s="124">
        <v>72</v>
      </c>
      <c r="J11" s="124">
        <v>6</v>
      </c>
      <c r="K11" s="124">
        <v>39</v>
      </c>
      <c r="L11" s="125" t="s">
        <v>86</v>
      </c>
      <c r="M11" s="124" t="s">
        <v>86</v>
      </c>
      <c r="N11" s="124">
        <v>3</v>
      </c>
      <c r="O11" s="124">
        <v>44</v>
      </c>
    </row>
    <row r="12" spans="1:15" ht="18" customHeight="1">
      <c r="A12" s="132"/>
      <c r="B12" s="122" t="s">
        <v>9</v>
      </c>
      <c r="C12" s="114"/>
      <c r="D12" s="124">
        <f>D13+D16+D38</f>
        <v>71</v>
      </c>
      <c r="E12" s="124">
        <f>E13+E16+E38</f>
        <v>3064</v>
      </c>
      <c r="F12" s="124">
        <f>F13+F16</f>
        <v>1080</v>
      </c>
      <c r="G12" s="124">
        <f>G13+G16+G38</f>
        <v>1984</v>
      </c>
      <c r="H12" s="125">
        <f>H13+H16</f>
        <v>1080</v>
      </c>
      <c r="I12" s="124">
        <f>I13+I16+I38</f>
        <v>1960</v>
      </c>
      <c r="J12" s="124">
        <f>J13+J16</f>
        <v>554</v>
      </c>
      <c r="K12" s="124">
        <f>K13+K16+K38</f>
        <v>913</v>
      </c>
      <c r="L12" s="125">
        <f>L13+L16</f>
        <v>30</v>
      </c>
      <c r="M12" s="124">
        <f>M13+M16+M38</f>
        <v>166</v>
      </c>
      <c r="N12" s="124">
        <f>N13+N16</f>
        <v>500</v>
      </c>
      <c r="O12" s="124">
        <f>O13+O16+O38</f>
        <v>731</v>
      </c>
    </row>
    <row r="13" spans="1:15" ht="18" customHeight="1">
      <c r="A13" s="132"/>
      <c r="B13" s="99" t="s">
        <v>89</v>
      </c>
      <c r="C13" s="127" t="s">
        <v>9</v>
      </c>
      <c r="D13" s="124">
        <f aca="true" t="shared" si="3" ref="D13:K13">SUM(D14:D15)</f>
        <v>3</v>
      </c>
      <c r="E13" s="124">
        <f t="shared" si="3"/>
        <v>184</v>
      </c>
      <c r="F13" s="124">
        <f t="shared" si="3"/>
        <v>38</v>
      </c>
      <c r="G13" s="124">
        <f t="shared" si="3"/>
        <v>146</v>
      </c>
      <c r="H13" s="125">
        <f t="shared" si="3"/>
        <v>38</v>
      </c>
      <c r="I13" s="124">
        <f t="shared" si="3"/>
        <v>146</v>
      </c>
      <c r="J13" s="124">
        <f t="shared" si="3"/>
        <v>17</v>
      </c>
      <c r="K13" s="124">
        <f t="shared" si="3"/>
        <v>82</v>
      </c>
      <c r="L13" s="125">
        <v>11</v>
      </c>
      <c r="M13" s="124">
        <v>64</v>
      </c>
      <c r="N13" s="124">
        <f>SUM(N14:N15)</f>
        <v>11</v>
      </c>
      <c r="O13" s="124">
        <f>SUM(O14:O15)</f>
        <v>66</v>
      </c>
    </row>
    <row r="14" spans="1:15" ht="18" customHeight="1">
      <c r="A14" s="132"/>
      <c r="B14" s="133"/>
      <c r="C14" s="128" t="s">
        <v>90</v>
      </c>
      <c r="D14" s="129">
        <v>1</v>
      </c>
      <c r="E14" s="129">
        <f>SUM(F14:G14)</f>
        <v>162</v>
      </c>
      <c r="F14" s="129">
        <v>31</v>
      </c>
      <c r="G14" s="129">
        <v>131</v>
      </c>
      <c r="H14" s="130">
        <v>31</v>
      </c>
      <c r="I14" s="129">
        <v>131</v>
      </c>
      <c r="J14" s="129">
        <v>13</v>
      </c>
      <c r="K14" s="129">
        <v>77</v>
      </c>
      <c r="L14" s="130" t="s">
        <v>86</v>
      </c>
      <c r="M14" s="129" t="s">
        <v>86</v>
      </c>
      <c r="N14" s="129">
        <v>10</v>
      </c>
      <c r="O14" s="129">
        <v>64</v>
      </c>
    </row>
    <row r="15" spans="1:15" ht="18" customHeight="1">
      <c r="A15" s="132"/>
      <c r="B15" s="134"/>
      <c r="C15" s="127" t="s">
        <v>91</v>
      </c>
      <c r="D15" s="124">
        <v>2</v>
      </c>
      <c r="E15" s="124">
        <f>SUM(F15:G15)</f>
        <v>22</v>
      </c>
      <c r="F15" s="124">
        <v>7</v>
      </c>
      <c r="G15" s="124">
        <v>15</v>
      </c>
      <c r="H15" s="125">
        <v>7</v>
      </c>
      <c r="I15" s="124">
        <v>15</v>
      </c>
      <c r="J15" s="124">
        <v>4</v>
      </c>
      <c r="K15" s="124">
        <v>5</v>
      </c>
      <c r="L15" s="125" t="s">
        <v>86</v>
      </c>
      <c r="M15" s="124" t="s">
        <v>86</v>
      </c>
      <c r="N15" s="124">
        <v>1</v>
      </c>
      <c r="O15" s="124">
        <v>2</v>
      </c>
    </row>
    <row r="16" spans="1:15" ht="18" customHeight="1">
      <c r="A16" s="132"/>
      <c r="B16" s="126"/>
      <c r="C16" s="127" t="s">
        <v>9</v>
      </c>
      <c r="D16" s="124">
        <f aca="true" t="shared" si="4" ref="D16:K16">SUM(D17:D37)</f>
        <v>56</v>
      </c>
      <c r="E16" s="124">
        <f t="shared" si="4"/>
        <v>2669</v>
      </c>
      <c r="F16" s="124">
        <f t="shared" si="4"/>
        <v>1042</v>
      </c>
      <c r="G16" s="124">
        <f t="shared" si="4"/>
        <v>1627</v>
      </c>
      <c r="H16" s="125">
        <f t="shared" si="4"/>
        <v>1042</v>
      </c>
      <c r="I16" s="124">
        <f t="shared" si="4"/>
        <v>1627</v>
      </c>
      <c r="J16" s="124">
        <f t="shared" si="4"/>
        <v>537</v>
      </c>
      <c r="K16" s="124">
        <f t="shared" si="4"/>
        <v>730</v>
      </c>
      <c r="L16" s="125">
        <v>19</v>
      </c>
      <c r="M16" s="124">
        <v>99</v>
      </c>
      <c r="N16" s="124">
        <f>SUM(N17:N37)</f>
        <v>489</v>
      </c>
      <c r="O16" s="124">
        <f>SUM(O17:O37)</f>
        <v>546</v>
      </c>
    </row>
    <row r="17" spans="1:15" ht="18" customHeight="1">
      <c r="A17" s="132" t="s">
        <v>92</v>
      </c>
      <c r="B17" s="126"/>
      <c r="C17" s="128" t="s">
        <v>93</v>
      </c>
      <c r="D17" s="129">
        <v>1</v>
      </c>
      <c r="E17" s="129">
        <f aca="true" t="shared" si="5" ref="E17:E37">SUM(F17:G17)</f>
        <v>23</v>
      </c>
      <c r="F17" s="129">
        <v>22</v>
      </c>
      <c r="G17" s="129">
        <v>1</v>
      </c>
      <c r="H17" s="130">
        <v>22</v>
      </c>
      <c r="I17" s="129">
        <v>1</v>
      </c>
      <c r="J17" s="129">
        <v>22</v>
      </c>
      <c r="K17" s="129">
        <v>1</v>
      </c>
      <c r="L17" s="130" t="s">
        <v>86</v>
      </c>
      <c r="M17" s="129" t="s">
        <v>86</v>
      </c>
      <c r="N17" s="129">
        <v>19</v>
      </c>
      <c r="O17" s="129">
        <v>2</v>
      </c>
    </row>
    <row r="18" spans="1:15" ht="18" customHeight="1">
      <c r="A18" s="132"/>
      <c r="B18" s="126"/>
      <c r="C18" s="128" t="s">
        <v>94</v>
      </c>
      <c r="D18" s="129">
        <v>5</v>
      </c>
      <c r="E18" s="129">
        <f t="shared" si="5"/>
        <v>263</v>
      </c>
      <c r="F18" s="129">
        <v>234</v>
      </c>
      <c r="G18" s="129">
        <v>29</v>
      </c>
      <c r="H18" s="130">
        <v>234</v>
      </c>
      <c r="I18" s="129">
        <v>29</v>
      </c>
      <c r="J18" s="129">
        <v>132</v>
      </c>
      <c r="K18" s="129">
        <v>15</v>
      </c>
      <c r="L18" s="130" t="s">
        <v>86</v>
      </c>
      <c r="M18" s="129" t="s">
        <v>86</v>
      </c>
      <c r="N18" s="129">
        <v>124</v>
      </c>
      <c r="O18" s="129">
        <v>9</v>
      </c>
    </row>
    <row r="19" spans="1:15" ht="18" customHeight="1">
      <c r="A19" s="132"/>
      <c r="B19" s="126" t="s">
        <v>95</v>
      </c>
      <c r="C19" s="128" t="s">
        <v>96</v>
      </c>
      <c r="D19" s="129">
        <v>4</v>
      </c>
      <c r="E19" s="129">
        <f t="shared" si="5"/>
        <v>138</v>
      </c>
      <c r="F19" s="129">
        <v>116</v>
      </c>
      <c r="G19" s="129">
        <v>22</v>
      </c>
      <c r="H19" s="130">
        <v>116</v>
      </c>
      <c r="I19" s="129">
        <v>22</v>
      </c>
      <c r="J19" s="129">
        <v>53</v>
      </c>
      <c r="K19" s="129">
        <v>15</v>
      </c>
      <c r="L19" s="130" t="s">
        <v>86</v>
      </c>
      <c r="M19" s="129" t="s">
        <v>86</v>
      </c>
      <c r="N19" s="129">
        <v>65</v>
      </c>
      <c r="O19" s="129">
        <v>13</v>
      </c>
    </row>
    <row r="20" spans="1:15" ht="18" customHeight="1">
      <c r="A20" s="132"/>
      <c r="B20" s="126"/>
      <c r="C20" s="128" t="s">
        <v>97</v>
      </c>
      <c r="D20" s="129">
        <v>2</v>
      </c>
      <c r="E20" s="129">
        <f t="shared" si="5"/>
        <v>37</v>
      </c>
      <c r="F20" s="129">
        <v>32</v>
      </c>
      <c r="G20" s="129">
        <v>5</v>
      </c>
      <c r="H20" s="130">
        <v>32</v>
      </c>
      <c r="I20" s="129">
        <v>5</v>
      </c>
      <c r="J20" s="129">
        <v>16</v>
      </c>
      <c r="K20" s="129">
        <v>1</v>
      </c>
      <c r="L20" s="130" t="s">
        <v>86</v>
      </c>
      <c r="M20" s="129" t="s">
        <v>86</v>
      </c>
      <c r="N20" s="129">
        <v>19</v>
      </c>
      <c r="O20" s="129">
        <v>2</v>
      </c>
    </row>
    <row r="21" spans="1:15" ht="18" customHeight="1">
      <c r="A21" s="132"/>
      <c r="B21" s="126"/>
      <c r="C21" s="128" t="s">
        <v>85</v>
      </c>
      <c r="D21" s="129">
        <v>4</v>
      </c>
      <c r="E21" s="129">
        <f t="shared" si="5"/>
        <v>383</v>
      </c>
      <c r="F21" s="129">
        <v>29</v>
      </c>
      <c r="G21" s="129">
        <v>354</v>
      </c>
      <c r="H21" s="130">
        <v>29</v>
      </c>
      <c r="I21" s="129">
        <v>354</v>
      </c>
      <c r="J21" s="129">
        <v>9</v>
      </c>
      <c r="K21" s="129">
        <v>138</v>
      </c>
      <c r="L21" s="130" t="s">
        <v>86</v>
      </c>
      <c r="M21" s="129" t="s">
        <v>86</v>
      </c>
      <c r="N21" s="129">
        <v>5</v>
      </c>
      <c r="O21" s="129">
        <v>101</v>
      </c>
    </row>
    <row r="22" spans="1:15" ht="18" customHeight="1">
      <c r="A22" s="132"/>
      <c r="B22" s="135"/>
      <c r="C22" s="128" t="s">
        <v>98</v>
      </c>
      <c r="D22" s="129">
        <v>1</v>
      </c>
      <c r="E22" s="129">
        <f t="shared" si="5"/>
        <v>77</v>
      </c>
      <c r="F22" s="129" t="s">
        <v>30</v>
      </c>
      <c r="G22" s="129">
        <v>77</v>
      </c>
      <c r="H22" s="130" t="s">
        <v>30</v>
      </c>
      <c r="I22" s="129">
        <v>77</v>
      </c>
      <c r="J22" s="129" t="s">
        <v>30</v>
      </c>
      <c r="K22" s="129">
        <v>43</v>
      </c>
      <c r="L22" s="130" t="s">
        <v>86</v>
      </c>
      <c r="M22" s="129" t="s">
        <v>86</v>
      </c>
      <c r="N22" s="129" t="s">
        <v>30</v>
      </c>
      <c r="O22" s="129">
        <v>39</v>
      </c>
    </row>
    <row r="23" spans="1:15" ht="18" customHeight="1">
      <c r="A23" s="132"/>
      <c r="B23" s="126"/>
      <c r="C23" s="128" t="s">
        <v>99</v>
      </c>
      <c r="D23" s="129">
        <v>1</v>
      </c>
      <c r="E23" s="129">
        <f t="shared" si="5"/>
        <v>53</v>
      </c>
      <c r="F23" s="129">
        <v>29</v>
      </c>
      <c r="G23" s="129">
        <v>24</v>
      </c>
      <c r="H23" s="130">
        <v>29</v>
      </c>
      <c r="I23" s="129">
        <v>24</v>
      </c>
      <c r="J23" s="129">
        <v>10</v>
      </c>
      <c r="K23" s="129">
        <v>10</v>
      </c>
      <c r="L23" s="130" t="s">
        <v>86</v>
      </c>
      <c r="M23" s="129" t="s">
        <v>86</v>
      </c>
      <c r="N23" s="129">
        <v>8</v>
      </c>
      <c r="O23" s="129">
        <v>15</v>
      </c>
    </row>
    <row r="24" spans="1:15" ht="18" customHeight="1">
      <c r="A24" s="132"/>
      <c r="B24" s="126" t="s">
        <v>100</v>
      </c>
      <c r="C24" s="128" t="s">
        <v>87</v>
      </c>
      <c r="D24" s="129">
        <v>2</v>
      </c>
      <c r="E24" s="129">
        <f t="shared" si="5"/>
        <v>236</v>
      </c>
      <c r="F24" s="129">
        <v>76</v>
      </c>
      <c r="G24" s="129">
        <v>160</v>
      </c>
      <c r="H24" s="130">
        <v>76</v>
      </c>
      <c r="I24" s="129">
        <v>160</v>
      </c>
      <c r="J24" s="129">
        <v>26</v>
      </c>
      <c r="K24" s="129">
        <v>33</v>
      </c>
      <c r="L24" s="130" t="s">
        <v>86</v>
      </c>
      <c r="M24" s="129" t="s">
        <v>86</v>
      </c>
      <c r="N24" s="129" t="s">
        <v>30</v>
      </c>
      <c r="O24" s="129" t="s">
        <v>30</v>
      </c>
    </row>
    <row r="25" spans="1:15" ht="18" customHeight="1">
      <c r="A25" s="132"/>
      <c r="B25" s="126"/>
      <c r="C25" s="128" t="s">
        <v>101</v>
      </c>
      <c r="D25" s="129">
        <v>1</v>
      </c>
      <c r="E25" s="129">
        <f t="shared" si="5"/>
        <v>23</v>
      </c>
      <c r="F25" s="129">
        <v>5</v>
      </c>
      <c r="G25" s="129">
        <v>18</v>
      </c>
      <c r="H25" s="130">
        <v>5</v>
      </c>
      <c r="I25" s="129">
        <v>18</v>
      </c>
      <c r="J25" s="129" t="s">
        <v>30</v>
      </c>
      <c r="K25" s="129" t="s">
        <v>30</v>
      </c>
      <c r="L25" s="130" t="s">
        <v>86</v>
      </c>
      <c r="M25" s="129" t="s">
        <v>86</v>
      </c>
      <c r="N25" s="129">
        <v>2</v>
      </c>
      <c r="O25" s="129">
        <v>18</v>
      </c>
    </row>
    <row r="26" spans="1:15" ht="18" customHeight="1">
      <c r="A26" s="132"/>
      <c r="B26" s="126"/>
      <c r="C26" s="128" t="s">
        <v>102</v>
      </c>
      <c r="D26" s="129">
        <v>1</v>
      </c>
      <c r="E26" s="129">
        <f t="shared" si="5"/>
        <v>48</v>
      </c>
      <c r="F26" s="129">
        <v>29</v>
      </c>
      <c r="G26" s="129">
        <v>19</v>
      </c>
      <c r="H26" s="130">
        <v>29</v>
      </c>
      <c r="I26" s="129">
        <v>19</v>
      </c>
      <c r="J26" s="129">
        <v>12</v>
      </c>
      <c r="K26" s="129">
        <v>10</v>
      </c>
      <c r="L26" s="130" t="s">
        <v>86</v>
      </c>
      <c r="M26" s="129" t="s">
        <v>86</v>
      </c>
      <c r="N26" s="129" t="s">
        <v>30</v>
      </c>
      <c r="O26" s="129" t="s">
        <v>30</v>
      </c>
    </row>
    <row r="27" spans="1:15" ht="18" customHeight="1">
      <c r="A27" s="132"/>
      <c r="B27" s="126"/>
      <c r="C27" s="128" t="s">
        <v>103</v>
      </c>
      <c r="D27" s="129">
        <v>1</v>
      </c>
      <c r="E27" s="129">
        <f t="shared" si="5"/>
        <v>245</v>
      </c>
      <c r="F27" s="129">
        <v>52</v>
      </c>
      <c r="G27" s="129">
        <v>193</v>
      </c>
      <c r="H27" s="130">
        <v>52</v>
      </c>
      <c r="I27" s="129">
        <v>193</v>
      </c>
      <c r="J27" s="129">
        <v>33</v>
      </c>
      <c r="K27" s="129">
        <v>108</v>
      </c>
      <c r="L27" s="130" t="s">
        <v>86</v>
      </c>
      <c r="M27" s="129" t="s">
        <v>86</v>
      </c>
      <c r="N27" s="129" t="s">
        <v>30</v>
      </c>
      <c r="O27" s="129" t="s">
        <v>30</v>
      </c>
    </row>
    <row r="28" spans="1:15" ht="18" customHeight="1">
      <c r="A28" s="132"/>
      <c r="B28" s="126"/>
      <c r="C28" s="128" t="s">
        <v>104</v>
      </c>
      <c r="D28" s="129">
        <v>1</v>
      </c>
      <c r="E28" s="129">
        <f t="shared" si="5"/>
        <v>125</v>
      </c>
      <c r="F28" s="129">
        <v>22</v>
      </c>
      <c r="G28" s="129">
        <v>103</v>
      </c>
      <c r="H28" s="130">
        <v>22</v>
      </c>
      <c r="I28" s="129">
        <v>103</v>
      </c>
      <c r="J28" s="129">
        <v>13</v>
      </c>
      <c r="K28" s="129">
        <v>53</v>
      </c>
      <c r="L28" s="130" t="s">
        <v>86</v>
      </c>
      <c r="M28" s="129" t="s">
        <v>86</v>
      </c>
      <c r="N28" s="129">
        <v>14</v>
      </c>
      <c r="O28" s="129">
        <v>69</v>
      </c>
    </row>
    <row r="29" spans="1:15" ht="18" customHeight="1">
      <c r="A29" s="132"/>
      <c r="B29" s="126" t="s">
        <v>105</v>
      </c>
      <c r="C29" s="136" t="s">
        <v>106</v>
      </c>
      <c r="D29" s="129">
        <v>2</v>
      </c>
      <c r="E29" s="129">
        <f t="shared" si="5"/>
        <v>171</v>
      </c>
      <c r="F29" s="129">
        <v>43</v>
      </c>
      <c r="G29" s="129">
        <v>128</v>
      </c>
      <c r="H29" s="130">
        <v>43</v>
      </c>
      <c r="I29" s="129">
        <v>128</v>
      </c>
      <c r="J29" s="129">
        <v>22</v>
      </c>
      <c r="K29" s="129">
        <v>72</v>
      </c>
      <c r="L29" s="130" t="s">
        <v>86</v>
      </c>
      <c r="M29" s="129" t="s">
        <v>86</v>
      </c>
      <c r="N29" s="129">
        <v>22</v>
      </c>
      <c r="O29" s="129">
        <v>49</v>
      </c>
    </row>
    <row r="30" spans="1:15" ht="18" customHeight="1">
      <c r="A30" s="132"/>
      <c r="B30" s="126"/>
      <c r="C30" s="128" t="s">
        <v>107</v>
      </c>
      <c r="D30" s="129">
        <v>4</v>
      </c>
      <c r="E30" s="129">
        <f t="shared" si="5"/>
        <v>155</v>
      </c>
      <c r="F30" s="129">
        <v>90</v>
      </c>
      <c r="G30" s="129">
        <v>65</v>
      </c>
      <c r="H30" s="130">
        <v>90</v>
      </c>
      <c r="I30" s="129">
        <v>65</v>
      </c>
      <c r="J30" s="129">
        <v>43</v>
      </c>
      <c r="K30" s="129">
        <v>38</v>
      </c>
      <c r="L30" s="130" t="s">
        <v>86</v>
      </c>
      <c r="M30" s="129" t="s">
        <v>86</v>
      </c>
      <c r="N30" s="129">
        <v>49</v>
      </c>
      <c r="O30" s="129">
        <v>37</v>
      </c>
    </row>
    <row r="31" spans="1:15" ht="18" customHeight="1">
      <c r="A31" s="132"/>
      <c r="B31" s="126"/>
      <c r="C31" s="128" t="s">
        <v>108</v>
      </c>
      <c r="D31" s="129">
        <v>1</v>
      </c>
      <c r="E31" s="129">
        <f t="shared" si="5"/>
        <v>25</v>
      </c>
      <c r="F31" s="129" t="s">
        <v>30</v>
      </c>
      <c r="G31" s="129">
        <v>25</v>
      </c>
      <c r="H31" s="130" t="s">
        <v>30</v>
      </c>
      <c r="I31" s="129">
        <v>25</v>
      </c>
      <c r="J31" s="129" t="s">
        <v>30</v>
      </c>
      <c r="K31" s="129">
        <v>14</v>
      </c>
      <c r="L31" s="130" t="s">
        <v>86</v>
      </c>
      <c r="M31" s="129" t="s">
        <v>86</v>
      </c>
      <c r="N31" s="129" t="s">
        <v>30</v>
      </c>
      <c r="O31" s="129">
        <v>7</v>
      </c>
    </row>
    <row r="32" spans="1:15" ht="18" customHeight="1">
      <c r="A32" s="132"/>
      <c r="B32" s="126"/>
      <c r="C32" s="128" t="s">
        <v>109</v>
      </c>
      <c r="D32" s="129">
        <v>1</v>
      </c>
      <c r="E32" s="129">
        <f t="shared" si="5"/>
        <v>66</v>
      </c>
      <c r="F32" s="129">
        <v>50</v>
      </c>
      <c r="G32" s="129">
        <v>16</v>
      </c>
      <c r="H32" s="130">
        <v>50</v>
      </c>
      <c r="I32" s="129">
        <v>16</v>
      </c>
      <c r="J32" s="129">
        <v>30</v>
      </c>
      <c r="K32" s="129">
        <v>11</v>
      </c>
      <c r="L32" s="130" t="s">
        <v>86</v>
      </c>
      <c r="M32" s="129" t="s">
        <v>86</v>
      </c>
      <c r="N32" s="129">
        <v>12</v>
      </c>
      <c r="O32" s="129">
        <v>3</v>
      </c>
    </row>
    <row r="33" spans="1:15" ht="18" customHeight="1">
      <c r="A33" s="132" t="s">
        <v>110</v>
      </c>
      <c r="B33" s="126"/>
      <c r="C33" s="136" t="s">
        <v>111</v>
      </c>
      <c r="D33" s="129">
        <v>9</v>
      </c>
      <c r="E33" s="129">
        <f t="shared" si="5"/>
        <v>286</v>
      </c>
      <c r="F33" s="129">
        <v>120</v>
      </c>
      <c r="G33" s="129">
        <v>166</v>
      </c>
      <c r="H33" s="130">
        <v>120</v>
      </c>
      <c r="I33" s="129">
        <v>166</v>
      </c>
      <c r="J33" s="129">
        <v>59</v>
      </c>
      <c r="K33" s="129">
        <v>78</v>
      </c>
      <c r="L33" s="130" t="s">
        <v>86</v>
      </c>
      <c r="M33" s="129" t="s">
        <v>86</v>
      </c>
      <c r="N33" s="129">
        <v>82</v>
      </c>
      <c r="O33" s="129">
        <v>84</v>
      </c>
    </row>
    <row r="34" spans="1:15" ht="18" customHeight="1">
      <c r="A34" s="132"/>
      <c r="B34" s="126" t="s">
        <v>112</v>
      </c>
      <c r="C34" s="128" t="s">
        <v>91</v>
      </c>
      <c r="D34" s="129">
        <v>10</v>
      </c>
      <c r="E34" s="129">
        <f t="shared" si="5"/>
        <v>134</v>
      </c>
      <c r="F34" s="129">
        <v>7</v>
      </c>
      <c r="G34" s="129">
        <v>127</v>
      </c>
      <c r="H34" s="130">
        <v>7</v>
      </c>
      <c r="I34" s="129">
        <v>127</v>
      </c>
      <c r="J34" s="129">
        <v>4</v>
      </c>
      <c r="K34" s="129">
        <v>53</v>
      </c>
      <c r="L34" s="130" t="s">
        <v>86</v>
      </c>
      <c r="M34" s="129" t="s">
        <v>86</v>
      </c>
      <c r="N34" s="129" t="s">
        <v>30</v>
      </c>
      <c r="O34" s="129">
        <v>53</v>
      </c>
    </row>
    <row r="35" spans="1:15" ht="18" customHeight="1">
      <c r="A35" s="132"/>
      <c r="B35" s="126"/>
      <c r="C35" s="128" t="s">
        <v>113</v>
      </c>
      <c r="D35" s="129">
        <v>2</v>
      </c>
      <c r="E35" s="129">
        <f t="shared" si="5"/>
        <v>65</v>
      </c>
      <c r="F35" s="129">
        <v>19</v>
      </c>
      <c r="G35" s="129">
        <v>46</v>
      </c>
      <c r="H35" s="130">
        <v>19</v>
      </c>
      <c r="I35" s="129">
        <v>46</v>
      </c>
      <c r="J35" s="129">
        <v>11</v>
      </c>
      <c r="K35" s="129">
        <v>20</v>
      </c>
      <c r="L35" s="130" t="s">
        <v>86</v>
      </c>
      <c r="M35" s="129" t="s">
        <v>86</v>
      </c>
      <c r="N35" s="129">
        <v>17</v>
      </c>
      <c r="O35" s="129">
        <v>21</v>
      </c>
    </row>
    <row r="36" spans="1:15" ht="18" customHeight="1">
      <c r="A36" s="132"/>
      <c r="B36" s="126"/>
      <c r="C36" s="128" t="s">
        <v>88</v>
      </c>
      <c r="D36" s="129">
        <v>1</v>
      </c>
      <c r="E36" s="129">
        <f t="shared" si="5"/>
        <v>7</v>
      </c>
      <c r="F36" s="129">
        <v>2</v>
      </c>
      <c r="G36" s="129">
        <v>5</v>
      </c>
      <c r="H36" s="130">
        <v>2</v>
      </c>
      <c r="I36" s="129">
        <v>5</v>
      </c>
      <c r="J36" s="129">
        <v>2</v>
      </c>
      <c r="K36" s="129">
        <v>4</v>
      </c>
      <c r="L36" s="130" t="s">
        <v>86</v>
      </c>
      <c r="M36" s="129" t="s">
        <v>86</v>
      </c>
      <c r="N36" s="129">
        <v>2</v>
      </c>
      <c r="O36" s="129">
        <v>2</v>
      </c>
    </row>
    <row r="37" spans="1:15" ht="18" customHeight="1">
      <c r="A37" s="132"/>
      <c r="B37" s="120"/>
      <c r="C37" s="137" t="s">
        <v>114</v>
      </c>
      <c r="D37" s="124">
        <v>2</v>
      </c>
      <c r="E37" s="124">
        <f t="shared" si="5"/>
        <v>109</v>
      </c>
      <c r="F37" s="124">
        <v>65</v>
      </c>
      <c r="G37" s="124">
        <v>44</v>
      </c>
      <c r="H37" s="125">
        <v>65</v>
      </c>
      <c r="I37" s="124">
        <v>44</v>
      </c>
      <c r="J37" s="124">
        <v>40</v>
      </c>
      <c r="K37" s="124">
        <v>13</v>
      </c>
      <c r="L37" s="125" t="s">
        <v>86</v>
      </c>
      <c r="M37" s="124" t="s">
        <v>86</v>
      </c>
      <c r="N37" s="124">
        <v>49</v>
      </c>
      <c r="O37" s="124">
        <v>22</v>
      </c>
    </row>
    <row r="38" spans="1:15" ht="18" customHeight="1">
      <c r="A38" s="132"/>
      <c r="B38" s="99" t="s">
        <v>115</v>
      </c>
      <c r="C38" s="127" t="s">
        <v>9</v>
      </c>
      <c r="D38" s="124">
        <f>SUM(D39:D40)</f>
        <v>12</v>
      </c>
      <c r="E38" s="124">
        <f>SUM(E39:E40)</f>
        <v>211</v>
      </c>
      <c r="F38" s="124" t="s">
        <v>30</v>
      </c>
      <c r="G38" s="124">
        <f>SUM(G39:G40)</f>
        <v>211</v>
      </c>
      <c r="H38" s="125" t="s">
        <v>30</v>
      </c>
      <c r="I38" s="124">
        <f>SUM(I39:I40)</f>
        <v>187</v>
      </c>
      <c r="J38" s="124" t="s">
        <v>30</v>
      </c>
      <c r="K38" s="124">
        <f>SUM(K39:K40)</f>
        <v>101</v>
      </c>
      <c r="L38" s="138" t="s">
        <v>30</v>
      </c>
      <c r="M38" s="124">
        <v>3</v>
      </c>
      <c r="N38" s="124" t="s">
        <v>30</v>
      </c>
      <c r="O38" s="124">
        <f>SUM(O39:O40)</f>
        <v>119</v>
      </c>
    </row>
    <row r="39" spans="1:15" ht="18" customHeight="1">
      <c r="A39" s="132"/>
      <c r="B39" s="139"/>
      <c r="C39" s="128" t="s">
        <v>91</v>
      </c>
      <c r="D39" s="129">
        <v>12</v>
      </c>
      <c r="E39" s="129">
        <f>SUM(F39:G39)</f>
        <v>211</v>
      </c>
      <c r="F39" s="129" t="s">
        <v>30</v>
      </c>
      <c r="G39" s="129">
        <v>211</v>
      </c>
      <c r="H39" s="130" t="s">
        <v>30</v>
      </c>
      <c r="I39" s="129">
        <v>187</v>
      </c>
      <c r="J39" s="129" t="s">
        <v>30</v>
      </c>
      <c r="K39" s="129">
        <v>101</v>
      </c>
      <c r="L39" s="130" t="s">
        <v>86</v>
      </c>
      <c r="M39" s="129" t="s">
        <v>86</v>
      </c>
      <c r="N39" s="129" t="s">
        <v>30</v>
      </c>
      <c r="O39" s="129">
        <v>104</v>
      </c>
    </row>
    <row r="40" spans="1:15" ht="18" customHeight="1">
      <c r="A40" s="140"/>
      <c r="B40" s="141"/>
      <c r="C40" s="127" t="s">
        <v>116</v>
      </c>
      <c r="D40" s="124" t="s">
        <v>30</v>
      </c>
      <c r="E40" s="124" t="s">
        <v>30</v>
      </c>
      <c r="F40" s="124" t="s">
        <v>30</v>
      </c>
      <c r="G40" s="124" t="s">
        <v>30</v>
      </c>
      <c r="H40" s="125" t="s">
        <v>30</v>
      </c>
      <c r="I40" s="142" t="s">
        <v>30</v>
      </c>
      <c r="J40" s="124" t="s">
        <v>30</v>
      </c>
      <c r="K40" s="124" t="s">
        <v>30</v>
      </c>
      <c r="L40" s="125" t="s">
        <v>86</v>
      </c>
      <c r="M40" s="124" t="s">
        <v>86</v>
      </c>
      <c r="N40" s="124" t="s">
        <v>30</v>
      </c>
      <c r="O40" s="124">
        <v>15</v>
      </c>
    </row>
  </sheetData>
  <mergeCells count="5">
    <mergeCell ref="B38:B40"/>
    <mergeCell ref="A2:C5"/>
    <mergeCell ref="D2:D5"/>
    <mergeCell ref="A7:A11"/>
    <mergeCell ref="B13:B15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Q9" sqref="Q9"/>
    </sheetView>
  </sheetViews>
  <sheetFormatPr defaultColWidth="9.00390625" defaultRowHeight="13.5"/>
  <cols>
    <col min="1" max="1" width="2.875" style="164" customWidth="1"/>
    <col min="2" max="2" width="12.375" style="164" customWidth="1"/>
    <col min="3" max="14" width="6.50390625" style="164" customWidth="1"/>
    <col min="15" max="16384" width="9.125" style="164" customWidth="1"/>
  </cols>
  <sheetData>
    <row r="1" ht="14.25">
      <c r="A1" s="163" t="s">
        <v>138</v>
      </c>
    </row>
    <row r="2" spans="1:14" ht="12">
      <c r="A2" s="165" t="s">
        <v>139</v>
      </c>
      <c r="B2" s="166"/>
      <c r="C2" s="167" t="s">
        <v>9</v>
      </c>
      <c r="D2" s="167"/>
      <c r="E2" s="168"/>
      <c r="F2" s="167" t="s">
        <v>140</v>
      </c>
      <c r="G2" s="167"/>
      <c r="H2" s="168"/>
      <c r="I2" s="167" t="s">
        <v>141</v>
      </c>
      <c r="J2" s="167"/>
      <c r="K2" s="168"/>
      <c r="L2" s="167" t="s">
        <v>142</v>
      </c>
      <c r="M2" s="167"/>
      <c r="N2" s="168"/>
    </row>
    <row r="3" spans="1:14" ht="12">
      <c r="A3" s="169"/>
      <c r="B3" s="170"/>
      <c r="C3" s="171" t="s">
        <v>9</v>
      </c>
      <c r="D3" s="171" t="s">
        <v>28</v>
      </c>
      <c r="E3" s="171" t="s">
        <v>29</v>
      </c>
      <c r="F3" s="171" t="s">
        <v>9</v>
      </c>
      <c r="G3" s="172" t="s">
        <v>28</v>
      </c>
      <c r="H3" s="171" t="s">
        <v>29</v>
      </c>
      <c r="I3" s="171" t="s">
        <v>9</v>
      </c>
      <c r="J3" s="172" t="s">
        <v>28</v>
      </c>
      <c r="K3" s="171" t="s">
        <v>29</v>
      </c>
      <c r="L3" s="171" t="s">
        <v>9</v>
      </c>
      <c r="M3" s="172" t="s">
        <v>28</v>
      </c>
      <c r="N3" s="171" t="s">
        <v>29</v>
      </c>
    </row>
    <row r="4" spans="1:14" ht="16.5" customHeight="1">
      <c r="A4" s="173" t="s">
        <v>9</v>
      </c>
      <c r="B4" s="174"/>
      <c r="C4" s="175">
        <f aca="true" t="shared" si="0" ref="C4:L4">SUM(C5:C7)</f>
        <v>3809</v>
      </c>
      <c r="D4" s="176">
        <f t="shared" si="0"/>
        <v>1132</v>
      </c>
      <c r="E4" s="176">
        <f t="shared" si="0"/>
        <v>2677</v>
      </c>
      <c r="F4" s="176">
        <f t="shared" si="0"/>
        <v>184</v>
      </c>
      <c r="G4" s="177">
        <f t="shared" si="0"/>
        <v>38</v>
      </c>
      <c r="H4" s="176">
        <f t="shared" si="0"/>
        <v>146</v>
      </c>
      <c r="I4" s="176">
        <f t="shared" si="0"/>
        <v>3414</v>
      </c>
      <c r="J4" s="177">
        <f t="shared" si="0"/>
        <v>1094</v>
      </c>
      <c r="K4" s="176">
        <f t="shared" si="0"/>
        <v>2320</v>
      </c>
      <c r="L4" s="176">
        <f t="shared" si="0"/>
        <v>211</v>
      </c>
      <c r="M4" s="177" t="s">
        <v>30</v>
      </c>
      <c r="N4" s="176">
        <f>SUM(N5:N7)</f>
        <v>211</v>
      </c>
    </row>
    <row r="5" spans="1:14" ht="16.5" customHeight="1">
      <c r="A5" s="173" t="s">
        <v>143</v>
      </c>
      <c r="B5" s="174"/>
      <c r="C5" s="176">
        <f>SUM(D5:E5)</f>
        <v>123</v>
      </c>
      <c r="D5" s="176">
        <v>11</v>
      </c>
      <c r="E5" s="176">
        <v>112</v>
      </c>
      <c r="F5" s="176" t="s">
        <v>30</v>
      </c>
      <c r="G5" s="177" t="s">
        <v>30</v>
      </c>
      <c r="H5" s="176" t="s">
        <v>30</v>
      </c>
      <c r="I5" s="176">
        <f>SUM(J5:K5)</f>
        <v>123</v>
      </c>
      <c r="J5" s="177">
        <v>11</v>
      </c>
      <c r="K5" s="176">
        <v>112</v>
      </c>
      <c r="L5" s="176" t="s">
        <v>30</v>
      </c>
      <c r="M5" s="177" t="s">
        <v>30</v>
      </c>
      <c r="N5" s="176" t="s">
        <v>30</v>
      </c>
    </row>
    <row r="6" spans="1:14" ht="16.5" customHeight="1">
      <c r="A6" s="173" t="s">
        <v>144</v>
      </c>
      <c r="B6" s="174"/>
      <c r="C6" s="176">
        <f>SUM(D6:E6)</f>
        <v>622</v>
      </c>
      <c r="D6" s="176">
        <v>41</v>
      </c>
      <c r="E6" s="176">
        <v>581</v>
      </c>
      <c r="F6" s="176" t="s">
        <v>30</v>
      </c>
      <c r="G6" s="177" t="s">
        <v>30</v>
      </c>
      <c r="H6" s="176" t="s">
        <v>30</v>
      </c>
      <c r="I6" s="176">
        <f>SUM(J6:K6)</f>
        <v>622</v>
      </c>
      <c r="J6" s="177">
        <v>41</v>
      </c>
      <c r="K6" s="176">
        <v>581</v>
      </c>
      <c r="L6" s="176" t="s">
        <v>30</v>
      </c>
      <c r="M6" s="177" t="s">
        <v>30</v>
      </c>
      <c r="N6" s="176" t="s">
        <v>30</v>
      </c>
    </row>
    <row r="7" spans="1:14" ht="16.5" customHeight="1">
      <c r="A7" s="178"/>
      <c r="B7" s="179" t="s">
        <v>9</v>
      </c>
      <c r="C7" s="176">
        <f aca="true" t="shared" si="1" ref="C7:L7">SUM(C8:C13)</f>
        <v>3064</v>
      </c>
      <c r="D7" s="176">
        <f t="shared" si="1"/>
        <v>1080</v>
      </c>
      <c r="E7" s="176">
        <f t="shared" si="1"/>
        <v>1984</v>
      </c>
      <c r="F7" s="176">
        <f t="shared" si="1"/>
        <v>184</v>
      </c>
      <c r="G7" s="177">
        <f t="shared" si="1"/>
        <v>38</v>
      </c>
      <c r="H7" s="176">
        <f t="shared" si="1"/>
        <v>146</v>
      </c>
      <c r="I7" s="176">
        <f t="shared" si="1"/>
        <v>2669</v>
      </c>
      <c r="J7" s="177">
        <f t="shared" si="1"/>
        <v>1042</v>
      </c>
      <c r="K7" s="176">
        <f t="shared" si="1"/>
        <v>1627</v>
      </c>
      <c r="L7" s="176">
        <f t="shared" si="1"/>
        <v>211</v>
      </c>
      <c r="M7" s="177" t="s">
        <v>30</v>
      </c>
      <c r="N7" s="176">
        <f>SUM(N8:N13)</f>
        <v>211</v>
      </c>
    </row>
    <row r="8" spans="1:14" ht="16.5" customHeight="1">
      <c r="A8" s="178"/>
      <c r="B8" s="180" t="s">
        <v>145</v>
      </c>
      <c r="C8" s="181">
        <f>SUM(D8:E8)</f>
        <v>466</v>
      </c>
      <c r="D8" s="181">
        <v>175</v>
      </c>
      <c r="E8" s="181">
        <v>291</v>
      </c>
      <c r="F8" s="181" t="s">
        <v>30</v>
      </c>
      <c r="G8" s="182" t="s">
        <v>30</v>
      </c>
      <c r="H8" s="181" t="s">
        <v>30</v>
      </c>
      <c r="I8" s="181">
        <f>SUM(J8:K8)</f>
        <v>466</v>
      </c>
      <c r="J8" s="182">
        <v>175</v>
      </c>
      <c r="K8" s="181">
        <v>291</v>
      </c>
      <c r="L8" s="181" t="s">
        <v>30</v>
      </c>
      <c r="M8" s="182" t="s">
        <v>30</v>
      </c>
      <c r="N8" s="181" t="s">
        <v>30</v>
      </c>
    </row>
    <row r="9" spans="1:14" ht="16.5" customHeight="1">
      <c r="A9" s="183" t="s">
        <v>92</v>
      </c>
      <c r="B9" s="184" t="s">
        <v>20</v>
      </c>
      <c r="C9" s="181">
        <f>SUM(D9:E9)</f>
        <v>1212</v>
      </c>
      <c r="D9" s="181">
        <v>644</v>
      </c>
      <c r="E9" s="181">
        <v>568</v>
      </c>
      <c r="F9" s="181">
        <f>SUM(G9:H9)</f>
        <v>22</v>
      </c>
      <c r="G9" s="182">
        <v>7</v>
      </c>
      <c r="H9" s="181">
        <v>15</v>
      </c>
      <c r="I9" s="181">
        <f>SUM(J9:K9)</f>
        <v>1177</v>
      </c>
      <c r="J9" s="182">
        <v>637</v>
      </c>
      <c r="K9" s="181">
        <v>540</v>
      </c>
      <c r="L9" s="181">
        <f>SUM(M9:N9)</f>
        <v>13</v>
      </c>
      <c r="M9" s="182" t="s">
        <v>30</v>
      </c>
      <c r="N9" s="181">
        <v>13</v>
      </c>
    </row>
    <row r="10" spans="1:14" ht="16.5" customHeight="1">
      <c r="A10" s="183"/>
      <c r="B10" s="180" t="s">
        <v>146</v>
      </c>
      <c r="C10" s="181" t="s">
        <v>30</v>
      </c>
      <c r="D10" s="181" t="s">
        <v>30</v>
      </c>
      <c r="E10" s="181" t="s">
        <v>30</v>
      </c>
      <c r="F10" s="181" t="s">
        <v>30</v>
      </c>
      <c r="G10" s="182" t="s">
        <v>30</v>
      </c>
      <c r="H10" s="181" t="s">
        <v>30</v>
      </c>
      <c r="I10" s="181" t="s">
        <v>30</v>
      </c>
      <c r="J10" s="182" t="s">
        <v>30</v>
      </c>
      <c r="K10" s="181" t="s">
        <v>30</v>
      </c>
      <c r="L10" s="181" t="s">
        <v>30</v>
      </c>
      <c r="M10" s="182" t="s">
        <v>30</v>
      </c>
      <c r="N10" s="181" t="s">
        <v>30</v>
      </c>
    </row>
    <row r="11" spans="1:14" ht="16.5" customHeight="1">
      <c r="A11" s="183" t="s">
        <v>110</v>
      </c>
      <c r="B11" s="180" t="s">
        <v>147</v>
      </c>
      <c r="C11" s="181">
        <f>SUM(D11:E11)</f>
        <v>502</v>
      </c>
      <c r="D11" s="181">
        <v>86</v>
      </c>
      <c r="E11" s="181">
        <v>416</v>
      </c>
      <c r="F11" s="181">
        <f>SUM(G11:H11)</f>
        <v>162</v>
      </c>
      <c r="G11" s="182">
        <v>31</v>
      </c>
      <c r="H11" s="181">
        <v>131</v>
      </c>
      <c r="I11" s="181">
        <f>SUM(J11:K11)</f>
        <v>340</v>
      </c>
      <c r="J11" s="182">
        <v>55</v>
      </c>
      <c r="K11" s="181">
        <v>285</v>
      </c>
      <c r="L11" s="181" t="s">
        <v>30</v>
      </c>
      <c r="M11" s="182" t="s">
        <v>30</v>
      </c>
      <c r="N11" s="181" t="s">
        <v>30</v>
      </c>
    </row>
    <row r="12" spans="1:14" ht="16.5" customHeight="1">
      <c r="A12" s="178"/>
      <c r="B12" s="185" t="s">
        <v>148</v>
      </c>
      <c r="C12" s="181">
        <f>SUM(D12:E12)</f>
        <v>506</v>
      </c>
      <c r="D12" s="181">
        <v>107</v>
      </c>
      <c r="E12" s="181">
        <v>399</v>
      </c>
      <c r="F12" s="181" t="s">
        <v>30</v>
      </c>
      <c r="G12" s="182" t="s">
        <v>30</v>
      </c>
      <c r="H12" s="181" t="s">
        <v>30</v>
      </c>
      <c r="I12" s="181">
        <v>506</v>
      </c>
      <c r="J12" s="182">
        <v>107</v>
      </c>
      <c r="K12" s="181">
        <v>399</v>
      </c>
      <c r="L12" s="181" t="s">
        <v>30</v>
      </c>
      <c r="M12" s="182" t="s">
        <v>30</v>
      </c>
      <c r="N12" s="181" t="s">
        <v>30</v>
      </c>
    </row>
    <row r="13" spans="1:14" ht="16.5" customHeight="1">
      <c r="A13" s="186"/>
      <c r="B13" s="179" t="s">
        <v>24</v>
      </c>
      <c r="C13" s="176">
        <f>SUM(D13:E13)</f>
        <v>378</v>
      </c>
      <c r="D13" s="176">
        <v>68</v>
      </c>
      <c r="E13" s="176">
        <v>310</v>
      </c>
      <c r="F13" s="176" t="s">
        <v>30</v>
      </c>
      <c r="G13" s="177" t="s">
        <v>30</v>
      </c>
      <c r="H13" s="176" t="s">
        <v>30</v>
      </c>
      <c r="I13" s="176">
        <f>SUM(J13:K13)</f>
        <v>180</v>
      </c>
      <c r="J13" s="177">
        <v>68</v>
      </c>
      <c r="K13" s="176">
        <v>112</v>
      </c>
      <c r="L13" s="176">
        <f>SUM(M13:N13)</f>
        <v>198</v>
      </c>
      <c r="M13" s="177" t="s">
        <v>30</v>
      </c>
      <c r="N13" s="176">
        <v>198</v>
      </c>
    </row>
  </sheetData>
  <mergeCells count="1">
    <mergeCell ref="A2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I6" sqref="I6"/>
    </sheetView>
  </sheetViews>
  <sheetFormatPr defaultColWidth="9.00390625" defaultRowHeight="13.5"/>
  <cols>
    <col min="1" max="1" width="3.625" style="144" customWidth="1"/>
    <col min="2" max="2" width="18.625" style="144" customWidth="1"/>
    <col min="3" max="3" width="3.625" style="144" customWidth="1"/>
    <col min="4" max="7" width="14.375" style="144" customWidth="1"/>
    <col min="8" max="16384" width="9.125" style="144" customWidth="1"/>
  </cols>
  <sheetData>
    <row r="1" spans="1:2" ht="14.25">
      <c r="A1" s="143" t="s">
        <v>117</v>
      </c>
      <c r="B1" s="143"/>
    </row>
    <row r="2" spans="1:7" ht="12">
      <c r="A2" s="145" t="s">
        <v>118</v>
      </c>
      <c r="B2" s="146"/>
      <c r="C2" s="147"/>
      <c r="D2" s="148" t="s">
        <v>9</v>
      </c>
      <c r="E2" s="148" t="s">
        <v>119</v>
      </c>
      <c r="F2" s="148" t="s">
        <v>120</v>
      </c>
      <c r="G2" s="148" t="s">
        <v>121</v>
      </c>
    </row>
    <row r="3" spans="1:7" ht="15" customHeight="1">
      <c r="A3" s="149"/>
      <c r="B3" s="150" t="s">
        <v>9</v>
      </c>
      <c r="C3" s="151"/>
      <c r="D3" s="152">
        <f>SUM(E3:G3)</f>
        <v>1161</v>
      </c>
      <c r="E3" s="153">
        <f>E7</f>
        <v>38</v>
      </c>
      <c r="F3" s="153">
        <f>F7</f>
        <v>151</v>
      </c>
      <c r="G3" s="153">
        <f>G4+G7</f>
        <v>972</v>
      </c>
    </row>
    <row r="4" spans="1:7" ht="15" customHeight="1">
      <c r="A4" s="154" t="s">
        <v>122</v>
      </c>
      <c r="B4" s="155" t="s">
        <v>123</v>
      </c>
      <c r="C4" s="156" t="s">
        <v>9</v>
      </c>
      <c r="D4" s="153">
        <f>SUM(D5:D6)</f>
        <v>3</v>
      </c>
      <c r="E4" s="153" t="s">
        <v>30</v>
      </c>
      <c r="F4" s="153" t="s">
        <v>30</v>
      </c>
      <c r="G4" s="153">
        <f>SUM(G5:G6)</f>
        <v>3</v>
      </c>
    </row>
    <row r="5" spans="1:7" ht="15" customHeight="1">
      <c r="A5" s="154" t="s">
        <v>124</v>
      </c>
      <c r="B5" s="154" t="s">
        <v>125</v>
      </c>
      <c r="C5" s="157" t="s">
        <v>28</v>
      </c>
      <c r="D5" s="158">
        <f>SUM(E5:G5)</f>
        <v>1</v>
      </c>
      <c r="E5" s="158" t="s">
        <v>30</v>
      </c>
      <c r="F5" s="158" t="s">
        <v>30</v>
      </c>
      <c r="G5" s="158">
        <v>1</v>
      </c>
    </row>
    <row r="6" spans="1:7" ht="15" customHeight="1">
      <c r="A6" s="154" t="s">
        <v>126</v>
      </c>
      <c r="B6" s="159" t="s">
        <v>127</v>
      </c>
      <c r="C6" s="156" t="s">
        <v>29</v>
      </c>
      <c r="D6" s="153">
        <f>SUM(E6:G6)</f>
        <v>2</v>
      </c>
      <c r="E6" s="153" t="s">
        <v>30</v>
      </c>
      <c r="F6" s="153" t="s">
        <v>30</v>
      </c>
      <c r="G6" s="153">
        <v>2</v>
      </c>
    </row>
    <row r="7" spans="1:7" ht="15" customHeight="1">
      <c r="A7" s="154" t="s">
        <v>128</v>
      </c>
      <c r="B7" s="155" t="s">
        <v>129</v>
      </c>
      <c r="C7" s="156" t="s">
        <v>9</v>
      </c>
      <c r="D7" s="153">
        <f>SUM(D8:D9)</f>
        <v>1158</v>
      </c>
      <c r="E7" s="153">
        <f>SUM(E8:E9)</f>
        <v>38</v>
      </c>
      <c r="F7" s="153">
        <f>SUM(F8:F9)</f>
        <v>151</v>
      </c>
      <c r="G7" s="153">
        <f>SUM(G8:G9)</f>
        <v>969</v>
      </c>
    </row>
    <row r="8" spans="1:7" ht="15" customHeight="1">
      <c r="A8" s="154" t="s">
        <v>130</v>
      </c>
      <c r="B8" s="154" t="s">
        <v>125</v>
      </c>
      <c r="C8" s="157" t="s">
        <v>28</v>
      </c>
      <c r="D8" s="158">
        <f>SUM(E8:G8)</f>
        <v>410</v>
      </c>
      <c r="E8" s="158">
        <v>4</v>
      </c>
      <c r="F8" s="158">
        <v>8</v>
      </c>
      <c r="G8" s="158">
        <v>398</v>
      </c>
    </row>
    <row r="9" spans="1:7" ht="15" customHeight="1">
      <c r="A9" s="160"/>
      <c r="B9" s="159" t="s">
        <v>131</v>
      </c>
      <c r="C9" s="156" t="s">
        <v>29</v>
      </c>
      <c r="D9" s="153">
        <f>SUM(E9:G9)</f>
        <v>748</v>
      </c>
      <c r="E9" s="153">
        <v>34</v>
      </c>
      <c r="F9" s="153">
        <v>143</v>
      </c>
      <c r="G9" s="153">
        <v>571</v>
      </c>
    </row>
    <row r="10" spans="1:7" ht="15" customHeight="1">
      <c r="A10" s="161"/>
      <c r="B10" s="150" t="s">
        <v>9</v>
      </c>
      <c r="C10" s="151"/>
      <c r="D10" s="162">
        <f>D11+D14+D17</f>
        <v>83</v>
      </c>
      <c r="E10" s="153">
        <f>E11</f>
        <v>2</v>
      </c>
      <c r="F10" s="153">
        <f>F11+F14+F17</f>
        <v>17</v>
      </c>
      <c r="G10" s="153">
        <f>G11+G14+G17</f>
        <v>64</v>
      </c>
    </row>
    <row r="11" spans="1:7" ht="15" customHeight="1">
      <c r="A11" s="161"/>
      <c r="B11" s="155" t="s">
        <v>129</v>
      </c>
      <c r="C11" s="156" t="s">
        <v>9</v>
      </c>
      <c r="D11" s="153">
        <f>SUM(D12:D13)</f>
        <v>46</v>
      </c>
      <c r="E11" s="153">
        <f>SUM(E12:E13)</f>
        <v>2</v>
      </c>
      <c r="F11" s="153">
        <f>SUM(F12:F13)</f>
        <v>6</v>
      </c>
      <c r="G11" s="153">
        <f>SUM(G12:G13)</f>
        <v>38</v>
      </c>
    </row>
    <row r="12" spans="1:7" ht="15" customHeight="1">
      <c r="A12" s="154" t="s">
        <v>132</v>
      </c>
      <c r="B12" s="154" t="s">
        <v>125</v>
      </c>
      <c r="C12" s="157" t="s">
        <v>28</v>
      </c>
      <c r="D12" s="158">
        <f>SUM(E12:G12)</f>
        <v>26</v>
      </c>
      <c r="E12" s="158" t="s">
        <v>30</v>
      </c>
      <c r="F12" s="158">
        <v>1</v>
      </c>
      <c r="G12" s="158">
        <v>25</v>
      </c>
    </row>
    <row r="13" spans="1:7" ht="15" customHeight="1">
      <c r="A13" s="154" t="s">
        <v>3</v>
      </c>
      <c r="B13" s="159" t="s">
        <v>133</v>
      </c>
      <c r="C13" s="156" t="s">
        <v>29</v>
      </c>
      <c r="D13" s="153">
        <f>SUM(E13:G13)</f>
        <v>20</v>
      </c>
      <c r="E13" s="153">
        <v>2</v>
      </c>
      <c r="F13" s="153">
        <v>5</v>
      </c>
      <c r="G13" s="153">
        <v>13</v>
      </c>
    </row>
    <row r="14" spans="1:7" ht="15" customHeight="1">
      <c r="A14" s="154" t="s">
        <v>134</v>
      </c>
      <c r="B14" s="155" t="s">
        <v>129</v>
      </c>
      <c r="C14" s="156" t="s">
        <v>9</v>
      </c>
      <c r="D14" s="153">
        <f>SUM(D15:D16)</f>
        <v>30</v>
      </c>
      <c r="E14" s="153" t="s">
        <v>30</v>
      </c>
      <c r="F14" s="153">
        <f>SUM(F15:F16)</f>
        <v>10</v>
      </c>
      <c r="G14" s="153">
        <f>SUM(G15:G16)</f>
        <v>20</v>
      </c>
    </row>
    <row r="15" spans="1:7" ht="15" customHeight="1">
      <c r="A15" s="154" t="s">
        <v>126</v>
      </c>
      <c r="B15" s="154" t="s">
        <v>135</v>
      </c>
      <c r="C15" s="157" t="s">
        <v>28</v>
      </c>
      <c r="D15" s="158">
        <f>SUM(E15:G15)</f>
        <v>3</v>
      </c>
      <c r="E15" s="158" t="s">
        <v>30</v>
      </c>
      <c r="F15" s="158" t="s">
        <v>30</v>
      </c>
      <c r="G15" s="158">
        <v>3</v>
      </c>
    </row>
    <row r="16" spans="1:7" ht="15" customHeight="1">
      <c r="A16" s="154" t="s">
        <v>128</v>
      </c>
      <c r="B16" s="159" t="s">
        <v>136</v>
      </c>
      <c r="C16" s="156" t="s">
        <v>29</v>
      </c>
      <c r="D16" s="153">
        <f>SUM(E16:G16)</f>
        <v>27</v>
      </c>
      <c r="E16" s="153" t="s">
        <v>30</v>
      </c>
      <c r="F16" s="153">
        <v>10</v>
      </c>
      <c r="G16" s="153">
        <v>17</v>
      </c>
    </row>
    <row r="17" spans="1:7" ht="15" customHeight="1">
      <c r="A17" s="154" t="s">
        <v>130</v>
      </c>
      <c r="B17" s="155" t="s">
        <v>129</v>
      </c>
      <c r="C17" s="156" t="s">
        <v>9</v>
      </c>
      <c r="D17" s="153">
        <f>SUM(D18:D19)</f>
        <v>7</v>
      </c>
      <c r="E17" s="153" t="s">
        <v>30</v>
      </c>
      <c r="F17" s="153">
        <f>SUM(F18:F19)</f>
        <v>1</v>
      </c>
      <c r="G17" s="153">
        <f>SUM(G18:G19)</f>
        <v>6</v>
      </c>
    </row>
    <row r="18" spans="1:7" ht="15" customHeight="1">
      <c r="A18" s="161"/>
      <c r="B18" s="154" t="s">
        <v>125</v>
      </c>
      <c r="C18" s="157" t="s">
        <v>28</v>
      </c>
      <c r="D18" s="158">
        <f>SUM(E18:G18)</f>
        <v>4</v>
      </c>
      <c r="E18" s="158" t="s">
        <v>30</v>
      </c>
      <c r="F18" s="158">
        <v>1</v>
      </c>
      <c r="G18" s="158">
        <v>3</v>
      </c>
    </row>
    <row r="19" spans="1:7" ht="15" customHeight="1">
      <c r="A19" s="160"/>
      <c r="B19" s="159" t="s">
        <v>137</v>
      </c>
      <c r="C19" s="156" t="s">
        <v>29</v>
      </c>
      <c r="D19" s="153">
        <f>SUM(E19:G19)</f>
        <v>3</v>
      </c>
      <c r="E19" s="153" t="s">
        <v>30</v>
      </c>
      <c r="F19" s="153" t="s">
        <v>30</v>
      </c>
      <c r="G19" s="153">
        <v>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P21" sqref="P21"/>
    </sheetView>
  </sheetViews>
  <sheetFormatPr defaultColWidth="9.00390625" defaultRowHeight="13.5"/>
  <cols>
    <col min="1" max="1" width="11.625" style="188" customWidth="1"/>
    <col min="2" max="15" width="5.625" style="188" customWidth="1"/>
    <col min="16" max="16384" width="9.125" style="188" customWidth="1"/>
  </cols>
  <sheetData>
    <row r="1" ht="14.25">
      <c r="A1" s="187" t="s">
        <v>149</v>
      </c>
    </row>
    <row r="2" spans="1:15" ht="12">
      <c r="A2" s="189" t="s">
        <v>150</v>
      </c>
      <c r="B2" s="190" t="s">
        <v>151</v>
      </c>
      <c r="C2" s="190"/>
      <c r="D2" s="190"/>
      <c r="E2" s="190"/>
      <c r="F2" s="190"/>
      <c r="G2" s="191"/>
      <c r="H2" s="190" t="s">
        <v>66</v>
      </c>
      <c r="I2" s="190"/>
      <c r="J2" s="190"/>
      <c r="K2" s="190"/>
      <c r="L2" s="190"/>
      <c r="M2" s="190"/>
      <c r="N2" s="190"/>
      <c r="O2" s="191"/>
    </row>
    <row r="3" spans="1:15" ht="12">
      <c r="A3" s="192"/>
      <c r="B3" s="193" t="s">
        <v>6</v>
      </c>
      <c r="C3" s="193"/>
      <c r="D3" s="193"/>
      <c r="E3" s="194"/>
      <c r="F3" s="195" t="s">
        <v>152</v>
      </c>
      <c r="G3" s="196"/>
      <c r="H3" s="193" t="s">
        <v>153</v>
      </c>
      <c r="I3" s="193"/>
      <c r="J3" s="193"/>
      <c r="K3" s="193"/>
      <c r="L3" s="193"/>
      <c r="M3" s="194"/>
      <c r="N3" s="195" t="s">
        <v>152</v>
      </c>
      <c r="O3" s="196"/>
    </row>
    <row r="4" spans="1:15" ht="12">
      <c r="A4" s="192"/>
      <c r="B4" s="193" t="s">
        <v>61</v>
      </c>
      <c r="C4" s="194"/>
      <c r="D4" s="193" t="s">
        <v>12</v>
      </c>
      <c r="E4" s="194"/>
      <c r="F4" s="197"/>
      <c r="G4" s="198"/>
      <c r="H4" s="193" t="s">
        <v>61</v>
      </c>
      <c r="I4" s="194"/>
      <c r="J4" s="193" t="s">
        <v>12</v>
      </c>
      <c r="K4" s="194"/>
      <c r="L4" s="193" t="s">
        <v>13</v>
      </c>
      <c r="M4" s="194"/>
      <c r="N4" s="197"/>
      <c r="O4" s="198"/>
    </row>
    <row r="5" spans="1:15" ht="12">
      <c r="A5" s="199"/>
      <c r="B5" s="200" t="s">
        <v>28</v>
      </c>
      <c r="C5" s="201" t="s">
        <v>29</v>
      </c>
      <c r="D5" s="200" t="s">
        <v>28</v>
      </c>
      <c r="E5" s="201" t="s">
        <v>29</v>
      </c>
      <c r="F5" s="200" t="s">
        <v>28</v>
      </c>
      <c r="G5" s="201" t="s">
        <v>29</v>
      </c>
      <c r="H5" s="200" t="s">
        <v>28</v>
      </c>
      <c r="I5" s="201" t="s">
        <v>29</v>
      </c>
      <c r="J5" s="200" t="s">
        <v>28</v>
      </c>
      <c r="K5" s="201" t="s">
        <v>29</v>
      </c>
      <c r="L5" s="200" t="s">
        <v>28</v>
      </c>
      <c r="M5" s="201" t="s">
        <v>29</v>
      </c>
      <c r="N5" s="200" t="s">
        <v>28</v>
      </c>
      <c r="O5" s="201" t="s">
        <v>29</v>
      </c>
    </row>
    <row r="6" spans="1:15" ht="16.5" customHeight="1">
      <c r="A6" s="202" t="s">
        <v>154</v>
      </c>
      <c r="B6" s="203" t="s">
        <v>30</v>
      </c>
      <c r="C6" s="204" t="s">
        <v>30</v>
      </c>
      <c r="D6" s="205">
        <v>9</v>
      </c>
      <c r="E6" s="204">
        <v>48</v>
      </c>
      <c r="F6" s="205">
        <v>4</v>
      </c>
      <c r="G6" s="204">
        <v>7</v>
      </c>
      <c r="H6" s="205">
        <v>1</v>
      </c>
      <c r="I6" s="204">
        <v>10</v>
      </c>
      <c r="J6" s="205">
        <v>101</v>
      </c>
      <c r="K6" s="204">
        <v>102</v>
      </c>
      <c r="L6" s="205">
        <v>2</v>
      </c>
      <c r="M6" s="204">
        <v>27</v>
      </c>
      <c r="N6" s="205">
        <v>27</v>
      </c>
      <c r="O6" s="204">
        <v>39</v>
      </c>
    </row>
    <row r="7" spans="1:15" ht="16.5" customHeight="1">
      <c r="A7" s="206" t="s">
        <v>155</v>
      </c>
      <c r="B7" s="207"/>
      <c r="C7" s="208"/>
      <c r="D7" s="207"/>
      <c r="E7" s="209">
        <v>5</v>
      </c>
      <c r="F7" s="207"/>
      <c r="G7" s="209">
        <v>1</v>
      </c>
      <c r="H7" s="207"/>
      <c r="I7" s="208"/>
      <c r="J7" s="207"/>
      <c r="K7" s="208"/>
      <c r="L7" s="207"/>
      <c r="M7" s="208"/>
      <c r="N7" s="207"/>
      <c r="O7" s="208"/>
    </row>
    <row r="8" spans="1:15" ht="16.5" customHeight="1">
      <c r="A8" s="202" t="s">
        <v>156</v>
      </c>
      <c r="B8" s="205" t="s">
        <v>30</v>
      </c>
      <c r="C8" s="204" t="s">
        <v>30</v>
      </c>
      <c r="D8" s="205">
        <f>23+237</f>
        <v>260</v>
      </c>
      <c r="E8" s="204">
        <f>29+245</f>
        <v>274</v>
      </c>
      <c r="F8" s="210"/>
      <c r="G8" s="204"/>
      <c r="H8" s="205">
        <v>26</v>
      </c>
      <c r="I8" s="204">
        <v>25</v>
      </c>
      <c r="J8" s="205">
        <v>401</v>
      </c>
      <c r="K8" s="204">
        <v>191</v>
      </c>
      <c r="L8" s="205">
        <v>1</v>
      </c>
      <c r="M8" s="204">
        <v>8</v>
      </c>
      <c r="N8" s="205"/>
      <c r="O8" s="204"/>
    </row>
    <row r="9" spans="1:15" ht="16.5" customHeight="1">
      <c r="A9" s="206" t="s">
        <v>155</v>
      </c>
      <c r="B9" s="207"/>
      <c r="C9" s="208"/>
      <c r="D9" s="211">
        <v>23</v>
      </c>
      <c r="E9" s="209">
        <v>29</v>
      </c>
      <c r="F9" s="207"/>
      <c r="G9" s="208"/>
      <c r="H9" s="207"/>
      <c r="I9" s="208"/>
      <c r="J9" s="207"/>
      <c r="K9" s="208"/>
      <c r="L9" s="207"/>
      <c r="M9" s="208"/>
      <c r="N9" s="207"/>
      <c r="O9" s="208"/>
    </row>
    <row r="10" ht="12">
      <c r="I10" s="212"/>
    </row>
  </sheetData>
  <mergeCells count="3">
    <mergeCell ref="A2:A5"/>
    <mergeCell ref="F3:G4"/>
    <mergeCell ref="N3:O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