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6.4 h17" sheetId="1" r:id="rId1"/>
  </sheets>
  <definedNames/>
  <calcPr fullCalcOnLoad="1"/>
</workbook>
</file>

<file path=xl/sharedStrings.xml><?xml version="1.0" encoding="utf-8"?>
<sst xmlns="http://schemas.openxmlformats.org/spreadsheetml/2006/main" count="163" uniqueCount="72">
  <si>
    <t>港名・品種・仕出県</t>
  </si>
  <si>
    <t>数　　量</t>
  </si>
  <si>
    <t>伏木富山港</t>
  </si>
  <si>
    <t>大分</t>
  </si>
  <si>
    <t>麦</t>
  </si>
  <si>
    <t>その他石油製品</t>
  </si>
  <si>
    <t>福岡</t>
  </si>
  <si>
    <t>北海道</t>
  </si>
  <si>
    <t>水産品</t>
  </si>
  <si>
    <t>茨城</t>
  </si>
  <si>
    <t>海上</t>
  </si>
  <si>
    <t>和歌山</t>
  </si>
  <si>
    <t>岡山</t>
  </si>
  <si>
    <t>広島</t>
  </si>
  <si>
    <t>千葉</t>
  </si>
  <si>
    <t>山口</t>
  </si>
  <si>
    <t>新潟</t>
  </si>
  <si>
    <t>福岡</t>
  </si>
  <si>
    <t>京都</t>
  </si>
  <si>
    <t>神奈川</t>
  </si>
  <si>
    <t>兵庫</t>
  </si>
  <si>
    <t>香川</t>
  </si>
  <si>
    <t>宮城</t>
  </si>
  <si>
    <t>化学薬品</t>
  </si>
  <si>
    <t>島根</t>
  </si>
  <si>
    <t>化学肥料</t>
  </si>
  <si>
    <t>電気機械</t>
  </si>
  <si>
    <t>重油</t>
  </si>
  <si>
    <t>染料・塗料・合成樹脂</t>
  </si>
  <si>
    <t>石油製品</t>
  </si>
  <si>
    <t>大阪</t>
  </si>
  <si>
    <t>ＬＰＧ（液化石油ｶﾞｽ）</t>
  </si>
  <si>
    <t>石川</t>
  </si>
  <si>
    <t xml:space="preserve"> </t>
  </si>
  <si>
    <t>愛媛</t>
  </si>
  <si>
    <t>愛知</t>
  </si>
  <si>
    <t>セメント</t>
  </si>
  <si>
    <t>紙・パルプ</t>
  </si>
  <si>
    <t>（単位 t）</t>
  </si>
  <si>
    <t>鉄鉱石</t>
  </si>
  <si>
    <t>鹿児島</t>
  </si>
  <si>
    <t>富山</t>
  </si>
  <si>
    <t xml:space="preserve">      10-15-4    移　　　　　　　入</t>
  </si>
  <si>
    <t>金属鉱</t>
  </si>
  <si>
    <t>砂利･砂</t>
  </si>
  <si>
    <t>石材</t>
  </si>
  <si>
    <t>長崎</t>
  </si>
  <si>
    <t>原油</t>
  </si>
  <si>
    <t>原塩</t>
  </si>
  <si>
    <t>非金属鉱物</t>
  </si>
  <si>
    <t>福井</t>
  </si>
  <si>
    <t>山口</t>
  </si>
  <si>
    <t>鉄鋼</t>
  </si>
  <si>
    <t>鋼材</t>
  </si>
  <si>
    <t>産業機械</t>
  </si>
  <si>
    <t>コークス</t>
  </si>
  <si>
    <t>静岡</t>
  </si>
  <si>
    <t>ゴム製品</t>
  </si>
  <si>
    <t>金属くず</t>
  </si>
  <si>
    <t xml:space="preserve">    注　　平成17年の実績である。</t>
  </si>
  <si>
    <t xml:space="preserve">    資料　富山県港湾空港課</t>
  </si>
  <si>
    <t>鹿児島</t>
  </si>
  <si>
    <t>製材</t>
  </si>
  <si>
    <t>石炭</t>
  </si>
  <si>
    <t>青森</t>
  </si>
  <si>
    <t>茨城</t>
  </si>
  <si>
    <t>福島</t>
  </si>
  <si>
    <t>非鉄金属</t>
  </si>
  <si>
    <t>金属製品</t>
  </si>
  <si>
    <t>岩手</t>
  </si>
  <si>
    <t>石炭製品</t>
  </si>
  <si>
    <t>陶磁器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</si>
</sst>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1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sz val="7"/>
      <name val="ＭＳ 明朝"/>
      <family val="1"/>
    </font>
    <font>
      <sz val="7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1" fillId="0" borderId="6" xfId="0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8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showGridLines="0" tabSelected="1" zoomScaleSheetLayoutView="100" workbookViewId="0" topLeftCell="A28">
      <selection activeCell="B69" sqref="B69"/>
    </sheetView>
  </sheetViews>
  <sheetFormatPr defaultColWidth="9.00390625" defaultRowHeight="13.5"/>
  <cols>
    <col min="1" max="1" width="1.25" style="4" customWidth="1"/>
    <col min="2" max="2" width="2.625" style="4" customWidth="1"/>
    <col min="3" max="3" width="1.625" style="4" customWidth="1"/>
    <col min="4" max="4" width="11.75390625" style="4" customWidth="1"/>
    <col min="5" max="5" width="1.25" style="4" customWidth="1"/>
    <col min="6" max="6" width="10.50390625" style="4" customWidth="1"/>
    <col min="7" max="7" width="1.25" style="4" customWidth="1"/>
    <col min="8" max="8" width="1.625" style="4" customWidth="1"/>
    <col min="9" max="9" width="12.50390625" style="4" customWidth="1"/>
    <col min="10" max="10" width="1.25" style="4" customWidth="1"/>
    <col min="11" max="11" width="10.625" style="4" customWidth="1"/>
    <col min="12" max="12" width="1.25" style="4" customWidth="1"/>
    <col min="13" max="14" width="1.625" style="4" customWidth="1"/>
    <col min="15" max="15" width="12.50390625" style="4" customWidth="1"/>
    <col min="16" max="16" width="1.25" style="4" customWidth="1"/>
    <col min="17" max="17" width="10.375" style="4" customWidth="1"/>
    <col min="18" max="18" width="7.50390625" style="4" customWidth="1"/>
    <col min="19" max="16384" width="9.00390625" style="4" customWidth="1"/>
  </cols>
  <sheetData>
    <row r="1" spans="6:17" s="1" customFormat="1" ht="16.5" customHeight="1">
      <c r="F1" s="2" t="s">
        <v>42</v>
      </c>
      <c r="I1" s="2"/>
      <c r="Q1" s="3" t="s">
        <v>38</v>
      </c>
    </row>
    <row r="2" spans="6:17" ht="3" customHeight="1">
      <c r="F2" s="2"/>
      <c r="G2" s="1"/>
      <c r="H2" s="1"/>
      <c r="I2" s="2"/>
      <c r="J2" s="1"/>
      <c r="K2" s="1"/>
      <c r="L2" s="1"/>
      <c r="M2" s="1"/>
      <c r="N2" s="1"/>
      <c r="O2" s="1"/>
      <c r="Q2" s="5"/>
    </row>
    <row r="3" spans="1:17" ht="15" customHeight="1">
      <c r="A3" s="6"/>
      <c r="B3" s="37" t="s">
        <v>0</v>
      </c>
      <c r="C3" s="37"/>
      <c r="D3" s="37"/>
      <c r="E3" s="6"/>
      <c r="F3" s="7" t="s">
        <v>1</v>
      </c>
      <c r="G3" s="6"/>
      <c r="H3" s="37" t="s">
        <v>0</v>
      </c>
      <c r="I3" s="37"/>
      <c r="J3" s="6"/>
      <c r="K3" s="8" t="s">
        <v>1</v>
      </c>
      <c r="L3" s="6"/>
      <c r="M3" s="36" t="s">
        <v>0</v>
      </c>
      <c r="N3" s="37"/>
      <c r="O3" s="37"/>
      <c r="P3" s="6"/>
      <c r="Q3" s="8" t="s">
        <v>1</v>
      </c>
    </row>
    <row r="4" spans="1:17" ht="3" customHeight="1">
      <c r="A4" s="1"/>
      <c r="B4" s="1"/>
      <c r="C4" s="1"/>
      <c r="D4" s="1"/>
      <c r="E4" s="1"/>
      <c r="F4" s="9"/>
      <c r="G4" s="1"/>
      <c r="H4" s="1"/>
      <c r="I4" s="1"/>
      <c r="J4" s="1"/>
      <c r="K4" s="10"/>
      <c r="M4" s="30"/>
      <c r="N4" s="17"/>
      <c r="O4" s="17"/>
      <c r="P4" s="31"/>
      <c r="Q4" s="1"/>
    </row>
    <row r="5" spans="1:17" ht="9" customHeight="1">
      <c r="A5" s="1"/>
      <c r="B5" s="38" t="s">
        <v>2</v>
      </c>
      <c r="C5" s="38"/>
      <c r="D5" s="38"/>
      <c r="E5" s="21"/>
      <c r="F5" s="12">
        <f>SUM(F6,F9,F11,F13,F15,F20,F23,F34,F36,F41,F43,F48,F53,F57,F59,F62,F65,K8,K6,K14,K26,K42,K46,K54,K63,Q5,Q8,Q16,Q21,Q24)+Q26</f>
        <v>2047452</v>
      </c>
      <c r="G5" s="1"/>
      <c r="H5" s="1"/>
      <c r="I5" s="20" t="s">
        <v>13</v>
      </c>
      <c r="J5" s="1"/>
      <c r="K5" s="16">
        <v>9035</v>
      </c>
      <c r="M5" s="24"/>
      <c r="N5" s="32" t="s">
        <v>23</v>
      </c>
      <c r="O5" s="35"/>
      <c r="P5" s="1"/>
      <c r="Q5" s="13">
        <f>SUM(Q6:Q7)</f>
        <v>33126</v>
      </c>
    </row>
    <row r="6" spans="1:17" ht="9" customHeight="1">
      <c r="A6" s="1"/>
      <c r="B6" s="22"/>
      <c r="C6" s="40" t="s">
        <v>4</v>
      </c>
      <c r="D6" s="40"/>
      <c r="E6" s="21"/>
      <c r="F6" s="12">
        <f>SUM(F7:F8)</f>
        <v>3591</v>
      </c>
      <c r="G6" s="1"/>
      <c r="H6" s="32" t="s">
        <v>71</v>
      </c>
      <c r="I6" s="32"/>
      <c r="J6" s="1"/>
      <c r="K6" s="16">
        <v>5999</v>
      </c>
      <c r="M6" s="24"/>
      <c r="N6" s="20"/>
      <c r="O6" s="20" t="s">
        <v>56</v>
      </c>
      <c r="P6" s="1"/>
      <c r="Q6" s="13">
        <v>380</v>
      </c>
    </row>
    <row r="7" spans="1:17" ht="9" customHeight="1">
      <c r="A7" s="1"/>
      <c r="B7" s="22"/>
      <c r="C7" s="20"/>
      <c r="D7" s="20" t="s">
        <v>6</v>
      </c>
      <c r="E7" s="1"/>
      <c r="F7" s="12">
        <v>2394</v>
      </c>
      <c r="G7" s="1"/>
      <c r="H7" s="1"/>
      <c r="I7" s="20" t="s">
        <v>16</v>
      </c>
      <c r="J7" s="1"/>
      <c r="K7" s="16">
        <v>5999</v>
      </c>
      <c r="M7" s="24"/>
      <c r="N7" s="20"/>
      <c r="O7" s="20" t="s">
        <v>15</v>
      </c>
      <c r="P7" s="1"/>
      <c r="Q7" s="13">
        <f>25898+6848</f>
        <v>32746</v>
      </c>
    </row>
    <row r="8" spans="1:18" ht="9" customHeight="1">
      <c r="A8" s="1"/>
      <c r="B8" s="22"/>
      <c r="C8" s="20"/>
      <c r="D8" s="20" t="s">
        <v>61</v>
      </c>
      <c r="E8" s="1"/>
      <c r="F8" s="12">
        <v>1197</v>
      </c>
      <c r="G8" s="1"/>
      <c r="H8" s="32" t="s">
        <v>36</v>
      </c>
      <c r="I8" s="32"/>
      <c r="J8" s="1"/>
      <c r="K8" s="16">
        <f>SUM(K9:K13)</f>
        <v>193551</v>
      </c>
      <c r="M8" s="24"/>
      <c r="N8" s="32" t="s">
        <v>25</v>
      </c>
      <c r="O8" s="33"/>
      <c r="P8" s="15"/>
      <c r="Q8" s="14">
        <f>SUM(Q9:Q15)</f>
        <v>15557</v>
      </c>
      <c r="R8" s="14"/>
    </row>
    <row r="9" spans="1:18" ht="9" customHeight="1">
      <c r="A9" s="1"/>
      <c r="B9" s="22"/>
      <c r="C9" s="32" t="s">
        <v>8</v>
      </c>
      <c r="D9" s="32"/>
      <c r="E9" s="1"/>
      <c r="F9" s="12">
        <f>SUM(F10)</f>
        <v>4074</v>
      </c>
      <c r="G9" s="1"/>
      <c r="H9" s="1"/>
      <c r="I9" s="20" t="s">
        <v>69</v>
      </c>
      <c r="J9" s="1"/>
      <c r="K9" s="16">
        <v>1200</v>
      </c>
      <c r="M9" s="24"/>
      <c r="N9" s="20"/>
      <c r="O9" s="20" t="s">
        <v>7</v>
      </c>
      <c r="P9" s="15"/>
      <c r="Q9" s="14">
        <v>800</v>
      </c>
      <c r="R9" s="14"/>
    </row>
    <row r="10" spans="1:18" ht="9" customHeight="1">
      <c r="A10" s="1"/>
      <c r="B10" s="22"/>
      <c r="C10" s="21"/>
      <c r="D10" s="20" t="s">
        <v>10</v>
      </c>
      <c r="E10" s="1"/>
      <c r="F10" s="12">
        <v>4074</v>
      </c>
      <c r="G10" s="1"/>
      <c r="H10" s="1"/>
      <c r="I10" s="20" t="s">
        <v>16</v>
      </c>
      <c r="J10" s="1"/>
      <c r="K10" s="16">
        <f>996+125357</f>
        <v>126353</v>
      </c>
      <c r="M10" s="24"/>
      <c r="N10" s="20"/>
      <c r="O10" s="20" t="s">
        <v>66</v>
      </c>
      <c r="P10" s="15"/>
      <c r="Q10" s="14">
        <v>1500</v>
      </c>
      <c r="R10" s="14"/>
    </row>
    <row r="11" spans="1:17" ht="9" customHeight="1">
      <c r="A11" s="1"/>
      <c r="B11" s="22"/>
      <c r="C11" s="32" t="s">
        <v>62</v>
      </c>
      <c r="D11" s="32"/>
      <c r="E11" s="1"/>
      <c r="F11" s="12">
        <f>F12</f>
        <v>636</v>
      </c>
      <c r="G11" s="1"/>
      <c r="H11" s="1"/>
      <c r="I11" s="20" t="s">
        <v>50</v>
      </c>
      <c r="J11" s="1"/>
      <c r="K11" s="16">
        <v>1302</v>
      </c>
      <c r="M11" s="24"/>
      <c r="N11" s="20"/>
      <c r="O11" s="20" t="s">
        <v>14</v>
      </c>
      <c r="P11" s="15"/>
      <c r="Q11" s="14">
        <v>4561</v>
      </c>
    </row>
    <row r="12" spans="1:17" ht="9" customHeight="1">
      <c r="A12" s="1"/>
      <c r="B12" s="22"/>
      <c r="C12" s="21"/>
      <c r="D12" s="20" t="s">
        <v>13</v>
      </c>
      <c r="E12" s="1"/>
      <c r="F12" s="12">
        <v>636</v>
      </c>
      <c r="G12" s="1"/>
      <c r="H12" s="1"/>
      <c r="I12" s="11" t="s">
        <v>15</v>
      </c>
      <c r="J12" s="1"/>
      <c r="K12" s="16">
        <v>34848</v>
      </c>
      <c r="M12" s="24"/>
      <c r="N12" s="20"/>
      <c r="O12" s="20" t="s">
        <v>16</v>
      </c>
      <c r="P12" s="15"/>
      <c r="Q12" s="14">
        <v>3000</v>
      </c>
    </row>
    <row r="13" spans="1:17" ht="9" customHeight="1">
      <c r="A13" s="1"/>
      <c r="B13" s="22"/>
      <c r="C13" s="32" t="s">
        <v>63</v>
      </c>
      <c r="D13" s="32"/>
      <c r="E13" s="1"/>
      <c r="F13" s="12">
        <v>1856</v>
      </c>
      <c r="G13" s="1"/>
      <c r="H13" s="1"/>
      <c r="I13" s="11" t="s">
        <v>17</v>
      </c>
      <c r="J13" s="1"/>
      <c r="K13" s="16">
        <v>29848</v>
      </c>
      <c r="M13" s="24"/>
      <c r="N13" s="20"/>
      <c r="O13" s="20" t="s">
        <v>18</v>
      </c>
      <c r="P13" s="15"/>
      <c r="Q13" s="14">
        <v>1521</v>
      </c>
    </row>
    <row r="14" spans="1:17" ht="9" customHeight="1">
      <c r="A14" s="1"/>
      <c r="B14" s="22"/>
      <c r="C14" s="21"/>
      <c r="D14" s="20" t="s">
        <v>19</v>
      </c>
      <c r="E14" s="1"/>
      <c r="F14" s="12">
        <v>1856</v>
      </c>
      <c r="G14" s="1"/>
      <c r="H14" s="32" t="s">
        <v>27</v>
      </c>
      <c r="I14" s="32"/>
      <c r="J14" s="1"/>
      <c r="K14" s="16">
        <f>SUM(K15:K25)</f>
        <v>183784</v>
      </c>
      <c r="M14" s="24"/>
      <c r="N14" s="20"/>
      <c r="O14" s="20" t="s">
        <v>15</v>
      </c>
      <c r="P14" s="15"/>
      <c r="Q14" s="14">
        <v>3773</v>
      </c>
    </row>
    <row r="15" spans="1:17" ht="9" customHeight="1">
      <c r="A15" s="1"/>
      <c r="B15" s="22"/>
      <c r="C15" s="32" t="s">
        <v>39</v>
      </c>
      <c r="D15" s="32"/>
      <c r="E15" s="1"/>
      <c r="F15" s="12">
        <f>SUM(F16:F19)</f>
        <v>9787</v>
      </c>
      <c r="G15" s="1"/>
      <c r="H15" s="20"/>
      <c r="I15" s="20" t="s">
        <v>7</v>
      </c>
      <c r="J15" s="1"/>
      <c r="K15" s="16">
        <f>36459+44046</f>
        <v>80505</v>
      </c>
      <c r="M15" s="24"/>
      <c r="N15" s="20"/>
      <c r="O15" s="20" t="s">
        <v>17</v>
      </c>
      <c r="P15" s="15"/>
      <c r="Q15" s="14">
        <v>402</v>
      </c>
    </row>
    <row r="16" spans="1:17" ht="9" customHeight="1">
      <c r="A16" s="1"/>
      <c r="B16" s="22"/>
      <c r="C16" s="21"/>
      <c r="D16" s="11" t="s">
        <v>7</v>
      </c>
      <c r="E16" s="1"/>
      <c r="F16" s="12">
        <v>2997</v>
      </c>
      <c r="G16" s="1"/>
      <c r="H16" s="20"/>
      <c r="I16" s="20" t="s">
        <v>22</v>
      </c>
      <c r="J16" s="1"/>
      <c r="K16" s="16">
        <v>4650</v>
      </c>
      <c r="M16" s="25"/>
      <c r="N16" s="32" t="s">
        <v>28</v>
      </c>
      <c r="O16" s="42"/>
      <c r="Q16" s="13">
        <f>SUM(Q17:Q20)</f>
        <v>68470</v>
      </c>
    </row>
    <row r="17" spans="1:17" ht="9" customHeight="1">
      <c r="A17" s="1"/>
      <c r="B17" s="22"/>
      <c r="D17" s="20" t="s">
        <v>64</v>
      </c>
      <c r="E17" s="1"/>
      <c r="F17" s="12">
        <v>2530</v>
      </c>
      <c r="G17" s="1"/>
      <c r="I17" s="11" t="s">
        <v>19</v>
      </c>
      <c r="J17" s="1"/>
      <c r="K17" s="13">
        <v>15381</v>
      </c>
      <c r="M17" s="26"/>
      <c r="N17" s="20"/>
      <c r="O17" s="20" t="s">
        <v>16</v>
      </c>
      <c r="Q17" s="13">
        <v>19200</v>
      </c>
    </row>
    <row r="18" spans="1:17" ht="9" customHeight="1">
      <c r="A18" s="1"/>
      <c r="B18" s="22"/>
      <c r="C18" s="21"/>
      <c r="D18" s="11" t="s">
        <v>13</v>
      </c>
      <c r="E18" s="1"/>
      <c r="F18" s="12">
        <v>3060</v>
      </c>
      <c r="G18" s="1"/>
      <c r="I18" s="11" t="s">
        <v>16</v>
      </c>
      <c r="J18" s="1"/>
      <c r="K18" s="13">
        <v>1110</v>
      </c>
      <c r="M18" s="25"/>
      <c r="N18" s="20"/>
      <c r="O18" s="20" t="s">
        <v>41</v>
      </c>
      <c r="Q18" s="13">
        <v>250</v>
      </c>
    </row>
    <row r="19" spans="1:17" ht="9" customHeight="1">
      <c r="A19" s="1"/>
      <c r="B19" s="22"/>
      <c r="D19" s="20" t="s">
        <v>15</v>
      </c>
      <c r="E19" s="1"/>
      <c r="F19" s="12">
        <v>1200</v>
      </c>
      <c r="G19" s="1"/>
      <c r="H19" s="21"/>
      <c r="I19" s="20" t="s">
        <v>41</v>
      </c>
      <c r="J19" s="1"/>
      <c r="K19" s="13">
        <v>9211</v>
      </c>
      <c r="M19" s="25"/>
      <c r="N19" s="20"/>
      <c r="O19" s="20" t="s">
        <v>50</v>
      </c>
      <c r="Q19" s="13">
        <v>1110</v>
      </c>
    </row>
    <row r="20" spans="1:17" ht="9" customHeight="1">
      <c r="A20" s="1"/>
      <c r="B20" s="22"/>
      <c r="C20" s="32" t="s">
        <v>43</v>
      </c>
      <c r="D20" s="32"/>
      <c r="E20" s="1"/>
      <c r="F20" s="12">
        <f>SUM(F21:F22)</f>
        <v>3767</v>
      </c>
      <c r="G20" s="1"/>
      <c r="H20" s="21"/>
      <c r="I20" s="20" t="s">
        <v>35</v>
      </c>
      <c r="J20" s="1"/>
      <c r="K20" s="13">
        <v>2761</v>
      </c>
      <c r="M20" s="24"/>
      <c r="N20" s="20"/>
      <c r="O20" s="21" t="s">
        <v>13</v>
      </c>
      <c r="Q20" s="13">
        <v>47910</v>
      </c>
    </row>
    <row r="21" spans="1:17" ht="9" customHeight="1">
      <c r="A21" s="1"/>
      <c r="B21" s="22"/>
      <c r="C21" s="21"/>
      <c r="D21" s="20" t="s">
        <v>14</v>
      </c>
      <c r="E21" s="1"/>
      <c r="F21" s="12">
        <v>1241</v>
      </c>
      <c r="G21" s="1"/>
      <c r="H21" s="20"/>
      <c r="I21" s="20" t="s">
        <v>30</v>
      </c>
      <c r="J21" s="1"/>
      <c r="K21" s="13">
        <v>3300</v>
      </c>
      <c r="M21" s="25"/>
      <c r="N21" s="32" t="s">
        <v>37</v>
      </c>
      <c r="O21" s="35"/>
      <c r="Q21" s="13">
        <f>SUM(Q22,Q23)</f>
        <v>21831</v>
      </c>
    </row>
    <row r="22" spans="1:17" ht="9" customHeight="1">
      <c r="A22" s="1"/>
      <c r="B22" s="22"/>
      <c r="C22" s="20"/>
      <c r="D22" s="20" t="s">
        <v>19</v>
      </c>
      <c r="E22" s="1"/>
      <c r="F22" s="12">
        <v>2526</v>
      </c>
      <c r="G22" s="1"/>
      <c r="H22" s="21"/>
      <c r="I22" s="20" t="s">
        <v>11</v>
      </c>
      <c r="J22" s="1"/>
      <c r="K22" s="13">
        <v>5200</v>
      </c>
      <c r="M22" s="24"/>
      <c r="N22" s="20"/>
      <c r="O22" s="20" t="s">
        <v>7</v>
      </c>
      <c r="Q22" s="13">
        <f>1930+18069</f>
        <v>19999</v>
      </c>
    </row>
    <row r="23" spans="1:17" ht="9" customHeight="1">
      <c r="A23" s="1"/>
      <c r="B23" s="22"/>
      <c r="C23" s="32" t="s">
        <v>44</v>
      </c>
      <c r="D23" s="32"/>
      <c r="E23" s="1"/>
      <c r="F23" s="12">
        <f>SUM(F24:F33)</f>
        <v>55476</v>
      </c>
      <c r="G23" s="1"/>
      <c r="H23" s="20"/>
      <c r="I23" s="20" t="s">
        <v>12</v>
      </c>
      <c r="J23" s="1"/>
      <c r="K23" s="13">
        <v>19540</v>
      </c>
      <c r="M23" s="24"/>
      <c r="N23" s="20"/>
      <c r="O23" s="20" t="s">
        <v>16</v>
      </c>
      <c r="Q23" s="13">
        <v>1832</v>
      </c>
    </row>
    <row r="24" spans="1:17" ht="9" customHeight="1">
      <c r="A24" s="1"/>
      <c r="B24" s="22"/>
      <c r="C24" s="20"/>
      <c r="D24" s="20" t="s">
        <v>65</v>
      </c>
      <c r="E24" s="1"/>
      <c r="F24" s="12">
        <v>4010</v>
      </c>
      <c r="G24" s="1"/>
      <c r="H24" s="20"/>
      <c r="I24" s="20" t="s">
        <v>51</v>
      </c>
      <c r="J24" s="1"/>
      <c r="K24" s="13">
        <f>34442+5784</f>
        <v>40226</v>
      </c>
      <c r="M24" s="26"/>
      <c r="N24" s="34" t="s">
        <v>57</v>
      </c>
      <c r="O24" s="34"/>
      <c r="Q24" s="13">
        <f>SUM(Q25)</f>
        <v>1246</v>
      </c>
    </row>
    <row r="25" spans="1:17" ht="9" customHeight="1">
      <c r="A25" s="1"/>
      <c r="B25" s="22"/>
      <c r="C25" s="20"/>
      <c r="D25" s="20" t="s">
        <v>32</v>
      </c>
      <c r="E25" s="1"/>
      <c r="F25" s="12">
        <v>800</v>
      </c>
      <c r="G25" s="1"/>
      <c r="H25" s="21"/>
      <c r="I25" s="20" t="s">
        <v>3</v>
      </c>
      <c r="J25" s="1"/>
      <c r="K25" s="13">
        <v>1900</v>
      </c>
      <c r="M25" s="27"/>
      <c r="O25" s="11" t="s">
        <v>16</v>
      </c>
      <c r="Q25" s="13">
        <v>1246</v>
      </c>
    </row>
    <row r="26" spans="1:17" ht="9" customHeight="1">
      <c r="A26" s="1"/>
      <c r="B26" s="22"/>
      <c r="C26" s="20"/>
      <c r="D26" s="20" t="s">
        <v>18</v>
      </c>
      <c r="E26" s="1"/>
      <c r="F26" s="12">
        <v>3000</v>
      </c>
      <c r="G26" s="1"/>
      <c r="H26" s="32" t="s">
        <v>29</v>
      </c>
      <c r="I26" s="39"/>
      <c r="J26" s="1"/>
      <c r="K26" s="13">
        <f>SUM(K27:K41)</f>
        <v>876338</v>
      </c>
      <c r="M26" s="27"/>
      <c r="N26" s="34" t="s">
        <v>58</v>
      </c>
      <c r="O26" s="34"/>
      <c r="Q26" s="13">
        <f>SUM(Q27:Q33)</f>
        <v>8235</v>
      </c>
    </row>
    <row r="27" spans="1:17" ht="9" customHeight="1">
      <c r="A27" s="1"/>
      <c r="B27" s="22"/>
      <c r="C27" s="20"/>
      <c r="D27" s="20" t="s">
        <v>30</v>
      </c>
      <c r="E27" s="1"/>
      <c r="F27" s="12">
        <v>4217</v>
      </c>
      <c r="G27" s="1"/>
      <c r="H27" s="21"/>
      <c r="I27" s="20" t="s">
        <v>7</v>
      </c>
      <c r="J27" s="1"/>
      <c r="K27" s="13">
        <f>42214+95622</f>
        <v>137836</v>
      </c>
      <c r="M27" s="26"/>
      <c r="O27" s="11" t="s">
        <v>7</v>
      </c>
      <c r="Q27" s="13">
        <v>445</v>
      </c>
    </row>
    <row r="28" spans="1:17" ht="9" customHeight="1">
      <c r="A28" s="1"/>
      <c r="B28" s="22"/>
      <c r="C28" s="20"/>
      <c r="D28" s="20" t="s">
        <v>20</v>
      </c>
      <c r="E28" s="1"/>
      <c r="F28" s="12">
        <v>13194</v>
      </c>
      <c r="G28" s="1"/>
      <c r="H28" s="21"/>
      <c r="I28" s="20" t="s">
        <v>22</v>
      </c>
      <c r="J28" s="1"/>
      <c r="K28" s="13">
        <v>2220</v>
      </c>
      <c r="M28" s="26"/>
      <c r="O28" s="11" t="s">
        <v>22</v>
      </c>
      <c r="Q28" s="13">
        <v>745</v>
      </c>
    </row>
    <row r="29" spans="1:17" ht="9" customHeight="1">
      <c r="A29" s="1"/>
      <c r="B29" s="22"/>
      <c r="C29" s="21"/>
      <c r="D29" s="20" t="s">
        <v>24</v>
      </c>
      <c r="E29" s="1"/>
      <c r="F29" s="12">
        <v>2150</v>
      </c>
      <c r="G29" s="1"/>
      <c r="H29" s="20"/>
      <c r="I29" s="20" t="s">
        <v>9</v>
      </c>
      <c r="J29" s="1"/>
      <c r="K29" s="13">
        <v>5970</v>
      </c>
      <c r="M29" s="25"/>
      <c r="O29" s="11" t="s">
        <v>9</v>
      </c>
      <c r="Q29" s="13">
        <v>610</v>
      </c>
    </row>
    <row r="30" spans="1:17" ht="9" customHeight="1">
      <c r="A30" s="1"/>
      <c r="B30" s="22"/>
      <c r="C30" s="20"/>
      <c r="D30" s="20" t="s">
        <v>12</v>
      </c>
      <c r="E30" s="1"/>
      <c r="F30" s="12">
        <v>15725</v>
      </c>
      <c r="G30" s="1"/>
      <c r="H30" s="20"/>
      <c r="I30" s="20" t="s">
        <v>14</v>
      </c>
      <c r="J30" s="1"/>
      <c r="K30" s="13">
        <v>97579</v>
      </c>
      <c r="M30" s="24"/>
      <c r="O30" s="11" t="s">
        <v>14</v>
      </c>
      <c r="Q30" s="13">
        <v>1201</v>
      </c>
    </row>
    <row r="31" spans="1:17" ht="9" customHeight="1">
      <c r="A31" s="1"/>
      <c r="B31" s="22"/>
      <c r="C31" s="20"/>
      <c r="D31" s="20" t="s">
        <v>17</v>
      </c>
      <c r="E31" s="1"/>
      <c r="F31" s="12">
        <v>1550</v>
      </c>
      <c r="G31" s="1"/>
      <c r="H31" s="21"/>
      <c r="I31" s="20" t="s">
        <v>19</v>
      </c>
      <c r="J31" s="1"/>
      <c r="K31" s="13">
        <v>149961</v>
      </c>
      <c r="M31" s="25"/>
      <c r="O31" s="11" t="s">
        <v>19</v>
      </c>
      <c r="Q31" s="13">
        <v>1200</v>
      </c>
    </row>
    <row r="32" spans="1:17" ht="9" customHeight="1">
      <c r="A32" s="1"/>
      <c r="B32" s="22"/>
      <c r="C32" s="21"/>
      <c r="D32" s="20" t="s">
        <v>46</v>
      </c>
      <c r="E32" s="1"/>
      <c r="F32" s="12">
        <v>5434</v>
      </c>
      <c r="G32" s="1"/>
      <c r="H32" s="21"/>
      <c r="I32" s="20" t="s">
        <v>16</v>
      </c>
      <c r="J32" s="1"/>
      <c r="K32" s="13">
        <v>740</v>
      </c>
      <c r="M32" s="25"/>
      <c r="O32" s="11" t="s">
        <v>20</v>
      </c>
      <c r="Q32" s="13">
        <v>3102</v>
      </c>
    </row>
    <row r="33" spans="1:17" ht="9" customHeight="1">
      <c r="A33" s="1"/>
      <c r="B33" s="22"/>
      <c r="C33" s="20"/>
      <c r="D33" s="20" t="s">
        <v>3</v>
      </c>
      <c r="E33" s="1"/>
      <c r="F33" s="12">
        <v>5396</v>
      </c>
      <c r="G33" s="1"/>
      <c r="H33" s="21"/>
      <c r="I33" s="20" t="s">
        <v>32</v>
      </c>
      <c r="J33" s="1"/>
      <c r="K33" s="13">
        <v>5850</v>
      </c>
      <c r="M33" s="25"/>
      <c r="O33" s="11" t="s">
        <v>21</v>
      </c>
      <c r="Q33" s="13">
        <v>932</v>
      </c>
    </row>
    <row r="34" spans="1:17" ht="9" customHeight="1">
      <c r="A34" s="1"/>
      <c r="B34" s="22"/>
      <c r="C34" s="32" t="s">
        <v>45</v>
      </c>
      <c r="D34" s="32"/>
      <c r="E34" s="1"/>
      <c r="F34" s="12">
        <f>SUM(F35:F35)</f>
        <v>24596</v>
      </c>
      <c r="G34" s="1"/>
      <c r="H34" s="21"/>
      <c r="I34" s="20" t="s">
        <v>50</v>
      </c>
      <c r="J34" s="1"/>
      <c r="K34" s="13">
        <v>1702</v>
      </c>
      <c r="M34" s="25"/>
      <c r="Q34" s="13"/>
    </row>
    <row r="35" spans="1:17" ht="9" customHeight="1">
      <c r="A35" s="1"/>
      <c r="B35" s="22"/>
      <c r="C35" s="21"/>
      <c r="D35" s="20" t="s">
        <v>46</v>
      </c>
      <c r="E35" s="1"/>
      <c r="F35" s="12">
        <v>24596</v>
      </c>
      <c r="G35" s="1"/>
      <c r="H35" s="21"/>
      <c r="I35" s="20" t="s">
        <v>35</v>
      </c>
      <c r="J35" s="1"/>
      <c r="K35" s="13">
        <v>8640</v>
      </c>
      <c r="M35" s="25"/>
      <c r="Q35" s="13"/>
    </row>
    <row r="36" spans="1:17" ht="9" customHeight="1">
      <c r="A36" s="1"/>
      <c r="B36" s="22"/>
      <c r="C36" s="32" t="s">
        <v>47</v>
      </c>
      <c r="D36" s="32"/>
      <c r="E36" s="1"/>
      <c r="F36" s="12">
        <f>SUM(F37:F40)</f>
        <v>136641</v>
      </c>
      <c r="G36" s="1"/>
      <c r="H36" s="20"/>
      <c r="I36" s="20" t="s">
        <v>30</v>
      </c>
      <c r="J36" s="1"/>
      <c r="K36" s="13">
        <v>12132</v>
      </c>
      <c r="M36" s="25"/>
      <c r="Q36" s="13"/>
    </row>
    <row r="37" spans="1:17" ht="9" customHeight="1">
      <c r="A37" s="1"/>
      <c r="B37" s="22"/>
      <c r="C37" s="20"/>
      <c r="D37" s="20" t="s">
        <v>66</v>
      </c>
      <c r="E37" s="1"/>
      <c r="F37" s="12">
        <v>5000</v>
      </c>
      <c r="G37" s="1"/>
      <c r="H37" s="20"/>
      <c r="I37" s="20" t="s">
        <v>11</v>
      </c>
      <c r="J37" s="1"/>
      <c r="K37" s="13">
        <v>131595</v>
      </c>
      <c r="M37" s="26"/>
      <c r="P37" s="15"/>
      <c r="Q37" s="13"/>
    </row>
    <row r="38" spans="1:17" ht="9" customHeight="1">
      <c r="A38" s="1"/>
      <c r="B38" s="22"/>
      <c r="C38" s="20"/>
      <c r="D38" s="20" t="s">
        <v>35</v>
      </c>
      <c r="E38" s="1"/>
      <c r="F38" s="12">
        <v>5001</v>
      </c>
      <c r="G38" s="1"/>
      <c r="H38" s="21"/>
      <c r="I38" s="20" t="s">
        <v>12</v>
      </c>
      <c r="J38" s="1"/>
      <c r="K38" s="13">
        <v>3034</v>
      </c>
      <c r="M38" s="25"/>
      <c r="P38" s="15"/>
      <c r="Q38" s="13"/>
    </row>
    <row r="39" spans="1:17" ht="9" customHeight="1">
      <c r="A39" s="1"/>
      <c r="B39" s="22"/>
      <c r="C39" s="20"/>
      <c r="D39" s="20" t="s">
        <v>13</v>
      </c>
      <c r="E39" s="1"/>
      <c r="F39" s="12">
        <v>9987</v>
      </c>
      <c r="G39" s="1"/>
      <c r="H39" s="21"/>
      <c r="I39" s="20" t="s">
        <v>15</v>
      </c>
      <c r="J39" s="1"/>
      <c r="K39" s="13">
        <f>234945+9102+11000+8250</f>
        <v>263297</v>
      </c>
      <c r="M39" s="26"/>
      <c r="Q39" s="13"/>
    </row>
    <row r="40" spans="1:17" ht="9" customHeight="1">
      <c r="A40" s="1"/>
      <c r="B40" s="22"/>
      <c r="D40" s="20" t="s">
        <v>40</v>
      </c>
      <c r="E40" s="1"/>
      <c r="F40" s="12">
        <v>116653</v>
      </c>
      <c r="G40" s="1"/>
      <c r="H40" s="20"/>
      <c r="I40" s="20" t="s">
        <v>34</v>
      </c>
      <c r="J40" s="1"/>
      <c r="K40" s="13">
        <v>50672</v>
      </c>
      <c r="M40" s="25"/>
      <c r="Q40" s="13"/>
    </row>
    <row r="41" spans="1:17" ht="9" customHeight="1">
      <c r="A41" s="1"/>
      <c r="B41" s="22"/>
      <c r="C41" s="32" t="s">
        <v>48</v>
      </c>
      <c r="D41" s="41"/>
      <c r="E41" s="1"/>
      <c r="F41" s="12">
        <f>SUM(F42)</f>
        <v>54959</v>
      </c>
      <c r="G41" s="1"/>
      <c r="H41" s="20"/>
      <c r="I41" s="20" t="s">
        <v>3</v>
      </c>
      <c r="J41" s="1"/>
      <c r="K41" s="13">
        <v>5110</v>
      </c>
      <c r="M41" s="26"/>
      <c r="N41" s="22"/>
      <c r="O41" s="20"/>
      <c r="Q41" s="13"/>
    </row>
    <row r="42" spans="1:17" ht="9" customHeight="1">
      <c r="A42" s="1"/>
      <c r="B42" s="22"/>
      <c r="C42" s="20"/>
      <c r="D42" s="20" t="s">
        <v>13</v>
      </c>
      <c r="E42" s="1"/>
      <c r="F42" s="12">
        <v>54959</v>
      </c>
      <c r="G42" s="1"/>
      <c r="H42" s="32" t="s">
        <v>31</v>
      </c>
      <c r="I42" s="32"/>
      <c r="J42" s="1"/>
      <c r="K42" s="13">
        <f>SUM(K43:K45)</f>
        <v>37630</v>
      </c>
      <c r="M42" s="25"/>
      <c r="N42" s="20"/>
      <c r="O42" s="20"/>
      <c r="Q42" s="13"/>
    </row>
    <row r="43" spans="1:17" ht="9" customHeight="1">
      <c r="A43" s="1"/>
      <c r="B43" s="22"/>
      <c r="C43" s="32" t="s">
        <v>49</v>
      </c>
      <c r="D43" s="32"/>
      <c r="E43" s="1"/>
      <c r="F43" s="12">
        <f>SUM(F44:F47)</f>
        <v>27445</v>
      </c>
      <c r="G43" s="1"/>
      <c r="H43" s="20"/>
      <c r="I43" s="20" t="s">
        <v>16</v>
      </c>
      <c r="J43" s="1"/>
      <c r="K43" s="13">
        <v>32440</v>
      </c>
      <c r="M43" s="26"/>
      <c r="N43" s="22"/>
      <c r="O43" s="20"/>
      <c r="Q43" s="13"/>
    </row>
    <row r="44" spans="1:17" ht="9" customHeight="1">
      <c r="A44" s="1"/>
      <c r="B44" s="22"/>
      <c r="C44" s="20"/>
      <c r="D44" s="20" t="s">
        <v>7</v>
      </c>
      <c r="E44" s="1"/>
      <c r="F44" s="12">
        <v>5525</v>
      </c>
      <c r="G44" s="1"/>
      <c r="H44" s="20"/>
      <c r="I44" s="20" t="s">
        <v>41</v>
      </c>
      <c r="J44" s="1"/>
      <c r="K44" s="13">
        <v>880</v>
      </c>
      <c r="M44" s="25"/>
      <c r="N44" s="20"/>
      <c r="O44" s="20"/>
      <c r="Q44" s="13"/>
    </row>
    <row r="45" spans="1:17" ht="9" customHeight="1">
      <c r="A45" s="1"/>
      <c r="B45" s="22"/>
      <c r="C45" s="20"/>
      <c r="D45" s="20" t="s">
        <v>32</v>
      </c>
      <c r="E45" s="1"/>
      <c r="F45" s="12">
        <v>11850</v>
      </c>
      <c r="G45" s="1"/>
      <c r="H45" s="20"/>
      <c r="I45" s="20" t="s">
        <v>32</v>
      </c>
      <c r="J45" s="1"/>
      <c r="K45" s="13">
        <v>4310</v>
      </c>
      <c r="M45" s="26"/>
      <c r="N45" s="22"/>
      <c r="O45" s="20"/>
      <c r="Q45" s="16"/>
    </row>
    <row r="46" spans="1:17" ht="9" customHeight="1">
      <c r="A46" s="1"/>
      <c r="B46" s="22"/>
      <c r="C46" s="20"/>
      <c r="D46" s="21" t="s">
        <v>50</v>
      </c>
      <c r="E46" s="1"/>
      <c r="F46" s="12">
        <v>1506</v>
      </c>
      <c r="G46" s="1"/>
      <c r="H46" s="32" t="s">
        <v>5</v>
      </c>
      <c r="I46" s="32"/>
      <c r="J46" s="1"/>
      <c r="K46" s="13">
        <f>SUM(K47:K53)</f>
        <v>34462</v>
      </c>
      <c r="M46" s="24"/>
      <c r="N46" s="1"/>
      <c r="O46" s="1"/>
      <c r="Q46" s="10"/>
    </row>
    <row r="47" spans="1:17" ht="9" customHeight="1">
      <c r="A47" s="1"/>
      <c r="B47" s="22"/>
      <c r="C47" s="20"/>
      <c r="D47" s="20" t="s">
        <v>51</v>
      </c>
      <c r="E47" s="1"/>
      <c r="F47" s="12">
        <f>5440+3124</f>
        <v>8564</v>
      </c>
      <c r="G47" s="1"/>
      <c r="H47" s="20"/>
      <c r="I47" s="20" t="s">
        <v>7</v>
      </c>
      <c r="J47" s="1"/>
      <c r="K47" s="13">
        <v>5800</v>
      </c>
      <c r="M47" s="24"/>
      <c r="N47" s="1"/>
      <c r="O47" s="1"/>
      <c r="P47" s="1"/>
      <c r="Q47" s="10"/>
    </row>
    <row r="48" spans="1:17" ht="9" customHeight="1">
      <c r="A48" s="1"/>
      <c r="B48" s="22"/>
      <c r="C48" s="32" t="s">
        <v>52</v>
      </c>
      <c r="D48" s="32"/>
      <c r="E48" s="1"/>
      <c r="F48" s="12">
        <f>SUM(F49:F52)</f>
        <v>5446</v>
      </c>
      <c r="G48" s="1"/>
      <c r="H48" s="20"/>
      <c r="I48" s="20" t="s">
        <v>22</v>
      </c>
      <c r="J48" s="1"/>
      <c r="K48" s="13">
        <v>2000</v>
      </c>
      <c r="M48" s="24"/>
      <c r="N48" s="1"/>
      <c r="O48" s="1"/>
      <c r="P48" s="1"/>
      <c r="Q48" s="10"/>
    </row>
    <row r="49" spans="1:17" ht="9" customHeight="1">
      <c r="A49" s="1"/>
      <c r="B49" s="22"/>
      <c r="C49" s="20"/>
      <c r="D49" s="21" t="s">
        <v>19</v>
      </c>
      <c r="E49" s="1"/>
      <c r="F49" s="12">
        <v>1806</v>
      </c>
      <c r="G49" s="1"/>
      <c r="H49" s="21"/>
      <c r="I49" s="20" t="s">
        <v>65</v>
      </c>
      <c r="J49" s="1"/>
      <c r="K49" s="13">
        <v>1810</v>
      </c>
      <c r="M49" s="24"/>
      <c r="N49" s="1"/>
      <c r="O49" s="1"/>
      <c r="P49" s="1"/>
      <c r="Q49" s="10"/>
    </row>
    <row r="50" spans="1:17" ht="9" customHeight="1">
      <c r="A50" s="1"/>
      <c r="B50" s="22"/>
      <c r="C50" s="20"/>
      <c r="D50" s="21" t="s">
        <v>41</v>
      </c>
      <c r="E50" s="1"/>
      <c r="F50" s="12">
        <v>1533</v>
      </c>
      <c r="G50" s="1"/>
      <c r="H50" s="20"/>
      <c r="I50" s="20" t="s">
        <v>14</v>
      </c>
      <c r="J50" s="1"/>
      <c r="K50" s="13">
        <v>1520</v>
      </c>
      <c r="M50" s="24"/>
      <c r="N50" s="1"/>
      <c r="O50" s="1"/>
      <c r="P50" s="1"/>
      <c r="Q50" s="10"/>
    </row>
    <row r="51" spans="1:17" ht="9" customHeight="1">
      <c r="A51" s="1"/>
      <c r="B51" s="22"/>
      <c r="C51" s="20"/>
      <c r="D51" s="20" t="s">
        <v>20</v>
      </c>
      <c r="E51" s="1"/>
      <c r="F51" s="12">
        <v>607</v>
      </c>
      <c r="G51" s="1"/>
      <c r="H51" s="20"/>
      <c r="I51" s="20" t="s">
        <v>12</v>
      </c>
      <c r="J51" s="1"/>
      <c r="K51" s="13">
        <v>900</v>
      </c>
      <c r="M51" s="24"/>
      <c r="N51" s="1"/>
      <c r="O51" s="1"/>
      <c r="P51" s="1"/>
      <c r="Q51" s="10"/>
    </row>
    <row r="52" spans="1:17" ht="9" customHeight="1">
      <c r="A52" s="1"/>
      <c r="B52" s="22"/>
      <c r="C52" s="20"/>
      <c r="D52" s="20" t="s">
        <v>12</v>
      </c>
      <c r="E52" s="1"/>
      <c r="F52" s="12">
        <v>1500</v>
      </c>
      <c r="G52" s="1"/>
      <c r="H52" s="20"/>
      <c r="I52" s="20" t="s">
        <v>15</v>
      </c>
      <c r="J52" s="1"/>
      <c r="K52" s="13">
        <f>8102+1000+7300</f>
        <v>16402</v>
      </c>
      <c r="M52" s="24"/>
      <c r="N52" s="1"/>
      <c r="O52" s="1"/>
      <c r="P52" s="1"/>
      <c r="Q52" s="10"/>
    </row>
    <row r="53" spans="1:17" ht="9" customHeight="1">
      <c r="A53" s="1"/>
      <c r="B53" s="22"/>
      <c r="C53" s="32" t="s">
        <v>53</v>
      </c>
      <c r="D53" s="39"/>
      <c r="E53" s="1"/>
      <c r="F53" s="12">
        <f>SUM(F54:F56)</f>
        <v>115628</v>
      </c>
      <c r="G53" s="1"/>
      <c r="H53" s="21"/>
      <c r="I53" s="20" t="s">
        <v>17</v>
      </c>
      <c r="J53" s="1"/>
      <c r="K53" s="13">
        <v>6030</v>
      </c>
      <c r="M53" s="24"/>
      <c r="N53" s="1"/>
      <c r="O53" s="1"/>
      <c r="P53" s="1"/>
      <c r="Q53" s="10"/>
    </row>
    <row r="54" spans="1:17" ht="9" customHeight="1">
      <c r="A54" s="1"/>
      <c r="B54" s="22"/>
      <c r="D54" s="11" t="s">
        <v>50</v>
      </c>
      <c r="E54" s="1"/>
      <c r="F54" s="12">
        <v>417</v>
      </c>
      <c r="G54" s="1"/>
      <c r="H54" s="32" t="s">
        <v>55</v>
      </c>
      <c r="I54" s="32"/>
      <c r="J54" s="1"/>
      <c r="K54" s="13">
        <f>SUM(K55:K62)</f>
        <v>73662</v>
      </c>
      <c r="M54" s="24"/>
      <c r="N54" s="1"/>
      <c r="O54" s="1"/>
      <c r="P54" s="1"/>
      <c r="Q54" s="10"/>
    </row>
    <row r="55" spans="1:17" ht="9" customHeight="1">
      <c r="A55" s="1"/>
      <c r="B55" s="22"/>
      <c r="D55" s="11" t="s">
        <v>12</v>
      </c>
      <c r="E55" s="1"/>
      <c r="F55" s="12">
        <f>42595+142+877</f>
        <v>43614</v>
      </c>
      <c r="G55" s="1"/>
      <c r="H55" s="20"/>
      <c r="I55" s="20" t="s">
        <v>9</v>
      </c>
      <c r="J55" s="1"/>
      <c r="K55" s="13">
        <v>712</v>
      </c>
      <c r="M55" s="24"/>
      <c r="N55" s="1"/>
      <c r="O55" s="1"/>
      <c r="P55" s="1"/>
      <c r="Q55" s="10"/>
    </row>
    <row r="56" spans="1:17" ht="9" customHeight="1">
      <c r="A56" s="1"/>
      <c r="B56" s="22"/>
      <c r="D56" s="11" t="s">
        <v>13</v>
      </c>
      <c r="E56" s="1"/>
      <c r="F56" s="12">
        <v>71597</v>
      </c>
      <c r="G56" s="1"/>
      <c r="H56" s="20"/>
      <c r="I56" s="20" t="s">
        <v>19</v>
      </c>
      <c r="J56" s="1"/>
      <c r="K56" s="13">
        <f>3817+7838</f>
        <v>11655</v>
      </c>
      <c r="M56" s="24"/>
      <c r="N56" s="1"/>
      <c r="O56" s="1"/>
      <c r="P56" s="1"/>
      <c r="Q56" s="10"/>
    </row>
    <row r="57" spans="1:17" ht="9" customHeight="1">
      <c r="A57" s="1"/>
      <c r="B57" s="22"/>
      <c r="C57" s="32" t="s">
        <v>67</v>
      </c>
      <c r="D57" s="32"/>
      <c r="E57" s="1"/>
      <c r="F57" s="12">
        <f>SUM(F58)</f>
        <v>1247</v>
      </c>
      <c r="G57" s="1"/>
      <c r="H57" s="20"/>
      <c r="I57" s="20" t="s">
        <v>32</v>
      </c>
      <c r="J57" s="1"/>
      <c r="K57" s="13">
        <v>500</v>
      </c>
      <c r="M57" s="24"/>
      <c r="N57" s="1"/>
      <c r="O57" s="1"/>
      <c r="P57" s="1"/>
      <c r="Q57" s="10"/>
    </row>
    <row r="58" spans="1:17" ht="9" customHeight="1">
      <c r="A58" s="1"/>
      <c r="B58" s="22"/>
      <c r="C58" s="21"/>
      <c r="D58" s="20" t="s">
        <v>13</v>
      </c>
      <c r="E58" s="1"/>
      <c r="F58" s="12">
        <v>1247</v>
      </c>
      <c r="G58" s="1"/>
      <c r="I58" s="11" t="s">
        <v>12</v>
      </c>
      <c r="J58" s="1"/>
      <c r="K58" s="13">
        <v>44753</v>
      </c>
      <c r="M58" s="24"/>
      <c r="N58" s="1"/>
      <c r="O58" s="1"/>
      <c r="P58" s="1"/>
      <c r="Q58" s="10"/>
    </row>
    <row r="59" spans="1:17" ht="9" customHeight="1">
      <c r="A59" s="1"/>
      <c r="B59" s="22"/>
      <c r="C59" s="32" t="s">
        <v>68</v>
      </c>
      <c r="D59" s="32"/>
      <c r="E59" s="1"/>
      <c r="F59" s="12">
        <f>SUM(F60:F61)</f>
        <v>2137</v>
      </c>
      <c r="G59" s="1"/>
      <c r="H59" s="20"/>
      <c r="I59" s="20" t="s">
        <v>13</v>
      </c>
      <c r="J59" s="1"/>
      <c r="K59" s="13">
        <v>4500</v>
      </c>
      <c r="M59" s="24"/>
      <c r="N59" s="1"/>
      <c r="O59" s="1"/>
      <c r="P59" s="1"/>
      <c r="Q59" s="10"/>
    </row>
    <row r="60" spans="1:17" ht="9" customHeight="1">
      <c r="A60" s="1"/>
      <c r="B60" s="22"/>
      <c r="D60" s="11" t="s">
        <v>30</v>
      </c>
      <c r="E60" s="1"/>
      <c r="F60" s="12">
        <v>1501</v>
      </c>
      <c r="G60" s="1"/>
      <c r="H60" s="20"/>
      <c r="I60" s="20" t="s">
        <v>15</v>
      </c>
      <c r="J60" s="1"/>
      <c r="K60" s="13">
        <v>1700</v>
      </c>
      <c r="M60" s="24"/>
      <c r="N60" s="1"/>
      <c r="O60" s="1"/>
      <c r="P60" s="1"/>
      <c r="Q60" s="10"/>
    </row>
    <row r="61" spans="1:17" ht="9" customHeight="1">
      <c r="A61" s="1"/>
      <c r="B61" s="22"/>
      <c r="D61" s="11" t="s">
        <v>12</v>
      </c>
      <c r="E61" s="1"/>
      <c r="F61" s="12">
        <v>636</v>
      </c>
      <c r="G61" s="1"/>
      <c r="H61" s="20"/>
      <c r="I61" s="20" t="s">
        <v>21</v>
      </c>
      <c r="J61" s="1"/>
      <c r="K61" s="13">
        <v>1553</v>
      </c>
      <c r="M61" s="24"/>
      <c r="N61" s="1"/>
      <c r="O61" s="1"/>
      <c r="P61" s="1"/>
      <c r="Q61" s="10"/>
    </row>
    <row r="62" spans="1:17" ht="9" customHeight="1">
      <c r="A62" s="1"/>
      <c r="B62" s="22"/>
      <c r="C62" s="34" t="s">
        <v>54</v>
      </c>
      <c r="D62" s="34"/>
      <c r="E62" s="1"/>
      <c r="F62" s="12">
        <f>SUM(F63:F64)</f>
        <v>351</v>
      </c>
      <c r="G62" s="1"/>
      <c r="H62" s="20"/>
      <c r="I62" s="20" t="s">
        <v>17</v>
      </c>
      <c r="J62" s="1"/>
      <c r="K62" s="13">
        <v>8289</v>
      </c>
      <c r="M62" s="24"/>
      <c r="N62" s="1"/>
      <c r="O62" s="1"/>
      <c r="P62" s="1"/>
      <c r="Q62" s="10"/>
    </row>
    <row r="63" spans="1:17" ht="9" customHeight="1">
      <c r="A63" s="1"/>
      <c r="B63" s="22"/>
      <c r="D63" s="11" t="s">
        <v>16</v>
      </c>
      <c r="E63" s="1"/>
      <c r="F63" s="12">
        <v>80</v>
      </c>
      <c r="G63" s="1"/>
      <c r="H63" s="32" t="s">
        <v>70</v>
      </c>
      <c r="I63" s="35"/>
      <c r="J63" s="1"/>
      <c r="K63" s="13">
        <f>SUM(K64:K65)</f>
        <v>6110</v>
      </c>
      <c r="M63" s="24"/>
      <c r="N63" s="1"/>
      <c r="O63" s="1"/>
      <c r="P63" s="1"/>
      <c r="Q63" s="10"/>
    </row>
    <row r="64" spans="1:17" ht="9" customHeight="1">
      <c r="A64" s="1"/>
      <c r="B64" s="22"/>
      <c r="C64" s="20"/>
      <c r="D64" s="20" t="s">
        <v>15</v>
      </c>
      <c r="E64" s="1"/>
      <c r="F64" s="12">
        <v>271</v>
      </c>
      <c r="G64" s="1"/>
      <c r="H64" s="20"/>
      <c r="I64" s="20" t="s">
        <v>19</v>
      </c>
      <c r="J64" s="1"/>
      <c r="K64" s="13">
        <v>1826</v>
      </c>
      <c r="M64" s="24"/>
      <c r="N64" s="1"/>
      <c r="O64" s="1"/>
      <c r="P64" s="1"/>
      <c r="Q64" s="10"/>
    </row>
    <row r="65" spans="1:17" ht="9" customHeight="1">
      <c r="A65" s="1"/>
      <c r="B65" s="22"/>
      <c r="C65" s="32" t="s">
        <v>26</v>
      </c>
      <c r="D65" s="32"/>
      <c r="E65" s="1"/>
      <c r="F65" s="12">
        <f>SUM(F66,K5)</f>
        <v>39814</v>
      </c>
      <c r="G65" s="1"/>
      <c r="H65" s="20"/>
      <c r="I65" s="20" t="s">
        <v>17</v>
      </c>
      <c r="J65" s="1"/>
      <c r="K65" s="13">
        <v>4284</v>
      </c>
      <c r="M65" s="24"/>
      <c r="N65" s="1"/>
      <c r="O65" s="1"/>
      <c r="P65" s="1"/>
      <c r="Q65" s="10"/>
    </row>
    <row r="66" spans="1:17" ht="9" customHeight="1">
      <c r="A66" s="1"/>
      <c r="B66" s="22"/>
      <c r="C66" s="21"/>
      <c r="D66" s="20" t="s">
        <v>12</v>
      </c>
      <c r="E66" s="1"/>
      <c r="F66" s="12">
        <v>30779</v>
      </c>
      <c r="G66" s="24"/>
      <c r="H66" s="1"/>
      <c r="I66" s="1"/>
      <c r="J66" s="1"/>
      <c r="K66" s="10"/>
      <c r="L66" s="1"/>
      <c r="M66" s="24"/>
      <c r="N66" s="1"/>
      <c r="O66" s="1"/>
      <c r="P66" s="1"/>
      <c r="Q66" s="10"/>
    </row>
    <row r="67" spans="1:17" ht="3" customHeight="1">
      <c r="A67" s="23"/>
      <c r="B67" s="23"/>
      <c r="C67" s="20"/>
      <c r="D67" s="20"/>
      <c r="E67" s="1"/>
      <c r="F67" s="12"/>
      <c r="G67" s="28"/>
      <c r="H67" s="23"/>
      <c r="I67" s="23"/>
      <c r="J67" s="23"/>
      <c r="K67" s="19"/>
      <c r="L67" s="23"/>
      <c r="M67" s="28"/>
      <c r="N67" s="23"/>
      <c r="O67" s="23"/>
      <c r="P67" s="23"/>
      <c r="Q67" s="19"/>
    </row>
    <row r="68" spans="1:17" ht="6" customHeight="1">
      <c r="A68" s="17"/>
      <c r="B68" s="17"/>
      <c r="C68" s="17"/>
      <c r="D68" s="17"/>
      <c r="E68" s="17"/>
      <c r="F68" s="1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0.5">
      <c r="B69" s="18" t="s">
        <v>59</v>
      </c>
      <c r="C69" s="18"/>
      <c r="G69" s="1"/>
      <c r="H69" s="1"/>
      <c r="I69" s="20"/>
      <c r="J69" s="1"/>
      <c r="K69" s="29"/>
      <c r="L69" s="1"/>
      <c r="M69" s="1"/>
      <c r="N69" s="1"/>
      <c r="O69" s="1"/>
      <c r="P69" s="1"/>
      <c r="Q69" s="1"/>
    </row>
    <row r="70" spans="2:17" ht="10.5">
      <c r="B70" s="4" t="s">
        <v>60</v>
      </c>
      <c r="G70" s="1"/>
      <c r="H70" s="20"/>
      <c r="I70" s="20"/>
      <c r="J70" s="1"/>
      <c r="K70" s="29"/>
      <c r="L70" s="1"/>
      <c r="M70" s="1"/>
      <c r="N70" s="1"/>
      <c r="O70" s="1"/>
      <c r="P70" s="1"/>
      <c r="Q70" s="1"/>
    </row>
    <row r="71" spans="7:12" ht="10.5">
      <c r="G71" s="1"/>
      <c r="H71" s="20"/>
      <c r="I71" s="20"/>
      <c r="J71" s="1"/>
      <c r="K71" s="29"/>
      <c r="L71" s="1"/>
    </row>
    <row r="72" spans="7:12" ht="10.5">
      <c r="G72" s="1"/>
      <c r="H72" s="20"/>
      <c r="I72" s="20"/>
      <c r="J72" s="1"/>
      <c r="K72" s="29"/>
      <c r="L72" s="1"/>
    </row>
    <row r="73" spans="7:12" ht="10.5" customHeight="1">
      <c r="G73" s="1"/>
      <c r="H73" s="1"/>
      <c r="I73" s="1"/>
      <c r="J73" s="1"/>
      <c r="K73" s="29"/>
      <c r="L73" s="1"/>
    </row>
    <row r="74" spans="7:12" ht="10.5">
      <c r="G74" s="1"/>
      <c r="H74" s="1"/>
      <c r="I74" s="1"/>
      <c r="J74" s="1"/>
      <c r="K74" s="29"/>
      <c r="L74" s="1"/>
    </row>
    <row r="75" spans="7:12" ht="10.5">
      <c r="G75" s="1"/>
      <c r="H75" s="1"/>
      <c r="I75" s="1"/>
      <c r="J75" s="1"/>
      <c r="K75" s="29"/>
      <c r="L75" s="1"/>
    </row>
    <row r="76" spans="7:12" ht="10.5">
      <c r="G76" s="1"/>
      <c r="H76" s="1"/>
      <c r="I76" s="1"/>
      <c r="J76" s="1"/>
      <c r="K76" s="29"/>
      <c r="L76" s="1"/>
    </row>
    <row r="77" spans="7:12" ht="10.5">
      <c r="G77" s="1"/>
      <c r="H77" s="1"/>
      <c r="I77" s="1"/>
      <c r="J77" s="1"/>
      <c r="K77" s="29"/>
      <c r="L77" s="1"/>
    </row>
    <row r="78" spans="7:12" ht="10.5">
      <c r="G78" s="1"/>
      <c r="H78" s="1"/>
      <c r="I78" s="1"/>
      <c r="J78" s="1"/>
      <c r="K78" s="29"/>
      <c r="L78" s="1"/>
    </row>
    <row r="79" spans="7:12" ht="10.5">
      <c r="G79" s="1"/>
      <c r="H79" s="1"/>
      <c r="I79" s="1"/>
      <c r="J79" s="1"/>
      <c r="K79" s="29"/>
      <c r="L79" s="1"/>
    </row>
    <row r="80" spans="7:12" ht="10.5">
      <c r="G80" s="1"/>
      <c r="H80" s="20"/>
      <c r="I80" s="20"/>
      <c r="J80" s="1"/>
      <c r="K80" s="29"/>
      <c r="L80" s="1"/>
    </row>
    <row r="81" spans="7:12" ht="10.5">
      <c r="G81" s="1"/>
      <c r="H81" s="1"/>
      <c r="I81" s="1"/>
      <c r="J81" s="1"/>
      <c r="K81" s="29"/>
      <c r="L81" s="1"/>
    </row>
    <row r="82" spans="7:11" ht="10.5">
      <c r="G82" s="1"/>
      <c r="H82" s="1"/>
      <c r="I82" s="1"/>
      <c r="J82" s="1"/>
      <c r="K82" s="1"/>
    </row>
    <row r="83" spans="8:11" ht="10.5">
      <c r="H83" s="1"/>
      <c r="I83" s="1"/>
      <c r="J83" s="1"/>
      <c r="K83" s="1"/>
    </row>
    <row r="84" spans="8:11" ht="10.5">
      <c r="H84" s="1"/>
      <c r="I84" s="1"/>
      <c r="J84" s="1"/>
      <c r="K84" s="1"/>
    </row>
    <row r="87" ht="10.5">
      <c r="G87" s="4" t="s">
        <v>33</v>
      </c>
    </row>
  </sheetData>
  <mergeCells count="35">
    <mergeCell ref="N5:O5"/>
    <mergeCell ref="N16:O16"/>
    <mergeCell ref="H6:I6"/>
    <mergeCell ref="C65:D65"/>
    <mergeCell ref="H14:I14"/>
    <mergeCell ref="N21:O21"/>
    <mergeCell ref="H42:I42"/>
    <mergeCell ref="C48:D48"/>
    <mergeCell ref="C53:D53"/>
    <mergeCell ref="C62:D62"/>
    <mergeCell ref="H8:I8"/>
    <mergeCell ref="M3:O3"/>
    <mergeCell ref="B5:D5"/>
    <mergeCell ref="H46:I46"/>
    <mergeCell ref="H54:I54"/>
    <mergeCell ref="C23:D23"/>
    <mergeCell ref="H26:I26"/>
    <mergeCell ref="B3:D3"/>
    <mergeCell ref="H3:I3"/>
    <mergeCell ref="C6:D6"/>
    <mergeCell ref="C9:D9"/>
    <mergeCell ref="N8:O8"/>
    <mergeCell ref="N26:O26"/>
    <mergeCell ref="N24:O24"/>
    <mergeCell ref="H63:I63"/>
    <mergeCell ref="C11:D11"/>
    <mergeCell ref="C13:D13"/>
    <mergeCell ref="C57:D57"/>
    <mergeCell ref="C59:D59"/>
    <mergeCell ref="C15:D15"/>
    <mergeCell ref="C20:D20"/>
    <mergeCell ref="C34:D34"/>
    <mergeCell ref="C36:D36"/>
    <mergeCell ref="C41:D41"/>
    <mergeCell ref="C43:D43"/>
  </mergeCells>
  <dataValidations count="1">
    <dataValidation allowBlank="1" showInputMessage="1" showErrorMessage="1" imeMode="on" sqref="H83:I65536 H59:I65 C1:D9 D21:D22 D19 I69:I72 C22:C23 C24:D26 D14 D46 I41 H29:H33 C20:D20 D32 C33:C34 D35 D42:D44 H21:H24 D39:D40 C64:D65536 I19:I23 H26 I25 I55:I57 I27:I39 L1:M65536 C57:D59 D10 C11:D11 C13:D13 D12 D17 C15:D15 D29 C27:C28 C30:C31 C36:C39 D49:D50 C42:C53 B1:B65536 N41:O65536 H6:H16 I15:I16 I9:I11 I43:I45 I47:I53 H36:H57 G1:G65536 H70:H80 I80 O9:O15 O17:O20 N8:N20 N21:O23 N1:O7 H1:I5 I7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2007-01-31T06:45:48Z</cp:lastPrinted>
  <dcterms:created xsi:type="dcterms:W3CDTF">2002-12-17T02:53:57Z</dcterms:created>
  <dcterms:modified xsi:type="dcterms:W3CDTF">2007-01-31T06:47:00Z</dcterms:modified>
  <cp:category/>
  <cp:version/>
  <cp:contentType/>
  <cp:contentStatus/>
</cp:coreProperties>
</file>