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H27" sheetId="1" r:id="rId1"/>
  </sheets>
  <definedNames>
    <definedName name="_xlnm.Print_Area" localSheetId="0">'H27'!$A$1:$P$135</definedName>
  </definedNames>
  <calcPr fullCalcOnLoad="1"/>
</workbook>
</file>

<file path=xl/sharedStrings.xml><?xml version="1.0" encoding="utf-8"?>
<sst xmlns="http://schemas.openxmlformats.org/spreadsheetml/2006/main" count="348" uniqueCount="139">
  <si>
    <t>項　目</t>
  </si>
  <si>
    <t>登録手話通訳者数</t>
  </si>
  <si>
    <t>パソコンボランティア養成数</t>
  </si>
  <si>
    <t>障害者スポーツ指導員養成数</t>
  </si>
  <si>
    <t>サービス管理責任者養成数</t>
  </si>
  <si>
    <t>一般就労移行者数（人）</t>
  </si>
  <si>
    <t>障害者の態様に応じた多様な委託訓練事業の受講者数（人）</t>
  </si>
  <si>
    <t>職場適応援助者による支援の対象者数（人）</t>
  </si>
  <si>
    <t>障害者就業・生活支援センター事業の支援対象者数（人）</t>
  </si>
  <si>
    <t>障害者就業・生活支援センターの設置箇所数（ヶ所）</t>
  </si>
  <si>
    <t>指定障害者支援施設入所定員（新体系）(人）</t>
  </si>
  <si>
    <t>障害児等療育支援事業実施箇所数（ヶ所）</t>
  </si>
  <si>
    <t>盲ろう者通訳・介助員</t>
  </si>
  <si>
    <t>旧法指定施設等入所定員削減者数（人）</t>
  </si>
  <si>
    <t>相談支援従事者養成数</t>
  </si>
  <si>
    <t>発達障害者支援センター実利用者数</t>
  </si>
  <si>
    <t>障害者就業・生活支援センター実利用者数</t>
  </si>
  <si>
    <t>＜参考＞事業全体の支援対象者数</t>
  </si>
  <si>
    <t>＜参考＞事業全体の受講者数</t>
  </si>
  <si>
    <t>18年度末</t>
  </si>
  <si>
    <t>19年度末</t>
  </si>
  <si>
    <t>17年度</t>
  </si>
  <si>
    <t>施設入所者数</t>
  </si>
  <si>
    <t>①福祉施設入所者の地域生活への移行</t>
  </si>
  <si>
    <t>③福祉施設から一般就労への移行等</t>
  </si>
  <si>
    <t>（３）各年度の指定障害者支援施設の必要入所定員総数</t>
  </si>
  <si>
    <t>（４）地域生活支援事業</t>
  </si>
  <si>
    <t>（２）各年度における指定障害福祉サービス又は指定相談支援の種類ごとの必要な量の見込み</t>
  </si>
  <si>
    <t>①訪問系サービス</t>
  </si>
  <si>
    <t>単位</t>
  </si>
  <si>
    <t>利用者数</t>
  </si>
  <si>
    <t>人</t>
  </si>
  <si>
    <t>利用量</t>
  </si>
  <si>
    <t>時間分</t>
  </si>
  <si>
    <t>計</t>
  </si>
  <si>
    <t>②日中活動系サービス</t>
  </si>
  <si>
    <t>生活介護</t>
  </si>
  <si>
    <t>自立訓練（機能訓練）</t>
  </si>
  <si>
    <t>自立訓練（生活訓練）</t>
  </si>
  <si>
    <t>就労移行支援</t>
  </si>
  <si>
    <t>就労継続支援（Ａ型）</t>
  </si>
  <si>
    <t>就労継続支援（Ｂ型）</t>
  </si>
  <si>
    <t>（参考）合計</t>
  </si>
  <si>
    <t>療養介護</t>
  </si>
  <si>
    <t>③居住系サービス</t>
  </si>
  <si>
    <t>施設入所支援</t>
  </si>
  <si>
    <t>（参考）旧法施設計</t>
  </si>
  <si>
    <t>人日分</t>
  </si>
  <si>
    <t>19年度末
20.3月分</t>
  </si>
  <si>
    <t>18年度末
19.3月分</t>
  </si>
  <si>
    <t>20年度末
21.3月分</t>
  </si>
  <si>
    <t>地域生活移行者数</t>
  </si>
  <si>
    <t>20年度末</t>
  </si>
  <si>
    <t>21年度末
22.3月分</t>
  </si>
  <si>
    <t>21年度末</t>
  </si>
  <si>
    <t>22年度末
23.3月分</t>
  </si>
  <si>
    <t>22年度末</t>
  </si>
  <si>
    <t>23年度末</t>
  </si>
  <si>
    <t>23年度末
24.3月分</t>
  </si>
  <si>
    <t>23年度末</t>
  </si>
  <si>
    <t>24年度末</t>
  </si>
  <si>
    <t>累計</t>
  </si>
  <si>
    <t>24年度末</t>
  </si>
  <si>
    <t>合計</t>
  </si>
  <si>
    <t>入所者減少数（17年度－各年度実績）</t>
  </si>
  <si>
    <t>24年度末
25.3月分</t>
  </si>
  <si>
    <r>
      <t>旧法指定施設等入所定員（人</t>
    </r>
    <r>
      <rPr>
        <sz val="10"/>
        <rFont val="ＭＳ ゴシック"/>
        <family val="3"/>
      </rPr>
      <t>）
＜参考掲載＞</t>
    </r>
  </si>
  <si>
    <t>地域相談支援
（地域移行支援）（※）</t>
  </si>
  <si>
    <t>地域相談支援
（地域定着支援）（※）</t>
  </si>
  <si>
    <t>24年度末
25.3月分</t>
  </si>
  <si>
    <t>＜参考値＞</t>
  </si>
  <si>
    <t>宿泊型自立訓練</t>
  </si>
  <si>
    <t>利用者数</t>
  </si>
  <si>
    <t>24年度
25.3月末</t>
  </si>
  <si>
    <t>※</t>
  </si>
  <si>
    <t>（５）各種人材の育成</t>
  </si>
  <si>
    <t>②入院中の精神障害者の地域生活への移行</t>
  </si>
  <si>
    <t>入所定員削減数計</t>
  </si>
  <si>
    <t>－</t>
  </si>
  <si>
    <t>※H24.4の障害者自立支援法の改正に伴い相談支援の拡充が行われ、補助事業から個別給付化となった。</t>
  </si>
  <si>
    <t>※H24.4から全ての旧法施設が新体系へ移行。</t>
  </si>
  <si>
    <t>計画相談支援
（サービス等利用計画作成）</t>
  </si>
  <si>
    <t>25年度末</t>
  </si>
  <si>
    <t>25年度
26.3月末</t>
  </si>
  <si>
    <t>26年度末</t>
  </si>
  <si>
    <t>29年度
〈計画値〉</t>
  </si>
  <si>
    <t>（参考：第４期計画）</t>
  </si>
  <si>
    <t>短期入所（福祉型）</t>
  </si>
  <si>
    <t>26年度
27.3月末</t>
  </si>
  <si>
    <t>29年度まで
〈計画値〉</t>
  </si>
  <si>
    <t>公共職業安定所におけるチーム支援による福祉施設の利用者の支援件数（件）</t>
  </si>
  <si>
    <t>（※２）要約筆記者養成研修のH24年度末数値は、H24年度末までの研修受講者数の累計</t>
  </si>
  <si>
    <t>（※１）従前のガイドヘルパー養成研修を、H23.10から視覚障害者向けを「同行援護従事者研修」、全身性障害者向けを「移動支援従事者養成研修」に再編</t>
  </si>
  <si>
    <t>要約筆記者養成研修（※２）</t>
  </si>
  <si>
    <t>就労移行支援事業の利用者数（人）</t>
  </si>
  <si>
    <t>強度行動障害支援養成研修（基礎研修）事業</t>
  </si>
  <si>
    <t>強度行動障害支援養成研修（実践研修）事業</t>
  </si>
  <si>
    <r>
      <t>（１）平成</t>
    </r>
    <r>
      <rPr>
        <sz val="11"/>
        <color indexed="10"/>
        <rFont val="ＭＳ ゴシック"/>
        <family val="3"/>
      </rPr>
      <t>27</t>
    </r>
    <r>
      <rPr>
        <sz val="11"/>
        <rFont val="ＭＳ ゴシック"/>
        <family val="3"/>
      </rPr>
      <t>年度の数値目標</t>
    </r>
  </si>
  <si>
    <t>富山県第４期障害福祉計画数値目標進捗状況   ＜平成２７年度実績＞</t>
  </si>
  <si>
    <t>27年度
28.3月末</t>
  </si>
  <si>
    <t>※</t>
  </si>
  <si>
    <t>※</t>
  </si>
  <si>
    <t>27年度末</t>
  </si>
  <si>
    <t>27年度末
28.3月分</t>
  </si>
  <si>
    <t>29年度
〈計画値〉</t>
  </si>
  <si>
    <t>進捗率
H27/H29</t>
  </si>
  <si>
    <t>障害者トライアル雇用事業の開始者数（人）</t>
  </si>
  <si>
    <t>短期入所（福祉型＋医療型）</t>
  </si>
  <si>
    <t>入院後３ヶ月時点の退院率</t>
  </si>
  <si>
    <t>調査中</t>
  </si>
  <si>
    <t>入院後１年時点の退院率</t>
  </si>
  <si>
    <t>（６）障害児への支援</t>
  </si>
  <si>
    <t>①障害児通所支援</t>
  </si>
  <si>
    <t>②障害児入所支援</t>
  </si>
  <si>
    <t>③障害児相談支援</t>
  </si>
  <si>
    <t>福祉型児童発達支援</t>
  </si>
  <si>
    <t>医療型児童発達支援</t>
  </si>
  <si>
    <t>保育所等訪問支援</t>
  </si>
  <si>
    <t>福祉型児童入所支援</t>
  </si>
  <si>
    <t>医療型児童入所支援</t>
  </si>
  <si>
    <t>障害児相談支援</t>
  </si>
  <si>
    <t>利用児童数</t>
  </si>
  <si>
    <t>放課後等デイサービス</t>
  </si>
  <si>
    <t>居宅介護、重度訪問介護、同行援護、行動援護、重度障害者等包括支援、</t>
  </si>
  <si>
    <t>共同生活援助（グループホーム）
（共同生活介護（ｹｱﾎｰﾑ）含む）</t>
  </si>
  <si>
    <t>④相談支援（※）</t>
  </si>
  <si>
    <t>高次脳機能障害及びその関連障害に対する支援普及事業実利用者数</t>
  </si>
  <si>
    <t>手話通訳者・要約筆記者派遣事業実利用者数</t>
  </si>
  <si>
    <t>盲ろう者向け通訳・介助員派遣事業実利用者数</t>
  </si>
  <si>
    <t>県相談支援体制整備事業（ヶ所）</t>
  </si>
  <si>
    <t>居宅介護従業者</t>
  </si>
  <si>
    <t>同行援護従業者（※１）</t>
  </si>
  <si>
    <t>移動支援従業者養成研修（※１）</t>
  </si>
  <si>
    <t>資料　２－２</t>
  </si>
  <si>
    <t>長期在院者数（人）</t>
  </si>
  <si>
    <t>対比
H27－H29</t>
  </si>
  <si>
    <t>（累計）</t>
  </si>
  <si>
    <t>―</t>
  </si>
  <si>
    <t>※第４期より項目が変更となったため、基準年度以降の数値を記載</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</si>
</sst>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 numFmtId="181" formatCode="#,##0;&quot;△ &quot;#,##0"/>
    <numFmt numFmtId="182" formatCode="0;&quot;▲ &quot;0"/>
    <numFmt numFmtId="183" formatCode="#,##0.0"/>
    <numFmt numFmtId="184" formatCode="0.0"/>
    <numFmt numFmtId="185" formatCode="0.000"/>
    <numFmt numFmtId="186" formatCode="0.0_ "/>
    <numFmt numFmtId="187" formatCode="0_ "/>
    <numFmt numFmtId="188" formatCode="0.00_ "/>
    <numFmt numFmtId="189" formatCode="0.000_ "/>
    <numFmt numFmtId="190" formatCode="#,##0_ ;[Red]\-#,##0\ "/>
    <numFmt numFmtId="191" formatCode="0.000%"/>
    <numFmt numFmtId="192" formatCode="[$€-2]\ #,##0.00_);[Red]\([$€-2]\ #,##0.00\)"/>
  </numFmts>
  <fonts count="59">
    <font>
      <sz val="11"/>
      <name val="ＭＳ Ｐゴシック"/>
      <family val="3"/>
    </font>
    <font>
      <sz val="11"/>
      <name val="ＭＳ ゴシック"/>
      <family val="3"/>
    </font>
    <font>
      <sz val="8"/>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ゴシック"/>
      <family val="3"/>
    </font>
    <font>
      <sz val="14"/>
      <name val="ＭＳ Ｐゴシック"/>
      <family val="3"/>
    </font>
    <font>
      <sz val="9"/>
      <name val="ＭＳ ゴシック"/>
      <family val="3"/>
    </font>
    <font>
      <sz val="11"/>
      <color indexed="10"/>
      <name val="ＭＳ ゴシック"/>
      <family val="3"/>
    </font>
    <font>
      <b/>
      <sz val="14"/>
      <name val="ＭＳ Ｐゴシック"/>
      <family val="3"/>
    </font>
    <font>
      <sz val="8"/>
      <name val="ＭＳ Ｐゴシック"/>
      <family val="3"/>
    </font>
    <font>
      <sz val="16"/>
      <name val="ＭＳ Ｐゴシック"/>
      <family val="3"/>
    </font>
    <font>
      <sz val="12"/>
      <name val="ＭＳ 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12"/>
      <color indexed="8"/>
      <name val="ＭＳ 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12"/>
      <color rgb="FFFF0000"/>
      <name val="ＭＳ ゴシック"/>
      <family val="3"/>
    </font>
    <font>
      <sz val="9"/>
      <color theme="1"/>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dotted"/>
    </border>
    <border>
      <left style="thin"/>
      <right>
        <color indexed="63"/>
      </right>
      <top style="dotted"/>
      <bottom style="thin"/>
    </border>
    <border>
      <left style="dotted"/>
      <right style="thin"/>
      <top style="dotted"/>
      <bottom style="thin"/>
    </border>
    <border>
      <left style="thin"/>
      <right>
        <color indexed="63"/>
      </right>
      <top style="dotted"/>
      <bottom>
        <color indexed="63"/>
      </bottom>
    </border>
    <border>
      <left style="thin"/>
      <right>
        <color indexed="63"/>
      </right>
      <top>
        <color indexed="63"/>
      </top>
      <bottom style="dotted"/>
    </border>
    <border>
      <left style="thin"/>
      <right>
        <color indexed="63"/>
      </right>
      <top style="thin"/>
      <bottom style="dotted"/>
    </border>
    <border>
      <left style="thin"/>
      <right>
        <color indexed="63"/>
      </right>
      <top style="thin"/>
      <bottom style="thin"/>
    </border>
    <border>
      <left style="thin"/>
      <right style="thin"/>
      <top style="medium"/>
      <bottom>
        <color indexed="63"/>
      </bottom>
    </border>
    <border>
      <left>
        <color indexed="63"/>
      </left>
      <right style="medium"/>
      <top style="medium"/>
      <bottom style="medium"/>
    </border>
    <border>
      <left>
        <color indexed="63"/>
      </left>
      <right>
        <color indexed="63"/>
      </right>
      <top style="thin"/>
      <bottom>
        <color indexed="63"/>
      </bottom>
    </border>
    <border>
      <left style="thin"/>
      <right>
        <color indexed="63"/>
      </right>
      <top style="medium"/>
      <bottom style="medium"/>
    </border>
    <border>
      <left style="thin"/>
      <right>
        <color indexed="63"/>
      </right>
      <top style="medium"/>
      <bottom>
        <color indexed="63"/>
      </bottom>
    </border>
    <border>
      <left style="thin"/>
      <right>
        <color indexed="63"/>
      </right>
      <top style="thin"/>
      <bottom>
        <color indexed="63"/>
      </bottom>
    </border>
    <border>
      <left style="thin"/>
      <right>
        <color indexed="63"/>
      </right>
      <top style="medium"/>
      <bottom style="thin"/>
    </border>
    <border>
      <left style="thin"/>
      <right style="thin"/>
      <top style="medium"/>
      <bottom style="dotted"/>
    </border>
    <border>
      <left style="thin"/>
      <right style="thin"/>
      <top style="dotted"/>
      <bottom style="thin"/>
    </border>
    <border>
      <left style="thin"/>
      <right style="thin"/>
      <top style="thin"/>
      <bottom style="dotted"/>
    </border>
    <border>
      <left>
        <color indexed="63"/>
      </left>
      <right>
        <color indexed="63"/>
      </right>
      <top style="dotted"/>
      <bottom style="thin"/>
    </border>
    <border>
      <left>
        <color indexed="63"/>
      </left>
      <right>
        <color indexed="63"/>
      </right>
      <top style="medium"/>
      <bottom>
        <color indexed="63"/>
      </bottom>
    </border>
    <border diagonalUp="1">
      <left style="thin"/>
      <right style="thin"/>
      <top style="thin"/>
      <bottom style="dotted"/>
      <diagonal style="thin"/>
    </border>
    <border>
      <left>
        <color indexed="63"/>
      </left>
      <right>
        <color indexed="63"/>
      </right>
      <top style="thin"/>
      <bottom style="thin"/>
    </border>
    <border diagonalUp="1">
      <left style="thin"/>
      <right style="thin"/>
      <top style="thin"/>
      <bottom style="thin"/>
      <diagonal style="thin"/>
    </border>
    <border>
      <left style="thin"/>
      <right style="thin"/>
      <top>
        <color indexed="63"/>
      </top>
      <bottom style="thin"/>
    </border>
    <border>
      <left style="thin"/>
      <right>
        <color indexed="63"/>
      </right>
      <top>
        <color indexed="63"/>
      </top>
      <bottom style="thin"/>
    </border>
    <border>
      <left style="medium"/>
      <right style="thin"/>
      <top style="medium"/>
      <bottom>
        <color indexed="63"/>
      </bottom>
    </border>
    <border>
      <left>
        <color indexed="63"/>
      </left>
      <right>
        <color indexed="63"/>
      </right>
      <top style="medium"/>
      <bottom style="thin"/>
    </border>
    <border>
      <left style="thin"/>
      <right style="dashed"/>
      <top style="medium"/>
      <bottom style="thin"/>
    </border>
    <border>
      <left style="thin"/>
      <right>
        <color indexed="63"/>
      </right>
      <top>
        <color indexed="63"/>
      </top>
      <bottom>
        <color indexed="63"/>
      </bottom>
    </border>
    <border>
      <left>
        <color indexed="63"/>
      </left>
      <right>
        <color indexed="63"/>
      </right>
      <top style="medium"/>
      <bottom style="medium"/>
    </border>
    <border>
      <left style="dashed"/>
      <right style="medium"/>
      <top style="medium"/>
      <bottom style="medium"/>
    </border>
    <border>
      <left style="thin"/>
      <right>
        <color indexed="63"/>
      </right>
      <top style="double"/>
      <bottom style="dotted"/>
    </border>
    <border>
      <left style="dotted"/>
      <right style="thin"/>
      <top style="double"/>
      <bottom style="dotted"/>
    </border>
    <border>
      <left style="thin"/>
      <right style="thin"/>
      <top style="double"/>
      <bottom style="dotted"/>
    </border>
    <border>
      <left>
        <color indexed="63"/>
      </left>
      <right>
        <color indexed="63"/>
      </right>
      <top style="double"/>
      <bottom>
        <color indexed="63"/>
      </bottom>
    </border>
    <border>
      <left style="thin"/>
      <right style="thin"/>
      <top style="dotted"/>
      <bottom>
        <color indexed="63"/>
      </bottom>
    </border>
    <border>
      <left style="thin"/>
      <right style="thin"/>
      <top>
        <color indexed="63"/>
      </top>
      <bottom style="dotted"/>
    </border>
    <border>
      <left style="medium"/>
      <right style="medium"/>
      <top style="medium"/>
      <bottom>
        <color indexed="63"/>
      </bottom>
    </border>
    <border>
      <left style="medium"/>
      <right style="medium"/>
      <top style="medium"/>
      <bottom style="medium"/>
    </border>
    <border>
      <left style="thin"/>
      <right style="thin"/>
      <top style="medium"/>
      <bottom style="thin"/>
    </border>
    <border diagonalUp="1">
      <left style="thin"/>
      <right style="thin"/>
      <top>
        <color indexed="63"/>
      </top>
      <bottom style="thin"/>
      <diagonal style="thin"/>
    </border>
    <border>
      <left style="thin"/>
      <right style="thin"/>
      <top style="thin"/>
      <bottom style="dashed"/>
    </border>
    <border>
      <left style="dotted"/>
      <right style="thin"/>
      <top>
        <color indexed="63"/>
      </top>
      <bottom>
        <color indexed="63"/>
      </bottom>
    </border>
    <border>
      <left style="thin"/>
      <right style="dotted"/>
      <top style="thin"/>
      <bottom style="dotted"/>
    </border>
    <border>
      <left style="thin"/>
      <right style="dotted"/>
      <top>
        <color indexed="63"/>
      </top>
      <bottom style="thin"/>
    </border>
    <border>
      <left>
        <color indexed="63"/>
      </left>
      <right style="thin"/>
      <top style="medium"/>
      <bottom style="medium"/>
    </border>
    <border>
      <left>
        <color indexed="63"/>
      </left>
      <right>
        <color indexed="63"/>
      </right>
      <top style="double"/>
      <bottom style="dotted"/>
    </border>
    <border>
      <left style="thin"/>
      <right style="thin"/>
      <top>
        <color indexed="63"/>
      </top>
      <bottom>
        <color indexed="63"/>
      </bottom>
    </border>
    <border>
      <left style="medium"/>
      <right style="medium"/>
      <top>
        <color indexed="63"/>
      </top>
      <bottom>
        <color indexed="63"/>
      </bottom>
    </border>
    <border>
      <left>
        <color indexed="63"/>
      </left>
      <right style="thin"/>
      <top style="medium"/>
      <bottom>
        <color indexed="63"/>
      </bottom>
    </border>
    <border>
      <left style="thick"/>
      <right style="thin"/>
      <top style="medium"/>
      <bottom style="medium"/>
    </border>
    <border>
      <left style="thin"/>
      <right style="thick"/>
      <top style="medium"/>
      <bottom style="medium"/>
    </border>
    <border>
      <left>
        <color indexed="63"/>
      </left>
      <right style="dashed"/>
      <top style="medium"/>
      <bottom style="medium"/>
    </border>
    <border>
      <left style="thick"/>
      <right>
        <color indexed="63"/>
      </right>
      <top style="medium"/>
      <bottom style="medium"/>
    </border>
    <border>
      <left style="thick"/>
      <right style="thin"/>
      <top style="medium"/>
      <bottom>
        <color indexed="63"/>
      </bottom>
    </border>
    <border>
      <left style="thin"/>
      <right style="thick"/>
      <top style="medium"/>
      <bottom>
        <color indexed="63"/>
      </bottom>
    </border>
    <border>
      <left style="thick"/>
      <right>
        <color indexed="63"/>
      </right>
      <top style="medium"/>
      <bottom>
        <color indexed="63"/>
      </bottom>
    </border>
    <border>
      <left>
        <color indexed="63"/>
      </left>
      <right style="thin"/>
      <top style="thin"/>
      <bottom style="thin"/>
    </border>
    <border>
      <left style="thick"/>
      <right style="thin"/>
      <top style="thin"/>
      <bottom style="thin"/>
    </border>
    <border>
      <left style="thin"/>
      <right style="thick"/>
      <top style="thin"/>
      <bottom style="thin"/>
    </border>
    <border>
      <left>
        <color indexed="63"/>
      </left>
      <right style="thick"/>
      <top style="medium"/>
      <bottom style="medium"/>
    </border>
    <border>
      <left>
        <color indexed="63"/>
      </left>
      <right style="thick"/>
      <top style="thin"/>
      <bottom style="thin"/>
    </border>
    <border>
      <left style="dotted"/>
      <right>
        <color indexed="63"/>
      </right>
      <top style="medium"/>
      <bottom style="dotted"/>
    </border>
    <border>
      <left style="dotted"/>
      <right>
        <color indexed="63"/>
      </right>
      <top style="dotted"/>
      <bottom style="thin"/>
    </border>
    <border>
      <left style="dotted"/>
      <right>
        <color indexed="63"/>
      </right>
      <top style="dotted"/>
      <bottom>
        <color indexed="63"/>
      </bottom>
    </border>
    <border>
      <left style="dotted"/>
      <right>
        <color indexed="63"/>
      </right>
      <top style="thin"/>
      <bottom style="dotted"/>
    </border>
    <border>
      <left style="dotted"/>
      <right>
        <color indexed="63"/>
      </right>
      <top style="thin"/>
      <bottom>
        <color indexed="63"/>
      </bottom>
    </border>
    <border>
      <left>
        <color indexed="63"/>
      </left>
      <right style="thin"/>
      <top style="thin"/>
      <bottom style="dotted"/>
    </border>
    <border>
      <left style="thick"/>
      <right style="thin"/>
      <top style="thin"/>
      <bottom style="dotted"/>
    </border>
    <border>
      <left style="thin"/>
      <right style="thick"/>
      <top style="thin"/>
      <bottom style="dotted"/>
    </border>
    <border>
      <left style="dotted"/>
      <right>
        <color indexed="63"/>
      </right>
      <top style="thin"/>
      <bottom style="thin"/>
    </border>
    <border>
      <left>
        <color indexed="63"/>
      </left>
      <right style="thin"/>
      <top style="medium"/>
      <bottom style="dotted"/>
    </border>
    <border>
      <left style="thick"/>
      <right style="thin"/>
      <top style="medium"/>
      <bottom style="dotted"/>
    </border>
    <border>
      <left style="thin"/>
      <right style="thick"/>
      <top style="medium"/>
      <bottom style="dotted"/>
    </border>
    <border>
      <left style="thick"/>
      <right>
        <color indexed="63"/>
      </right>
      <top style="medium"/>
      <bottom style="thin"/>
    </border>
    <border>
      <left>
        <color indexed="63"/>
      </left>
      <right style="thick"/>
      <top style="medium"/>
      <bottom>
        <color indexed="63"/>
      </bottom>
    </border>
    <border>
      <left style="thick"/>
      <right>
        <color indexed="63"/>
      </right>
      <top style="thin"/>
      <bottom style="thin"/>
    </border>
    <border>
      <left>
        <color indexed="63"/>
      </left>
      <right style="thick"/>
      <top style="thin"/>
      <bottom>
        <color indexed="63"/>
      </bottom>
    </border>
    <border>
      <left style="dotted"/>
      <right>
        <color indexed="63"/>
      </right>
      <top style="medium"/>
      <bottom>
        <color indexed="63"/>
      </bottom>
    </border>
    <border>
      <left style="dashed"/>
      <right>
        <color indexed="63"/>
      </right>
      <top style="thin"/>
      <bottom style="thin"/>
    </border>
    <border>
      <left style="dotted"/>
      <right>
        <color indexed="63"/>
      </right>
      <top>
        <color indexed="63"/>
      </top>
      <bottom>
        <color indexed="63"/>
      </bottom>
    </border>
    <border>
      <left style="thick"/>
      <right style="thin"/>
      <top>
        <color indexed="63"/>
      </top>
      <bottom style="thin"/>
    </border>
    <border>
      <left style="thin"/>
      <right style="thick"/>
      <top>
        <color indexed="63"/>
      </top>
      <bottom style="thin"/>
    </border>
    <border>
      <left>
        <color indexed="63"/>
      </left>
      <right style="thin"/>
      <top>
        <color indexed="63"/>
      </top>
      <bottom style="thin"/>
    </border>
    <border>
      <left>
        <color indexed="63"/>
      </left>
      <right>
        <color indexed="63"/>
      </right>
      <top>
        <color indexed="63"/>
      </top>
      <bottom style="thin"/>
    </border>
    <border>
      <left style="thick"/>
      <right>
        <color indexed="63"/>
      </right>
      <top>
        <color indexed="63"/>
      </top>
      <bottom style="thin"/>
    </border>
    <border>
      <left>
        <color indexed="63"/>
      </left>
      <right style="dashed"/>
      <top>
        <color indexed="63"/>
      </top>
      <bottom style="thin"/>
    </border>
    <border>
      <left>
        <color indexed="63"/>
      </left>
      <right style="medium"/>
      <top>
        <color indexed="63"/>
      </top>
      <bottom style="thin"/>
    </border>
    <border>
      <left>
        <color indexed="63"/>
      </left>
      <right style="thick"/>
      <top>
        <color indexed="63"/>
      </top>
      <bottom style="thin"/>
    </border>
    <border>
      <left style="thick"/>
      <right style="thin"/>
      <top style="thin"/>
      <bottom>
        <color indexed="63"/>
      </bottom>
    </border>
    <border>
      <left style="thin"/>
      <right style="thick"/>
      <top style="thin"/>
      <bottom>
        <color indexed="63"/>
      </bottom>
    </border>
    <border>
      <left>
        <color indexed="63"/>
      </left>
      <right style="thin"/>
      <top style="thin"/>
      <bottom>
        <color indexed="63"/>
      </bottom>
    </border>
    <border>
      <left style="thick"/>
      <right>
        <color indexed="63"/>
      </right>
      <top style="thin"/>
      <bottom style="dotted"/>
    </border>
    <border>
      <left style="thick"/>
      <right style="thin"/>
      <top style="dotted"/>
      <bottom style="thin"/>
    </border>
    <border>
      <left style="thin"/>
      <right style="thick"/>
      <top style="dotted"/>
      <bottom style="thin"/>
    </border>
    <border>
      <left>
        <color indexed="63"/>
      </left>
      <right style="thin"/>
      <top style="dotted"/>
      <bottom style="thin"/>
    </border>
    <border>
      <left style="thick"/>
      <right>
        <color indexed="63"/>
      </right>
      <top style="dotted"/>
      <bottom style="thin"/>
    </border>
    <border>
      <left>
        <color indexed="63"/>
      </left>
      <right style="thick"/>
      <top style="dotted"/>
      <bottom style="thin"/>
    </border>
    <border>
      <left style="thick"/>
      <right>
        <color indexed="63"/>
      </right>
      <top style="medium"/>
      <bottom style="dotted"/>
    </border>
    <border>
      <left>
        <color indexed="63"/>
      </left>
      <right style="thick"/>
      <top style="medium"/>
      <bottom style="dotted"/>
    </border>
    <border>
      <left>
        <color indexed="63"/>
      </left>
      <right>
        <color indexed="63"/>
      </right>
      <top style="dotted"/>
      <bottom>
        <color indexed="63"/>
      </bottom>
    </border>
    <border>
      <left style="thick"/>
      <right style="thin"/>
      <top style="dotted"/>
      <bottom>
        <color indexed="63"/>
      </bottom>
    </border>
    <border>
      <left style="thin"/>
      <right style="thick"/>
      <top style="dotted"/>
      <bottom>
        <color indexed="63"/>
      </bottom>
    </border>
    <border>
      <left>
        <color indexed="63"/>
      </left>
      <right style="thin"/>
      <top style="dotted"/>
      <bottom>
        <color indexed="63"/>
      </bottom>
    </border>
    <border>
      <left>
        <color indexed="63"/>
      </left>
      <right style="thick"/>
      <top style="dotted"/>
      <bottom>
        <color indexed="63"/>
      </bottom>
    </border>
    <border>
      <left>
        <color indexed="63"/>
      </left>
      <right style="thick"/>
      <top style="thin"/>
      <bottom style="dotted"/>
    </border>
    <border>
      <left style="thick"/>
      <right style="thin"/>
      <top>
        <color indexed="63"/>
      </top>
      <bottom style="dotted"/>
    </border>
    <border>
      <left style="thin"/>
      <right style="thick"/>
      <top>
        <color indexed="63"/>
      </top>
      <bottom style="dotted"/>
    </border>
    <border>
      <left>
        <color indexed="63"/>
      </left>
      <right style="thin"/>
      <top>
        <color indexed="63"/>
      </top>
      <bottom style="dotted"/>
    </border>
    <border>
      <left>
        <color indexed="63"/>
      </left>
      <right style="thick"/>
      <top>
        <color indexed="63"/>
      </top>
      <bottom style="dotted"/>
    </border>
    <border>
      <left style="thick"/>
      <right>
        <color indexed="63"/>
      </right>
      <top style="dotted"/>
      <bottom>
        <color indexed="63"/>
      </bottom>
    </border>
    <border>
      <left style="thick"/>
      <right>
        <color indexed="63"/>
      </right>
      <top style="thin"/>
      <bottom>
        <color indexed="63"/>
      </bottom>
    </border>
    <border>
      <left>
        <color indexed="63"/>
      </left>
      <right>
        <color indexed="63"/>
      </right>
      <top style="thin"/>
      <bottom style="dotted"/>
    </border>
    <border>
      <left style="thick"/>
      <right style="thin"/>
      <top>
        <color indexed="63"/>
      </top>
      <bottom>
        <color indexed="63"/>
      </bottom>
    </border>
    <border>
      <left style="thin"/>
      <right style="thick"/>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dashed"/>
      <top style="medium"/>
      <bottom style="thin"/>
    </border>
    <border>
      <left style="dashed"/>
      <right style="medium"/>
      <top style="medium"/>
      <bottom style="thin"/>
    </border>
    <border>
      <left>
        <color indexed="63"/>
      </left>
      <right style="dashed"/>
      <top style="thin"/>
      <bottom style="thin"/>
    </border>
    <border>
      <left style="dashed"/>
      <right style="medium"/>
      <top style="thin"/>
      <bottom style="thin"/>
    </border>
    <border>
      <left>
        <color indexed="63"/>
      </left>
      <right style="dashed"/>
      <top style="thin"/>
      <bottom style="medium"/>
    </border>
    <border>
      <left style="dashed"/>
      <right style="medium"/>
      <top style="thin"/>
      <bottom style="medium"/>
    </border>
    <border>
      <left style="medium"/>
      <right style="thin"/>
      <top style="dotted"/>
      <bottom style="thin"/>
    </border>
    <border>
      <left style="medium"/>
      <right style="thin"/>
      <top>
        <color indexed="63"/>
      </top>
      <bottom style="dotted"/>
    </border>
    <border>
      <left style="medium"/>
      <right style="thin"/>
      <top style="thin"/>
      <bottom style="dotted"/>
    </border>
    <border>
      <left style="thick"/>
      <right style="thin"/>
      <top style="medium"/>
      <bottom style="thin"/>
    </border>
    <border>
      <left style="thin"/>
      <right style="thick"/>
      <top style="medium"/>
      <bottom style="thin"/>
    </border>
    <border>
      <left>
        <color indexed="63"/>
      </left>
      <right>
        <color indexed="63"/>
      </right>
      <top>
        <color indexed="63"/>
      </top>
      <bottom style="dotted"/>
    </border>
    <border>
      <left style="thick"/>
      <right>
        <color indexed="63"/>
      </right>
      <top>
        <color indexed="63"/>
      </top>
      <bottom style="dotted"/>
    </border>
    <border>
      <left style="medium"/>
      <right style="thin"/>
      <top style="thin"/>
      <bottom style="thin"/>
    </border>
    <border>
      <left style="medium"/>
      <right style="thin"/>
      <top>
        <color indexed="63"/>
      </top>
      <bottom style="thin"/>
    </border>
    <border>
      <left>
        <color indexed="63"/>
      </left>
      <right style="dashed"/>
      <top style="medium"/>
      <bottom>
        <color indexed="63"/>
      </bottom>
    </border>
    <border>
      <left>
        <color indexed="63"/>
      </left>
      <right style="medium"/>
      <top style="medium"/>
      <bottom>
        <color indexed="63"/>
      </bottom>
    </border>
    <border>
      <left>
        <color indexed="63"/>
      </left>
      <right style="medium"/>
      <top style="thin"/>
      <bottom style="thin"/>
    </border>
    <border>
      <left style="medium"/>
      <right style="medium"/>
      <top style="thin"/>
      <bottom style="thin"/>
    </border>
    <border>
      <left style="medium"/>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style="medium"/>
      <top style="medium"/>
      <bottom style="thin"/>
    </border>
    <border>
      <left>
        <color indexed="63"/>
      </left>
      <right style="medium"/>
      <top style="thin"/>
      <bottom style="dotted"/>
    </border>
    <border>
      <left style="medium"/>
      <right style="medium"/>
      <top style="thin"/>
      <bottom style="dotted"/>
    </border>
    <border>
      <left>
        <color indexed="63"/>
      </left>
      <right style="medium"/>
      <top style="dotted"/>
      <bottom style="thin"/>
    </border>
    <border>
      <left style="medium"/>
      <right style="medium"/>
      <top style="dotted"/>
      <bottom style="thin"/>
    </border>
    <border>
      <left style="medium"/>
      <right style="medium"/>
      <top style="thin"/>
      <bottom style="medium"/>
    </border>
    <border>
      <left>
        <color indexed="63"/>
      </left>
      <right style="medium"/>
      <top style="medium"/>
      <bottom style="dotted"/>
    </border>
    <border>
      <left style="medium"/>
      <right style="medium"/>
      <top style="medium"/>
      <bottom style="dotted"/>
    </border>
    <border>
      <left>
        <color indexed="63"/>
      </left>
      <right style="medium"/>
      <top style="dotted"/>
      <bottom style="medium"/>
    </border>
    <border>
      <left style="medium"/>
      <right style="medium"/>
      <top style="dotted"/>
      <bottom style="medium"/>
    </border>
    <border>
      <left>
        <color indexed="63"/>
      </left>
      <right style="medium"/>
      <top style="dotted"/>
      <bottom>
        <color indexed="63"/>
      </bottom>
    </border>
    <border>
      <left style="medium"/>
      <right style="medium"/>
      <top style="dotted"/>
      <bottom>
        <color indexed="63"/>
      </bottom>
    </border>
    <border>
      <left>
        <color indexed="63"/>
      </left>
      <right style="medium"/>
      <top>
        <color indexed="63"/>
      </top>
      <bottom style="dotted"/>
    </border>
    <border>
      <left style="medium"/>
      <right>
        <color indexed="63"/>
      </right>
      <top style="dotted"/>
      <bottom style="thin"/>
    </border>
    <border>
      <left style="medium"/>
      <right>
        <color indexed="63"/>
      </right>
      <top style="double"/>
      <bottom style="dotted"/>
    </border>
    <border>
      <left>
        <color indexed="63"/>
      </left>
      <right style="medium"/>
      <top style="double"/>
      <bottom style="dotted"/>
    </border>
    <border>
      <left style="thin"/>
      <right style="thin"/>
      <top style="double"/>
      <bottom>
        <color indexed="63"/>
      </bottom>
    </border>
    <border>
      <left style="medium"/>
      <right>
        <color indexed="63"/>
      </right>
      <top style="medium"/>
      <bottom style="thin"/>
    </border>
    <border>
      <left>
        <color indexed="63"/>
      </left>
      <right style="thin"/>
      <top style="medium"/>
      <bottom style="thin"/>
    </border>
    <border>
      <left style="thin"/>
      <right style="medium"/>
      <top style="dotted"/>
      <bottom style="thin"/>
    </border>
    <border>
      <left style="thin"/>
      <right style="medium"/>
      <top style="thin"/>
      <bottom style="dotted"/>
    </border>
    <border>
      <left style="thin"/>
      <right style="medium"/>
      <top>
        <color indexed="63"/>
      </top>
      <bottom style="thin"/>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700">
    <xf numFmtId="0" fontId="0" fillId="0" borderId="0" xfId="0" applyAlignment="1">
      <alignment/>
    </xf>
    <xf numFmtId="0" fontId="1" fillId="0" borderId="0" xfId="0" applyFont="1" applyBorder="1" applyAlignment="1">
      <alignment horizontal="justify" wrapText="1"/>
    </xf>
    <xf numFmtId="0" fontId="0" fillId="0" borderId="0" xfId="0" applyFont="1" applyAlignment="1">
      <alignment/>
    </xf>
    <xf numFmtId="0" fontId="0" fillId="0" borderId="0" xfId="0" applyFont="1" applyAlignment="1">
      <alignment/>
    </xf>
    <xf numFmtId="0" fontId="1" fillId="0" borderId="0" xfId="0" applyFont="1" applyFill="1" applyBorder="1" applyAlignment="1">
      <alignment horizontal="left"/>
    </xf>
    <xf numFmtId="0" fontId="2" fillId="0" borderId="0" xfId="0" applyFont="1" applyBorder="1" applyAlignment="1">
      <alignment horizontal="center" wrapText="1"/>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Fill="1" applyBorder="1" applyAlignment="1">
      <alignment horizontal="justify" wrapText="1"/>
    </xf>
    <xf numFmtId="0" fontId="8" fillId="0" borderId="0" xfId="0" applyFont="1" applyAlignment="1">
      <alignment horizont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0" fillId="0" borderId="0" xfId="0" applyFont="1" applyAlignment="1">
      <alignment horizontal="left"/>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3" fontId="9" fillId="0" borderId="16" xfId="0" applyNumberFormat="1" applyFont="1" applyFill="1" applyBorder="1" applyAlignment="1">
      <alignment horizontal="center" vertical="center"/>
    </xf>
    <xf numFmtId="0" fontId="1"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xf>
    <xf numFmtId="0" fontId="1" fillId="0" borderId="0" xfId="0" applyFont="1" applyFill="1" applyBorder="1" applyAlignment="1">
      <alignment horizontal="right" vertical="center"/>
    </xf>
    <xf numFmtId="3" fontId="1" fillId="0" borderId="0" xfId="0" applyNumberFormat="1" applyFont="1" applyFill="1" applyBorder="1" applyAlignment="1">
      <alignment horizontal="right" vertical="center"/>
    </xf>
    <xf numFmtId="38" fontId="1" fillId="0" borderId="0" xfId="49" applyFont="1" applyFill="1" applyBorder="1" applyAlignment="1">
      <alignment horizontal="right" vertical="center"/>
    </xf>
    <xf numFmtId="179" fontId="1" fillId="0" borderId="0" xfId="0" applyNumberFormat="1" applyFont="1" applyFill="1" applyBorder="1" applyAlignment="1">
      <alignment horizontal="righ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0" fontId="1" fillId="0" borderId="21" xfId="0" applyFont="1" applyBorder="1" applyAlignment="1">
      <alignment horizontal="left" vertical="center" wrapText="1"/>
    </xf>
    <xf numFmtId="0" fontId="1" fillId="0" borderId="0" xfId="0" applyFont="1" applyAlignment="1">
      <alignment/>
    </xf>
    <xf numFmtId="0" fontId="1" fillId="0" borderId="0" xfId="0" applyFont="1" applyAlignment="1">
      <alignment horizontal="left"/>
    </xf>
    <xf numFmtId="0" fontId="8" fillId="0" borderId="0" xfId="0" applyFont="1" applyAlignment="1">
      <alignment/>
    </xf>
    <xf numFmtId="0" fontId="6" fillId="33" borderId="22" xfId="0" applyFont="1" applyFill="1" applyBorder="1" applyAlignment="1">
      <alignment horizontal="center" vertical="center" wrapText="1"/>
    </xf>
    <xf numFmtId="0" fontId="1" fillId="0" borderId="0" xfId="0" applyFont="1" applyBorder="1" applyAlignment="1">
      <alignment horizontal="right" vertical="center" wrapText="1"/>
    </xf>
    <xf numFmtId="179" fontId="1" fillId="0" borderId="0" xfId="0" applyNumberFormat="1" applyFont="1" applyBorder="1" applyAlignment="1">
      <alignment horizontal="right" vertical="center" wrapText="1"/>
    </xf>
    <xf numFmtId="0" fontId="0" fillId="0" borderId="23" xfId="0" applyFont="1" applyBorder="1" applyAlignment="1">
      <alignment/>
    </xf>
    <xf numFmtId="0" fontId="0" fillId="0" borderId="0" xfId="0" applyFont="1" applyBorder="1" applyAlignment="1">
      <alignment/>
    </xf>
    <xf numFmtId="0" fontId="2" fillId="0" borderId="23" xfId="0" applyFont="1" applyBorder="1" applyAlignment="1">
      <alignment horizontal="center" wrapText="1"/>
    </xf>
    <xf numFmtId="0" fontId="0" fillId="0" borderId="0" xfId="0" applyFont="1" applyBorder="1" applyAlignment="1">
      <alignment/>
    </xf>
    <xf numFmtId="0" fontId="7" fillId="33" borderId="24" xfId="0" applyFont="1" applyFill="1" applyBorder="1" applyAlignment="1">
      <alignment horizontal="center" vertical="center" wrapText="1"/>
    </xf>
    <xf numFmtId="0" fontId="2" fillId="0" borderId="0" xfId="0" applyFont="1" applyFill="1" applyBorder="1" applyAlignment="1">
      <alignment horizontal="center" wrapText="1"/>
    </xf>
    <xf numFmtId="0" fontId="0" fillId="0" borderId="0" xfId="0" applyFont="1" applyFill="1" applyAlignment="1">
      <alignment/>
    </xf>
    <xf numFmtId="0" fontId="8" fillId="0" borderId="0" xfId="0" applyFont="1" applyFill="1" applyAlignment="1">
      <alignment/>
    </xf>
    <xf numFmtId="0" fontId="8" fillId="0" borderId="0" xfId="0" applyFont="1" applyFill="1" applyAlignment="1">
      <alignment horizontal="center"/>
    </xf>
    <xf numFmtId="0" fontId="0" fillId="0" borderId="0" xfId="0" applyFont="1" applyFill="1" applyAlignment="1">
      <alignment/>
    </xf>
    <xf numFmtId="179" fontId="1" fillId="0" borderId="0" xfId="42" applyNumberFormat="1" applyFont="1" applyFill="1" applyBorder="1" applyAlignment="1">
      <alignment horizontal="right" vertical="center"/>
    </xf>
    <xf numFmtId="0" fontId="1" fillId="0" borderId="0" xfId="0" applyFont="1" applyBorder="1" applyAlignment="1">
      <alignment horizontal="left" vertical="center"/>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2" fillId="0" borderId="0" xfId="0" applyFont="1" applyFill="1" applyBorder="1" applyAlignment="1">
      <alignment horizontal="right" wrapText="1"/>
    </xf>
    <xf numFmtId="0" fontId="0" fillId="0" borderId="0" xfId="0" applyFont="1" applyFill="1" applyAlignment="1">
      <alignment horizontal="right"/>
    </xf>
    <xf numFmtId="0" fontId="2" fillId="0" borderId="0" xfId="0" applyFont="1" applyFill="1" applyBorder="1" applyAlignment="1">
      <alignment wrapText="1"/>
    </xf>
    <xf numFmtId="0" fontId="1" fillId="0" borderId="27" xfId="0" applyFont="1" applyFill="1" applyBorder="1" applyAlignment="1">
      <alignment wrapText="1"/>
    </xf>
    <xf numFmtId="38" fontId="1" fillId="0" borderId="10" xfId="49" applyFont="1" applyFill="1" applyBorder="1" applyAlignment="1">
      <alignment horizontal="right" wrapText="1"/>
    </xf>
    <xf numFmtId="0" fontId="1" fillId="0" borderId="10" xfId="0" applyFont="1" applyFill="1" applyBorder="1" applyAlignment="1">
      <alignment horizontal="right" wrapText="1"/>
    </xf>
    <xf numFmtId="0" fontId="1" fillId="0" borderId="20" xfId="0" applyFont="1" applyFill="1" applyBorder="1" applyAlignment="1">
      <alignment wrapText="1"/>
    </xf>
    <xf numFmtId="0" fontId="1" fillId="0" borderId="15" xfId="0" applyFont="1" applyFill="1" applyBorder="1" applyAlignment="1">
      <alignment wrapText="1"/>
    </xf>
    <xf numFmtId="0" fontId="1" fillId="0" borderId="20" xfId="0" applyFont="1" applyFill="1" applyBorder="1" applyAlignment="1">
      <alignment horizontal="right" wrapText="1"/>
    </xf>
    <xf numFmtId="38" fontId="1" fillId="0" borderId="28" xfId="49" applyFont="1" applyFill="1" applyBorder="1" applyAlignment="1">
      <alignment horizontal="right" wrapText="1"/>
    </xf>
    <xf numFmtId="38" fontId="1" fillId="0" borderId="29" xfId="49" applyFont="1" applyFill="1" applyBorder="1" applyAlignment="1">
      <alignment horizontal="right"/>
    </xf>
    <xf numFmtId="3" fontId="1" fillId="0" borderId="15" xfId="0" applyNumberFormat="1" applyFont="1" applyFill="1" applyBorder="1" applyAlignment="1">
      <alignment/>
    </xf>
    <xf numFmtId="179" fontId="1" fillId="0" borderId="29" xfId="42" applyNumberFormat="1" applyFont="1" applyFill="1" applyBorder="1" applyAlignment="1">
      <alignment horizontal="right" wrapText="1"/>
    </xf>
    <xf numFmtId="38" fontId="1" fillId="0" borderId="30" xfId="49" applyFont="1" applyFill="1" applyBorder="1" applyAlignment="1">
      <alignment horizontal="right" wrapText="1"/>
    </xf>
    <xf numFmtId="38" fontId="1" fillId="0" borderId="23" xfId="49" applyFont="1" applyFill="1" applyBorder="1" applyAlignment="1">
      <alignment horizontal="right" wrapText="1"/>
    </xf>
    <xf numFmtId="179" fontId="1" fillId="0" borderId="30" xfId="42" applyNumberFormat="1" applyFont="1" applyFill="1" applyBorder="1" applyAlignment="1">
      <alignment horizontal="right"/>
    </xf>
    <xf numFmtId="38" fontId="1" fillId="0" borderId="31" xfId="49" applyFont="1" applyFill="1" applyBorder="1" applyAlignment="1">
      <alignment horizontal="right"/>
    </xf>
    <xf numFmtId="0" fontId="1" fillId="0" borderId="28" xfId="0" applyFont="1" applyFill="1" applyBorder="1" applyAlignment="1">
      <alignment horizontal="right" wrapText="1"/>
    </xf>
    <xf numFmtId="0" fontId="1" fillId="0" borderId="32" xfId="0" applyFont="1" applyFill="1" applyBorder="1" applyAlignment="1">
      <alignment horizontal="right" wrapText="1"/>
    </xf>
    <xf numFmtId="3" fontId="1" fillId="0" borderId="25" xfId="0" applyNumberFormat="1" applyFont="1" applyFill="1" applyBorder="1" applyAlignment="1">
      <alignment horizontal="right"/>
    </xf>
    <xf numFmtId="38" fontId="1" fillId="0" borderId="26" xfId="49" applyFont="1" applyFill="1" applyBorder="1" applyAlignment="1">
      <alignment horizontal="right"/>
    </xf>
    <xf numFmtId="179" fontId="1" fillId="0" borderId="33" xfId="42" applyNumberFormat="1" applyFont="1" applyFill="1" applyBorder="1" applyAlignment="1">
      <alignment horizontal="right"/>
    </xf>
    <xf numFmtId="38" fontId="1" fillId="0" borderId="34" xfId="49" applyFont="1" applyFill="1" applyBorder="1" applyAlignment="1">
      <alignment horizontal="right" wrapText="1"/>
    </xf>
    <xf numFmtId="38" fontId="1" fillId="0" borderId="20" xfId="49" applyFont="1" applyFill="1" applyBorder="1" applyAlignment="1">
      <alignment horizontal="right"/>
    </xf>
    <xf numFmtId="179" fontId="1" fillId="0" borderId="35" xfId="42" applyNumberFormat="1" applyFont="1" applyFill="1" applyBorder="1" applyAlignment="1">
      <alignment horizontal="right"/>
    </xf>
    <xf numFmtId="0" fontId="1" fillId="0" borderId="0" xfId="0" applyFont="1" applyFill="1" applyBorder="1" applyAlignment="1">
      <alignment horizontal="right"/>
    </xf>
    <xf numFmtId="179" fontId="1" fillId="0" borderId="0" xfId="42" applyNumberFormat="1" applyFont="1" applyFill="1" applyBorder="1" applyAlignment="1">
      <alignment horizontal="right" wrapText="1"/>
    </xf>
    <xf numFmtId="3" fontId="1" fillId="0" borderId="20" xfId="0" applyNumberFormat="1" applyFont="1" applyFill="1" applyBorder="1" applyAlignment="1">
      <alignment horizontal="right"/>
    </xf>
    <xf numFmtId="179" fontId="1" fillId="0" borderId="10" xfId="42" applyNumberFormat="1" applyFont="1" applyFill="1" applyBorder="1" applyAlignment="1">
      <alignment horizontal="right"/>
    </xf>
    <xf numFmtId="38" fontId="1" fillId="0" borderId="34" xfId="49" applyFont="1" applyFill="1" applyBorder="1" applyAlignment="1">
      <alignment horizontal="right"/>
    </xf>
    <xf numFmtId="38" fontId="1" fillId="0" borderId="36" xfId="49" applyFont="1" applyBorder="1" applyAlignment="1">
      <alignment horizontal="right" wrapText="1"/>
    </xf>
    <xf numFmtId="38" fontId="1" fillId="0" borderId="10" xfId="49" applyFont="1" applyBorder="1" applyAlignment="1">
      <alignment horizontal="right" wrapText="1"/>
    </xf>
    <xf numFmtId="0" fontId="1" fillId="0" borderId="37" xfId="0" applyFont="1" applyFill="1" applyBorder="1" applyAlignment="1">
      <alignment wrapText="1"/>
    </xf>
    <xf numFmtId="0" fontId="1" fillId="0" borderId="27" xfId="0" applyFont="1" applyBorder="1" applyAlignment="1">
      <alignment horizontal="left" vertical="center" wrapText="1"/>
    </xf>
    <xf numFmtId="0" fontId="7" fillId="33" borderId="38" xfId="0" applyFont="1" applyFill="1" applyBorder="1" applyAlignment="1">
      <alignment horizontal="center" vertical="center" wrapText="1"/>
    </xf>
    <xf numFmtId="3" fontId="9" fillId="0" borderId="39" xfId="0" applyNumberFormat="1" applyFont="1" applyFill="1" applyBorder="1" applyAlignment="1">
      <alignment horizontal="center" vertical="center"/>
    </xf>
    <xf numFmtId="0" fontId="9" fillId="0" borderId="40" xfId="0" applyFont="1" applyFill="1" applyBorder="1" applyAlignment="1">
      <alignment horizontal="center" vertical="center" wrapText="1"/>
    </xf>
    <xf numFmtId="3" fontId="1" fillId="0" borderId="41" xfId="0" applyNumberFormat="1" applyFont="1" applyFill="1" applyBorder="1" applyAlignment="1">
      <alignment horizontal="right"/>
    </xf>
    <xf numFmtId="3" fontId="1" fillId="0" borderId="42" xfId="0" applyNumberFormat="1" applyFont="1" applyFill="1" applyBorder="1" applyAlignment="1">
      <alignment horizontal="right"/>
    </xf>
    <xf numFmtId="0" fontId="7" fillId="34"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38" fontId="1" fillId="0" borderId="46" xfId="49" applyFont="1" applyFill="1" applyBorder="1" applyAlignment="1">
      <alignment horizontal="right" wrapText="1"/>
    </xf>
    <xf numFmtId="38" fontId="1" fillId="0" borderId="47" xfId="49" applyFont="1" applyFill="1" applyBorder="1" applyAlignment="1">
      <alignment horizontal="right" wrapText="1"/>
    </xf>
    <xf numFmtId="3" fontId="1" fillId="0" borderId="44" xfId="0" applyNumberFormat="1" applyFont="1" applyFill="1" applyBorder="1" applyAlignment="1">
      <alignment/>
    </xf>
    <xf numFmtId="179" fontId="1" fillId="0" borderId="46" xfId="42" applyNumberFormat="1" applyFont="1" applyFill="1" applyBorder="1" applyAlignment="1">
      <alignment horizontal="right"/>
    </xf>
    <xf numFmtId="0" fontId="0" fillId="0" borderId="0" xfId="0" applyFont="1" applyAlignment="1">
      <alignment/>
    </xf>
    <xf numFmtId="0" fontId="55" fillId="0" borderId="27" xfId="0" applyFont="1" applyFill="1" applyBorder="1" applyAlignment="1">
      <alignment wrapText="1"/>
    </xf>
    <xf numFmtId="38" fontId="55" fillId="0" borderId="10" xfId="49" applyFont="1" applyBorder="1" applyAlignment="1">
      <alignment horizontal="right" wrapText="1"/>
    </xf>
    <xf numFmtId="0" fontId="55" fillId="0" borderId="10" xfId="0" applyFont="1" applyBorder="1" applyAlignment="1">
      <alignment horizontal="left" vertical="center" wrapText="1"/>
    </xf>
    <xf numFmtId="0" fontId="55" fillId="0" borderId="37" xfId="0" applyFont="1" applyFill="1" applyBorder="1" applyAlignment="1">
      <alignment wrapText="1"/>
    </xf>
    <xf numFmtId="0" fontId="55" fillId="0" borderId="10" xfId="0" applyFont="1" applyFill="1" applyBorder="1" applyAlignment="1">
      <alignment horizontal="center" vertical="center" shrinkToFit="1"/>
    </xf>
    <xf numFmtId="0" fontId="55" fillId="0" borderId="20" xfId="0" applyFont="1" applyFill="1" applyBorder="1" applyAlignment="1">
      <alignment horizontal="center" vertical="center" wrapText="1"/>
    </xf>
    <xf numFmtId="3" fontId="1" fillId="0" borderId="0" xfId="0" applyNumberFormat="1" applyFont="1" applyFill="1" applyBorder="1" applyAlignment="1">
      <alignment horizontal="right"/>
    </xf>
    <xf numFmtId="0" fontId="9" fillId="33" borderId="12" xfId="0" applyFont="1" applyFill="1" applyBorder="1" applyAlignment="1">
      <alignment horizontal="center" vertical="center" wrapText="1"/>
    </xf>
    <xf numFmtId="0" fontId="11" fillId="0" borderId="0" xfId="0" applyFont="1" applyAlignment="1">
      <alignment/>
    </xf>
    <xf numFmtId="179" fontId="1" fillId="0" borderId="0" xfId="42" applyNumberFormat="1" applyFont="1" applyFill="1" applyBorder="1" applyAlignment="1">
      <alignment horizontal="right"/>
    </xf>
    <xf numFmtId="179" fontId="1" fillId="0" borderId="0" xfId="0" applyNumberFormat="1" applyFont="1" applyFill="1" applyBorder="1" applyAlignment="1">
      <alignment horizontal="right" wrapText="1"/>
    </xf>
    <xf numFmtId="0" fontId="7" fillId="0" borderId="0" xfId="0" applyFont="1" applyBorder="1" applyAlignment="1">
      <alignment vertical="top" wrapText="1"/>
    </xf>
    <xf numFmtId="38" fontId="1" fillId="0" borderId="28" xfId="49" applyFont="1" applyFill="1" applyBorder="1" applyAlignment="1">
      <alignment horizontal="right" vertical="center" wrapText="1"/>
    </xf>
    <xf numFmtId="38" fontId="1" fillId="0" borderId="29" xfId="49" applyFont="1" applyFill="1" applyBorder="1" applyAlignment="1">
      <alignment horizontal="right" vertical="center"/>
    </xf>
    <xf numFmtId="38" fontId="1" fillId="0" borderId="48" xfId="49" applyFont="1" applyFill="1" applyBorder="1" applyAlignment="1">
      <alignment horizontal="right" vertical="center"/>
    </xf>
    <xf numFmtId="38" fontId="1" fillId="0" borderId="30" xfId="49" applyFont="1" applyFill="1" applyBorder="1" applyAlignment="1">
      <alignment horizontal="right" vertical="center" wrapText="1"/>
    </xf>
    <xf numFmtId="38" fontId="1" fillId="0" borderId="49" xfId="49" applyFont="1" applyFill="1" applyBorder="1" applyAlignment="1">
      <alignment horizontal="right" vertical="center" wrapText="1"/>
    </xf>
    <xf numFmtId="0" fontId="6" fillId="0" borderId="0" xfId="0" applyFont="1" applyFill="1" applyBorder="1" applyAlignment="1">
      <alignment horizontal="center" vertical="center" wrapText="1"/>
    </xf>
    <xf numFmtId="179" fontId="1" fillId="0" borderId="41" xfId="0" applyNumberFormat="1" applyFont="1" applyFill="1" applyBorder="1" applyAlignment="1">
      <alignment horizontal="right" vertical="center" wrapText="1"/>
    </xf>
    <xf numFmtId="0" fontId="7" fillId="0" borderId="0" xfId="0" applyFont="1" applyFill="1" applyBorder="1" applyAlignment="1">
      <alignment vertical="top" wrapText="1"/>
    </xf>
    <xf numFmtId="0" fontId="9" fillId="33" borderId="50"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12" fillId="0" borderId="0" xfId="0" applyFont="1" applyAlignment="1">
      <alignment horizontal="right"/>
    </xf>
    <xf numFmtId="187" fontId="1" fillId="0" borderId="10" xfId="0" applyNumberFormat="1" applyFont="1" applyBorder="1" applyAlignment="1">
      <alignment horizontal="right" wrapText="1"/>
    </xf>
    <xf numFmtId="3" fontId="1" fillId="0" borderId="41" xfId="0" applyNumberFormat="1" applyFont="1" applyFill="1" applyBorder="1" applyAlignment="1">
      <alignment/>
    </xf>
    <xf numFmtId="38" fontId="1" fillId="0" borderId="46" xfId="49" applyFont="1" applyFill="1" applyBorder="1" applyAlignment="1">
      <alignment horizontal="right" vertical="center" wrapText="1"/>
    </xf>
    <xf numFmtId="1" fontId="55" fillId="0" borderId="52" xfId="0" applyNumberFormat="1" applyFont="1" applyBorder="1" applyAlignment="1">
      <alignment horizontal="right" wrapText="1"/>
    </xf>
    <xf numFmtId="182" fontId="55" fillId="0" borderId="10" xfId="49" applyNumberFormat="1" applyFont="1" applyFill="1" applyBorder="1" applyAlignment="1">
      <alignment wrapText="1"/>
    </xf>
    <xf numFmtId="38" fontId="0" fillId="0" borderId="52" xfId="49" applyFont="1" applyBorder="1" applyAlignment="1">
      <alignment/>
    </xf>
    <xf numFmtId="187" fontId="1" fillId="0" borderId="36" xfId="0" applyNumberFormat="1" applyFont="1" applyBorder="1" applyAlignment="1">
      <alignment horizontal="right" wrapText="1"/>
    </xf>
    <xf numFmtId="186" fontId="1" fillId="0" borderId="53" xfId="0" applyNumberFormat="1" applyFont="1" applyBorder="1" applyAlignment="1">
      <alignment horizontal="right" wrapText="1"/>
    </xf>
    <xf numFmtId="187" fontId="1" fillId="0" borderId="54" xfId="0" applyNumberFormat="1" applyFont="1" applyBorder="1" applyAlignment="1">
      <alignment horizontal="right" wrapText="1"/>
    </xf>
    <xf numFmtId="187" fontId="1" fillId="0" borderId="30" xfId="0" applyNumberFormat="1" applyFont="1" applyBorder="1" applyAlignment="1">
      <alignment horizontal="right" wrapText="1"/>
    </xf>
    <xf numFmtId="38" fontId="1" fillId="0" borderId="49" xfId="49" applyFont="1" applyFill="1" applyBorder="1" applyAlignment="1">
      <alignment horizontal="right" vertical="center"/>
    </xf>
    <xf numFmtId="38" fontId="1" fillId="0" borderId="10" xfId="49" applyFont="1" applyFill="1" applyBorder="1" applyAlignment="1">
      <alignment horizontal="right" vertical="center"/>
    </xf>
    <xf numFmtId="187" fontId="1" fillId="0" borderId="10" xfId="42" applyNumberFormat="1" applyFont="1" applyFill="1" applyBorder="1" applyAlignment="1">
      <alignment horizontal="right"/>
    </xf>
    <xf numFmtId="0" fontId="7" fillId="35" borderId="24" xfId="0" applyFont="1" applyFill="1" applyBorder="1" applyAlignment="1">
      <alignment horizontal="center" vertical="center" wrapText="1"/>
    </xf>
    <xf numFmtId="0" fontId="55" fillId="0" borderId="21" xfId="0" applyFont="1" applyBorder="1" applyAlignment="1">
      <alignment horizontal="left" vertical="center" wrapText="1"/>
    </xf>
    <xf numFmtId="0" fontId="7" fillId="35" borderId="25"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5" borderId="25" xfId="0" applyFont="1" applyFill="1" applyBorder="1" applyAlignment="1">
      <alignment horizontal="center" vertical="center" wrapText="1"/>
    </xf>
    <xf numFmtId="179" fontId="55" fillId="0" borderId="0" xfId="0" applyNumberFormat="1" applyFont="1" applyFill="1" applyBorder="1" applyAlignment="1">
      <alignment horizontal="right" wrapText="1"/>
    </xf>
    <xf numFmtId="179" fontId="55" fillId="0" borderId="41" xfId="0" applyNumberFormat="1" applyFont="1" applyFill="1" applyBorder="1" applyAlignment="1">
      <alignment horizontal="right" wrapText="1"/>
    </xf>
    <xf numFmtId="0" fontId="0" fillId="0" borderId="0" xfId="0" applyFont="1" applyFill="1" applyBorder="1" applyAlignment="1">
      <alignment/>
    </xf>
    <xf numFmtId="0" fontId="0" fillId="0" borderId="0" xfId="0" applyFont="1" applyFill="1" applyBorder="1" applyAlignment="1">
      <alignment/>
    </xf>
    <xf numFmtId="0" fontId="9" fillId="0" borderId="41" xfId="0" applyFont="1" applyFill="1" applyBorder="1" applyAlignment="1">
      <alignment horizontal="center" vertical="center" wrapText="1"/>
    </xf>
    <xf numFmtId="3" fontId="9" fillId="0" borderId="55" xfId="0" applyNumberFormat="1" applyFont="1" applyFill="1" applyBorder="1" applyAlignment="1">
      <alignment horizontal="center" vertical="center"/>
    </xf>
    <xf numFmtId="0" fontId="7" fillId="33" borderId="2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0" fillId="0" borderId="10" xfId="0" applyBorder="1" applyAlignment="1">
      <alignment/>
    </xf>
    <xf numFmtId="0" fontId="9" fillId="0" borderId="10" xfId="0" applyFont="1" applyFill="1" applyBorder="1" applyAlignment="1">
      <alignment horizontal="center" vertical="center" wrapText="1"/>
    </xf>
    <xf numFmtId="0" fontId="7" fillId="35" borderId="13" xfId="0" applyFont="1" applyFill="1" applyBorder="1" applyAlignment="1">
      <alignment horizontal="center" vertical="center" wrapText="1"/>
    </xf>
    <xf numFmtId="3" fontId="1" fillId="0" borderId="59" xfId="0" applyNumberFormat="1" applyFont="1" applyFill="1" applyBorder="1" applyAlignment="1">
      <alignment/>
    </xf>
    <xf numFmtId="3" fontId="1" fillId="0" borderId="31" xfId="0" applyNumberFormat="1" applyFont="1" applyFill="1" applyBorder="1" applyAlignment="1">
      <alignment/>
    </xf>
    <xf numFmtId="38" fontId="1" fillId="0" borderId="30" xfId="49" applyFont="1" applyFill="1" applyBorder="1" applyAlignment="1">
      <alignment horizontal="center" vertical="center" wrapText="1"/>
    </xf>
    <xf numFmtId="0" fontId="1" fillId="0" borderId="60" xfId="0" applyFont="1" applyBorder="1" applyAlignment="1">
      <alignment horizontal="left" vertical="center" wrapText="1"/>
    </xf>
    <xf numFmtId="0" fontId="0" fillId="0" borderId="52" xfId="0" applyBorder="1" applyAlignment="1">
      <alignment/>
    </xf>
    <xf numFmtId="38" fontId="1" fillId="0" borderId="60" xfId="49" applyFont="1" applyFill="1" applyBorder="1" applyAlignment="1">
      <alignment horizontal="right"/>
    </xf>
    <xf numFmtId="38" fontId="1" fillId="0" borderId="0" xfId="49" applyFont="1" applyFill="1" applyBorder="1" applyAlignment="1">
      <alignment horizontal="right"/>
    </xf>
    <xf numFmtId="3" fontId="1" fillId="34" borderId="61" xfId="0" applyNumberFormat="1" applyFont="1" applyFill="1" applyBorder="1" applyAlignment="1">
      <alignment/>
    </xf>
    <xf numFmtId="179" fontId="1" fillId="0" borderId="60" xfId="42" applyNumberFormat="1" applyFont="1" applyFill="1" applyBorder="1" applyAlignment="1">
      <alignment horizontal="right" wrapText="1"/>
    </xf>
    <xf numFmtId="38" fontId="1" fillId="0" borderId="60" xfId="49" applyFont="1" applyFill="1" applyBorder="1" applyAlignment="1">
      <alignment horizontal="right" vertical="center"/>
    </xf>
    <xf numFmtId="38" fontId="1" fillId="0" borderId="23" xfId="49" applyFont="1" applyFill="1" applyBorder="1" applyAlignment="1">
      <alignment horizontal="right" vertical="center" wrapText="1"/>
    </xf>
    <xf numFmtId="0" fontId="7" fillId="33" borderId="62"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33" borderId="63"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34" borderId="65" xfId="0" applyFont="1" applyFill="1" applyBorder="1" applyAlignment="1">
      <alignment horizontal="center" vertical="center" wrapText="1"/>
    </xf>
    <xf numFmtId="0" fontId="7" fillId="35" borderId="66" xfId="0" applyFont="1" applyFill="1" applyBorder="1" applyAlignment="1">
      <alignment horizontal="center" vertical="center" wrapText="1"/>
    </xf>
    <xf numFmtId="0" fontId="7" fillId="35" borderId="64"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5" borderId="69" xfId="0" applyFont="1" applyFill="1" applyBorder="1" applyAlignment="1">
      <alignment horizontal="center" vertical="center" wrapText="1"/>
    </xf>
    <xf numFmtId="0" fontId="1" fillId="0" borderId="70" xfId="0" applyFont="1" applyFill="1" applyBorder="1" applyAlignment="1">
      <alignment horizontal="right" wrapText="1"/>
    </xf>
    <xf numFmtId="0" fontId="1" fillId="0" borderId="71" xfId="0" applyFont="1" applyFill="1" applyBorder="1" applyAlignment="1">
      <alignment horizontal="right" wrapText="1"/>
    </xf>
    <xf numFmtId="0" fontId="1" fillId="0" borderId="72" xfId="0" applyFont="1" applyFill="1" applyBorder="1" applyAlignment="1">
      <alignment horizontal="right" wrapText="1"/>
    </xf>
    <xf numFmtId="0" fontId="7" fillId="35" borderId="73" xfId="0" applyFont="1" applyFill="1" applyBorder="1" applyAlignment="1">
      <alignment horizontal="center" vertical="center" wrapText="1"/>
    </xf>
    <xf numFmtId="0" fontId="1" fillId="0" borderId="74" xfId="0" applyFont="1" applyFill="1" applyBorder="1" applyAlignment="1">
      <alignment horizontal="right" wrapText="1"/>
    </xf>
    <xf numFmtId="0" fontId="9" fillId="0" borderId="75" xfId="0" applyFont="1" applyFill="1" applyBorder="1" applyAlignment="1">
      <alignment horizontal="center" vertical="center" wrapText="1"/>
    </xf>
    <xf numFmtId="3" fontId="9" fillId="0" borderId="76" xfId="0" applyNumberFormat="1" applyFont="1" applyFill="1" applyBorder="1" applyAlignment="1">
      <alignment horizontal="center" vertical="center"/>
    </xf>
    <xf numFmtId="3" fontId="9" fillId="0" borderId="77" xfId="0" applyNumberFormat="1" applyFont="1" applyFill="1" applyBorder="1" applyAlignment="1">
      <alignment horizontal="center" vertical="center"/>
    </xf>
    <xf numFmtId="0" fontId="9" fillId="0" borderId="78" xfId="0" applyFont="1" applyFill="1" applyBorder="1" applyAlignment="1">
      <alignment horizontal="center" vertical="center" wrapText="1"/>
    </xf>
    <xf numFmtId="0" fontId="9" fillId="0" borderId="79" xfId="0" applyFont="1" applyFill="1" applyBorder="1" applyAlignment="1">
      <alignment horizontal="center" vertical="center" wrapText="1"/>
    </xf>
    <xf numFmtId="38" fontId="1" fillId="0" borderId="80" xfId="49" applyFont="1" applyFill="1" applyBorder="1" applyAlignment="1">
      <alignment horizontal="right" wrapText="1"/>
    </xf>
    <xf numFmtId="38" fontId="1" fillId="0" borderId="81" xfId="49" applyFont="1" applyFill="1" applyBorder="1" applyAlignment="1">
      <alignment horizontal="right" wrapText="1"/>
    </xf>
    <xf numFmtId="38" fontId="1" fillId="0" borderId="82" xfId="49" applyFont="1" applyFill="1" applyBorder="1" applyAlignment="1">
      <alignment horizontal="right" wrapText="1"/>
    </xf>
    <xf numFmtId="0" fontId="9" fillId="0" borderId="83" xfId="0" applyFont="1" applyFill="1" applyBorder="1" applyAlignment="1">
      <alignment horizontal="center" vertical="center" wrapText="1"/>
    </xf>
    <xf numFmtId="0" fontId="1" fillId="0" borderId="84" xfId="0" applyFont="1" applyFill="1" applyBorder="1" applyAlignment="1">
      <alignment horizontal="right" wrapText="1"/>
    </xf>
    <xf numFmtId="38" fontId="1" fillId="0" borderId="70" xfId="49" applyFont="1" applyFill="1" applyBorder="1" applyAlignment="1">
      <alignment horizontal="right" wrapText="1"/>
    </xf>
    <xf numFmtId="0" fontId="1" fillId="0" borderId="85" xfId="0" applyFont="1" applyFill="1" applyBorder="1" applyAlignment="1">
      <alignment horizontal="right" wrapText="1"/>
    </xf>
    <xf numFmtId="0" fontId="1" fillId="0" borderId="86" xfId="0" applyFont="1" applyFill="1" applyBorder="1" applyAlignment="1">
      <alignment horizontal="right" wrapText="1"/>
    </xf>
    <xf numFmtId="38" fontId="1" fillId="0" borderId="71" xfId="49" applyFont="1" applyFill="1" applyBorder="1" applyAlignment="1">
      <alignment horizontal="right" wrapText="1"/>
    </xf>
    <xf numFmtId="38" fontId="1" fillId="0" borderId="72" xfId="49" applyFont="1" applyFill="1" applyBorder="1" applyAlignment="1">
      <alignment horizontal="right" wrapText="1"/>
    </xf>
    <xf numFmtId="3" fontId="1" fillId="0" borderId="87" xfId="0" applyNumberFormat="1" applyFont="1" applyFill="1" applyBorder="1" applyAlignment="1">
      <alignment horizontal="right"/>
    </xf>
    <xf numFmtId="38" fontId="1" fillId="0" borderId="88" xfId="49" applyFont="1" applyFill="1" applyBorder="1" applyAlignment="1">
      <alignment horizontal="right" wrapText="1"/>
    </xf>
    <xf numFmtId="38" fontId="1" fillId="0" borderId="89" xfId="49" applyFont="1" applyFill="1" applyBorder="1" applyAlignment="1">
      <alignment horizontal="center" vertical="center"/>
    </xf>
    <xf numFmtId="38" fontId="1" fillId="0" borderId="90" xfId="49" applyFont="1" applyFill="1" applyBorder="1" applyAlignment="1">
      <alignment horizontal="center" vertical="center" wrapText="1"/>
    </xf>
    <xf numFmtId="38" fontId="1" fillId="0" borderId="89" xfId="49" applyFont="1" applyFill="1" applyBorder="1" applyAlignment="1">
      <alignment horizontal="right"/>
    </xf>
    <xf numFmtId="38" fontId="1" fillId="0" borderId="74" xfId="49" applyFont="1" applyFill="1" applyBorder="1" applyAlignment="1">
      <alignment horizontal="right" wrapText="1"/>
    </xf>
    <xf numFmtId="3" fontId="1" fillId="0" borderId="89" xfId="0" applyNumberFormat="1" applyFont="1" applyFill="1" applyBorder="1" applyAlignment="1">
      <alignment horizontal="right"/>
    </xf>
    <xf numFmtId="0" fontId="9" fillId="0" borderId="91" xfId="0" applyFont="1" applyFill="1" applyBorder="1" applyAlignment="1">
      <alignment horizontal="center" vertical="center" wrapText="1"/>
    </xf>
    <xf numFmtId="0" fontId="9" fillId="0" borderId="92" xfId="0" applyFont="1" applyFill="1" applyBorder="1" applyAlignment="1">
      <alignment horizontal="center" vertical="center" wrapText="1"/>
    </xf>
    <xf numFmtId="3" fontId="9" fillId="0" borderId="93" xfId="0" applyNumberFormat="1" applyFont="1" applyFill="1" applyBorder="1" applyAlignment="1">
      <alignment horizontal="center" vertical="center"/>
    </xf>
    <xf numFmtId="0" fontId="14" fillId="0" borderId="94" xfId="0" applyFont="1" applyFill="1" applyBorder="1" applyAlignment="1">
      <alignment horizontal="right" wrapText="1"/>
    </xf>
    <xf numFmtId="0" fontId="14" fillId="0" borderId="36" xfId="0" applyFont="1" applyFill="1" applyBorder="1" applyAlignment="1">
      <alignment horizontal="right" wrapText="1"/>
    </xf>
    <xf numFmtId="0" fontId="14" fillId="0" borderId="95" xfId="0" applyFont="1" applyFill="1" applyBorder="1" applyAlignment="1">
      <alignment horizontal="right" wrapText="1"/>
    </xf>
    <xf numFmtId="0" fontId="56" fillId="0" borderId="96" xfId="0" applyFont="1" applyFill="1" applyBorder="1" applyAlignment="1">
      <alignment horizontal="right" wrapText="1"/>
    </xf>
    <xf numFmtId="0" fontId="14" fillId="0" borderId="97" xfId="0" applyFont="1" applyFill="1" applyBorder="1" applyAlignment="1">
      <alignment horizontal="right" wrapText="1"/>
    </xf>
    <xf numFmtId="0" fontId="14" fillId="0" borderId="27" xfId="0" applyFont="1" applyFill="1" applyBorder="1" applyAlignment="1">
      <alignment wrapText="1"/>
    </xf>
    <xf numFmtId="0" fontId="14" fillId="0" borderId="98" xfId="0" applyFont="1" applyFill="1" applyBorder="1" applyAlignment="1">
      <alignment wrapText="1"/>
    </xf>
    <xf numFmtId="0" fontId="56" fillId="0" borderId="37" xfId="0" applyFont="1" applyFill="1" applyBorder="1" applyAlignment="1">
      <alignment wrapText="1"/>
    </xf>
    <xf numFmtId="0" fontId="56" fillId="0" borderId="95" xfId="0" applyFont="1" applyFill="1" applyBorder="1" applyAlignment="1">
      <alignment wrapText="1"/>
    </xf>
    <xf numFmtId="0" fontId="56" fillId="34" borderId="99" xfId="0" applyFont="1" applyFill="1" applyBorder="1" applyAlignment="1">
      <alignment wrapText="1"/>
    </xf>
    <xf numFmtId="0" fontId="56" fillId="34" borderId="100" xfId="0" applyFont="1" applyFill="1" applyBorder="1" applyAlignment="1">
      <alignment wrapText="1"/>
    </xf>
    <xf numFmtId="179" fontId="14" fillId="0" borderId="96" xfId="0" applyNumberFormat="1" applyFont="1" applyBorder="1" applyAlignment="1">
      <alignment horizontal="right" wrapText="1"/>
    </xf>
    <xf numFmtId="38" fontId="56" fillId="0" borderId="20" xfId="49" applyFont="1" applyBorder="1" applyAlignment="1">
      <alignment horizontal="right" wrapText="1"/>
    </xf>
    <xf numFmtId="38" fontId="56" fillId="0" borderId="71" xfId="49" applyFont="1" applyFill="1" applyBorder="1" applyAlignment="1">
      <alignment horizontal="right" wrapText="1"/>
    </xf>
    <xf numFmtId="38" fontId="56" fillId="0" borderId="10" xfId="49" applyFont="1" applyFill="1" applyBorder="1" applyAlignment="1">
      <alignment horizontal="right" wrapText="1"/>
    </xf>
    <xf numFmtId="38" fontId="56" fillId="0" borderId="72" xfId="49" applyFont="1" applyFill="1" applyBorder="1" applyAlignment="1">
      <alignment horizontal="right" wrapText="1"/>
    </xf>
    <xf numFmtId="38" fontId="56" fillId="0" borderId="70" xfId="49" applyFont="1" applyFill="1" applyBorder="1" applyAlignment="1">
      <alignment horizontal="right" wrapText="1"/>
    </xf>
    <xf numFmtId="38" fontId="56" fillId="0" borderId="34" xfId="49" applyFont="1" applyFill="1" applyBorder="1" applyAlignment="1">
      <alignment horizontal="right" wrapText="1"/>
    </xf>
    <xf numFmtId="38" fontId="56" fillId="0" borderId="20" xfId="49" applyFont="1" applyFill="1" applyBorder="1" applyAlignment="1">
      <alignment wrapText="1"/>
    </xf>
    <xf numFmtId="38" fontId="56" fillId="0" borderId="89" xfId="49" applyFont="1" applyFill="1" applyBorder="1" applyAlignment="1">
      <alignment horizontal="right" wrapText="1"/>
    </xf>
    <xf numFmtId="38" fontId="56" fillId="0" borderId="20" xfId="49" applyFont="1" applyFill="1" applyBorder="1" applyAlignment="1">
      <alignment horizontal="right" wrapText="1"/>
    </xf>
    <xf numFmtId="38" fontId="56" fillId="0" borderId="10" xfId="49" applyFont="1" applyBorder="1" applyAlignment="1">
      <alignment horizontal="right" wrapText="1"/>
    </xf>
    <xf numFmtId="182" fontId="56" fillId="0" borderId="71" xfId="0" applyNumberFormat="1" applyFont="1" applyFill="1" applyBorder="1" applyAlignment="1">
      <alignment horizontal="right" wrapText="1"/>
    </xf>
    <xf numFmtId="182" fontId="56" fillId="0" borderId="10" xfId="0" applyNumberFormat="1" applyFont="1" applyFill="1" applyBorder="1" applyAlignment="1">
      <alignment horizontal="right" wrapText="1"/>
    </xf>
    <xf numFmtId="182" fontId="56" fillId="0" borderId="72" xfId="0" applyNumberFormat="1" applyFont="1" applyFill="1" applyBorder="1" applyAlignment="1">
      <alignment horizontal="right" wrapText="1"/>
    </xf>
    <xf numFmtId="182" fontId="56" fillId="0" borderId="70" xfId="0" applyNumberFormat="1" applyFont="1" applyFill="1" applyBorder="1" applyAlignment="1">
      <alignment horizontal="right" wrapText="1"/>
    </xf>
    <xf numFmtId="182" fontId="56" fillId="0" borderId="23" xfId="0" applyNumberFormat="1" applyFont="1" applyFill="1" applyBorder="1" applyAlignment="1">
      <alignment horizontal="right" wrapText="1"/>
    </xf>
    <xf numFmtId="182" fontId="56" fillId="0" borderId="20" xfId="49" applyNumberFormat="1" applyFont="1" applyFill="1" applyBorder="1" applyAlignment="1">
      <alignment wrapText="1"/>
    </xf>
    <xf numFmtId="182" fontId="56" fillId="0" borderId="89" xfId="49" applyNumberFormat="1" applyFont="1" applyFill="1" applyBorder="1" applyAlignment="1">
      <alignment horizontal="right" wrapText="1"/>
    </xf>
    <xf numFmtId="182" fontId="56" fillId="0" borderId="20" xfId="0" applyNumberFormat="1" applyFont="1" applyFill="1" applyBorder="1" applyAlignment="1">
      <alignment horizontal="right" wrapText="1"/>
    </xf>
    <xf numFmtId="182" fontId="56" fillId="0" borderId="10" xfId="49" applyNumberFormat="1" applyFont="1" applyFill="1" applyBorder="1" applyAlignment="1">
      <alignment wrapText="1"/>
    </xf>
    <xf numFmtId="179" fontId="56" fillId="0" borderId="70" xfId="0" applyNumberFormat="1" applyFont="1" applyBorder="1" applyAlignment="1">
      <alignment horizontal="right" wrapText="1"/>
    </xf>
    <xf numFmtId="0" fontId="14" fillId="0" borderId="96" xfId="0" applyFont="1" applyFill="1" applyBorder="1" applyAlignment="1">
      <alignment horizontal="right" wrapText="1"/>
    </xf>
    <xf numFmtId="0" fontId="14" fillId="0" borderId="87" xfId="0" applyFont="1" applyFill="1" applyBorder="1" applyAlignment="1">
      <alignment horizontal="right" wrapText="1"/>
    </xf>
    <xf numFmtId="0" fontId="14" fillId="0" borderId="101" xfId="0" applyFont="1" applyFill="1" applyBorder="1" applyAlignment="1">
      <alignment horizontal="right" wrapText="1"/>
    </xf>
    <xf numFmtId="187" fontId="14" fillId="0" borderId="36" xfId="0" applyNumberFormat="1" applyFont="1" applyBorder="1" applyAlignment="1">
      <alignment horizontal="right" wrapText="1"/>
    </xf>
    <xf numFmtId="0" fontId="14" fillId="0" borderId="71" xfId="0" applyFont="1" applyFill="1" applyBorder="1" applyAlignment="1">
      <alignment horizontal="right" wrapText="1"/>
    </xf>
    <xf numFmtId="0" fontId="56" fillId="36" borderId="10" xfId="0" applyFont="1" applyFill="1" applyBorder="1" applyAlignment="1">
      <alignment horizontal="right" wrapText="1"/>
    </xf>
    <xf numFmtId="0" fontId="56" fillId="36" borderId="72" xfId="0" applyFont="1" applyFill="1" applyBorder="1" applyAlignment="1">
      <alignment horizontal="right" wrapText="1"/>
    </xf>
    <xf numFmtId="0" fontId="56" fillId="36" borderId="34" xfId="0" applyFont="1" applyFill="1" applyBorder="1" applyAlignment="1">
      <alignment horizontal="right" wrapText="1"/>
    </xf>
    <xf numFmtId="0" fontId="56" fillId="36" borderId="20" xfId="0" applyFont="1" applyFill="1" applyBorder="1" applyAlignment="1">
      <alignment horizontal="right" wrapText="1"/>
    </xf>
    <xf numFmtId="0" fontId="56" fillId="0" borderId="89" xfId="0" applyFont="1" applyFill="1" applyBorder="1" applyAlignment="1">
      <alignment horizontal="right" wrapText="1"/>
    </xf>
    <xf numFmtId="0" fontId="14" fillId="0" borderId="10" xfId="0" applyFont="1" applyFill="1" applyBorder="1" applyAlignment="1">
      <alignment horizontal="right" wrapText="1"/>
    </xf>
    <xf numFmtId="0" fontId="14" fillId="0" borderId="74" xfId="0" applyFont="1" applyFill="1" applyBorder="1" applyAlignment="1">
      <alignment horizontal="right" wrapText="1"/>
    </xf>
    <xf numFmtId="187" fontId="14" fillId="0" borderId="10" xfId="0" applyNumberFormat="1" applyFont="1" applyBorder="1" applyAlignment="1">
      <alignment horizontal="right" wrapText="1"/>
    </xf>
    <xf numFmtId="179" fontId="14" fillId="0" borderId="70" xfId="0" applyNumberFormat="1" applyFont="1" applyBorder="1" applyAlignment="1">
      <alignment horizontal="right" wrapText="1"/>
    </xf>
    <xf numFmtId="0" fontId="14" fillId="0" borderId="74" xfId="0" applyFont="1" applyBorder="1" applyAlignment="1">
      <alignment horizontal="right" wrapText="1"/>
    </xf>
    <xf numFmtId="0" fontId="14" fillId="0" borderId="102" xfId="0" applyFont="1" applyFill="1" applyBorder="1" applyAlignment="1">
      <alignment horizontal="right" wrapText="1"/>
    </xf>
    <xf numFmtId="0" fontId="14" fillId="0" borderId="11" xfId="0" applyFont="1" applyFill="1" applyBorder="1" applyAlignment="1">
      <alignment horizontal="right" wrapText="1"/>
    </xf>
    <xf numFmtId="0" fontId="14" fillId="0" borderId="103" xfId="0" applyFont="1" applyFill="1" applyBorder="1" applyAlignment="1">
      <alignment horizontal="right" wrapText="1"/>
    </xf>
    <xf numFmtId="0" fontId="14" fillId="0" borderId="104" xfId="0" applyFont="1" applyFill="1" applyBorder="1" applyAlignment="1">
      <alignment horizontal="right" wrapText="1"/>
    </xf>
    <xf numFmtId="0" fontId="14" fillId="0" borderId="23" xfId="0" applyFont="1" applyFill="1" applyBorder="1" applyAlignment="1">
      <alignment horizontal="right" wrapText="1"/>
    </xf>
    <xf numFmtId="0" fontId="14" fillId="0" borderId="19" xfId="0" applyFont="1" applyFill="1" applyBorder="1" applyAlignment="1">
      <alignment wrapText="1"/>
    </xf>
    <xf numFmtId="0" fontId="56" fillId="0" borderId="105" xfId="0" applyFont="1" applyFill="1" applyBorder="1" applyAlignment="1">
      <alignment horizontal="right" wrapText="1"/>
    </xf>
    <xf numFmtId="0" fontId="14" fillId="0" borderId="90" xfId="0" applyFont="1" applyFill="1" applyBorder="1" applyAlignment="1">
      <alignment horizontal="right" wrapText="1"/>
    </xf>
    <xf numFmtId="187" fontId="14" fillId="0" borderId="30" xfId="0" applyNumberFormat="1" applyFont="1" applyBorder="1" applyAlignment="1">
      <alignment horizontal="right" wrapText="1"/>
    </xf>
    <xf numFmtId="179" fontId="14" fillId="0" borderId="104" xfId="0" applyNumberFormat="1" applyFont="1" applyBorder="1" applyAlignment="1">
      <alignment horizontal="right" wrapText="1"/>
    </xf>
    <xf numFmtId="0" fontId="14" fillId="0" borderId="106" xfId="0" applyFont="1" applyFill="1" applyBorder="1" applyAlignment="1">
      <alignment horizontal="right" wrapText="1"/>
    </xf>
    <xf numFmtId="0" fontId="14" fillId="0" borderId="29" xfId="0" applyFont="1" applyFill="1" applyBorder="1" applyAlignment="1">
      <alignment horizontal="right" wrapText="1"/>
    </xf>
    <xf numFmtId="0" fontId="14" fillId="0" borderId="107" xfId="0" applyFont="1" applyFill="1" applyBorder="1" applyAlignment="1">
      <alignment horizontal="right" wrapText="1"/>
    </xf>
    <xf numFmtId="0" fontId="14" fillId="0" borderId="108" xfId="0" applyFont="1" applyFill="1" applyBorder="1" applyAlignment="1">
      <alignment horizontal="right" wrapText="1"/>
    </xf>
    <xf numFmtId="0" fontId="14" fillId="0" borderId="31" xfId="0" applyFont="1" applyFill="1" applyBorder="1" applyAlignment="1">
      <alignment horizontal="right" wrapText="1"/>
    </xf>
    <xf numFmtId="0" fontId="14" fillId="0" borderId="15" xfId="0" applyFont="1" applyFill="1" applyBorder="1" applyAlignment="1">
      <alignment wrapText="1"/>
    </xf>
    <xf numFmtId="0" fontId="56" fillId="0" borderId="109" xfId="0" applyFont="1" applyFill="1" applyBorder="1" applyAlignment="1">
      <alignment horizontal="right" wrapText="1"/>
    </xf>
    <xf numFmtId="0" fontId="14" fillId="0" borderId="110" xfId="0" applyFont="1" applyFill="1" applyBorder="1" applyAlignment="1">
      <alignment horizontal="right" wrapText="1"/>
    </xf>
    <xf numFmtId="0" fontId="14" fillId="0" borderId="72" xfId="0" applyFont="1" applyFill="1" applyBorder="1" applyAlignment="1">
      <alignment horizontal="right" wrapText="1"/>
    </xf>
    <xf numFmtId="0" fontId="14" fillId="0" borderId="70" xfId="0" applyFont="1" applyFill="1" applyBorder="1" applyAlignment="1">
      <alignment horizontal="right" wrapText="1"/>
    </xf>
    <xf numFmtId="0" fontId="14" fillId="0" borderId="34" xfId="0" applyFont="1" applyFill="1" applyBorder="1" applyAlignment="1">
      <alignment horizontal="right" wrapText="1"/>
    </xf>
    <xf numFmtId="0" fontId="14" fillId="0" borderId="20" xfId="0" applyFont="1" applyFill="1" applyBorder="1" applyAlignment="1">
      <alignment wrapText="1"/>
    </xf>
    <xf numFmtId="187" fontId="14" fillId="0" borderId="54" xfId="0" applyNumberFormat="1" applyFont="1" applyBorder="1" applyAlignment="1">
      <alignment horizontal="right" wrapText="1"/>
    </xf>
    <xf numFmtId="0" fontId="14" fillId="0" borderId="20" xfId="0" applyFont="1" applyFill="1" applyBorder="1" applyAlignment="1">
      <alignment horizontal="right" wrapText="1"/>
    </xf>
    <xf numFmtId="0" fontId="14" fillId="0" borderId="89" xfId="0" applyFont="1" applyFill="1" applyBorder="1" applyAlignment="1">
      <alignment horizontal="right" wrapText="1"/>
    </xf>
    <xf numFmtId="38" fontId="14" fillId="0" borderId="85" xfId="49" applyFont="1" applyFill="1" applyBorder="1" applyAlignment="1">
      <alignment horizontal="right" wrapText="1"/>
    </xf>
    <xf numFmtId="38" fontId="14" fillId="0" borderId="28" xfId="49" applyFont="1" applyFill="1" applyBorder="1" applyAlignment="1">
      <alignment horizontal="right" wrapText="1"/>
    </xf>
    <xf numFmtId="38" fontId="14" fillId="0" borderId="86" xfId="49" applyFont="1" applyFill="1" applyBorder="1" applyAlignment="1">
      <alignment horizontal="right" wrapText="1"/>
    </xf>
    <xf numFmtId="38" fontId="14" fillId="0" borderId="84" xfId="49" applyFont="1" applyFill="1" applyBorder="1" applyAlignment="1">
      <alignment horizontal="right" wrapText="1"/>
    </xf>
    <xf numFmtId="38" fontId="14" fillId="0" borderId="32" xfId="49" applyFont="1" applyFill="1" applyBorder="1" applyAlignment="1">
      <alignment horizontal="right" wrapText="1"/>
    </xf>
    <xf numFmtId="3" fontId="14" fillId="0" borderId="14" xfId="0" applyNumberFormat="1" applyFont="1" applyFill="1" applyBorder="1" applyAlignment="1">
      <alignment/>
    </xf>
    <xf numFmtId="3" fontId="14" fillId="0" borderId="111" xfId="0" applyNumberFormat="1" applyFont="1" applyFill="1" applyBorder="1" applyAlignment="1">
      <alignment horizontal="right"/>
    </xf>
    <xf numFmtId="38" fontId="14" fillId="0" borderId="112" xfId="49" applyFont="1" applyFill="1" applyBorder="1" applyAlignment="1">
      <alignment horizontal="right" wrapText="1"/>
    </xf>
    <xf numFmtId="38" fontId="14" fillId="0" borderId="106" xfId="49" applyFont="1" applyFill="1" applyBorder="1" applyAlignment="1">
      <alignment horizontal="right"/>
    </xf>
    <xf numFmtId="38" fontId="14" fillId="0" borderId="29" xfId="49" applyFont="1" applyFill="1" applyBorder="1" applyAlignment="1">
      <alignment horizontal="right"/>
    </xf>
    <xf numFmtId="38" fontId="14" fillId="0" borderId="107" xfId="49" applyFont="1" applyFill="1" applyBorder="1" applyAlignment="1">
      <alignment horizontal="right"/>
    </xf>
    <xf numFmtId="38" fontId="14" fillId="0" borderId="108" xfId="49" applyFont="1" applyFill="1" applyBorder="1" applyAlignment="1">
      <alignment horizontal="right"/>
    </xf>
    <xf numFmtId="38" fontId="14" fillId="0" borderId="113" xfId="49" applyFont="1" applyFill="1" applyBorder="1" applyAlignment="1">
      <alignment horizontal="right"/>
    </xf>
    <xf numFmtId="3" fontId="14" fillId="0" borderId="15" xfId="0" applyNumberFormat="1" applyFont="1" applyFill="1" applyBorder="1" applyAlignment="1">
      <alignment/>
    </xf>
    <xf numFmtId="3" fontId="14" fillId="0" borderId="109" xfId="0" applyNumberFormat="1" applyFont="1" applyFill="1" applyBorder="1" applyAlignment="1">
      <alignment horizontal="right"/>
    </xf>
    <xf numFmtId="38" fontId="14" fillId="0" borderId="110" xfId="49" applyFont="1" applyFill="1" applyBorder="1" applyAlignment="1">
      <alignment horizontal="right"/>
    </xf>
    <xf numFmtId="3" fontId="14" fillId="0" borderId="111" xfId="0" applyNumberFormat="1" applyFont="1" applyFill="1" applyBorder="1" applyAlignment="1">
      <alignment/>
    </xf>
    <xf numFmtId="38" fontId="14" fillId="0" borderId="114" xfId="49" applyFont="1" applyFill="1" applyBorder="1" applyAlignment="1">
      <alignment horizontal="right"/>
    </xf>
    <xf numFmtId="38" fontId="14" fillId="0" borderId="48" xfId="49" applyFont="1" applyFill="1" applyBorder="1" applyAlignment="1">
      <alignment horizontal="right"/>
    </xf>
    <xf numFmtId="38" fontId="14" fillId="0" borderId="115" xfId="49" applyFont="1" applyFill="1" applyBorder="1" applyAlignment="1">
      <alignment horizontal="right"/>
    </xf>
    <xf numFmtId="38" fontId="14" fillId="0" borderId="116" xfId="49" applyFont="1" applyFill="1" applyBorder="1" applyAlignment="1">
      <alignment horizontal="right"/>
    </xf>
    <xf numFmtId="3" fontId="14" fillId="0" borderId="109" xfId="0" applyNumberFormat="1" applyFont="1" applyFill="1" applyBorder="1" applyAlignment="1">
      <alignment/>
    </xf>
    <xf numFmtId="38" fontId="14" fillId="0" borderId="117" xfId="49" applyFont="1" applyFill="1" applyBorder="1" applyAlignment="1">
      <alignment horizontal="right"/>
    </xf>
    <xf numFmtId="38" fontId="14" fillId="0" borderId="81" xfId="49" applyFont="1" applyFill="1" applyBorder="1" applyAlignment="1">
      <alignment horizontal="right" wrapText="1"/>
    </xf>
    <xf numFmtId="38" fontId="14" fillId="0" borderId="30" xfId="49" applyFont="1" applyFill="1" applyBorder="1" applyAlignment="1">
      <alignment horizontal="right" wrapText="1"/>
    </xf>
    <xf numFmtId="38" fontId="14" fillId="0" borderId="82" xfId="49" applyFont="1" applyFill="1" applyBorder="1" applyAlignment="1">
      <alignment horizontal="right" wrapText="1"/>
    </xf>
    <xf numFmtId="38" fontId="14" fillId="0" borderId="80" xfId="49" applyFont="1" applyFill="1" applyBorder="1" applyAlignment="1">
      <alignment horizontal="right" wrapText="1"/>
    </xf>
    <xf numFmtId="38" fontId="14" fillId="0" borderId="23" xfId="49" applyFont="1" applyFill="1" applyBorder="1" applyAlignment="1">
      <alignment horizontal="right" wrapText="1"/>
    </xf>
    <xf numFmtId="3" fontId="14" fillId="0" borderId="19" xfId="0" applyNumberFormat="1" applyFont="1" applyFill="1" applyBorder="1" applyAlignment="1">
      <alignment/>
    </xf>
    <xf numFmtId="3" fontId="14" fillId="0" borderId="105" xfId="0" applyNumberFormat="1" applyFont="1" applyFill="1" applyBorder="1" applyAlignment="1">
      <alignment/>
    </xf>
    <xf numFmtId="38" fontId="14" fillId="0" borderId="118" xfId="49" applyFont="1" applyFill="1" applyBorder="1" applyAlignment="1">
      <alignment horizontal="right" wrapText="1"/>
    </xf>
    <xf numFmtId="179" fontId="14" fillId="0" borderId="30" xfId="42" applyNumberFormat="1" applyFont="1" applyFill="1" applyBorder="1" applyAlignment="1">
      <alignment horizontal="right"/>
    </xf>
    <xf numFmtId="38" fontId="14" fillId="0" borderId="31" xfId="49" applyFont="1" applyFill="1" applyBorder="1" applyAlignment="1">
      <alignment horizontal="right"/>
    </xf>
    <xf numFmtId="38" fontId="14" fillId="0" borderId="119" xfId="49" applyFont="1" applyFill="1" applyBorder="1" applyAlignment="1">
      <alignment horizontal="right" wrapText="1"/>
    </xf>
    <xf numFmtId="38" fontId="14" fillId="0" borderId="49" xfId="49" applyFont="1" applyFill="1" applyBorder="1" applyAlignment="1">
      <alignment horizontal="right" wrapText="1"/>
    </xf>
    <xf numFmtId="38" fontId="14" fillId="0" borderId="120" xfId="49" applyFont="1" applyFill="1" applyBorder="1" applyAlignment="1">
      <alignment horizontal="right" wrapText="1"/>
    </xf>
    <xf numFmtId="38" fontId="14" fillId="0" borderId="121" xfId="49" applyFont="1" applyFill="1" applyBorder="1" applyAlignment="1">
      <alignment horizontal="right" wrapText="1"/>
    </xf>
    <xf numFmtId="38" fontId="14" fillId="0" borderId="0" xfId="49" applyFont="1" applyFill="1" applyBorder="1" applyAlignment="1">
      <alignment horizontal="right" wrapText="1"/>
    </xf>
    <xf numFmtId="38" fontId="14" fillId="0" borderId="122" xfId="49" applyFont="1" applyFill="1" applyBorder="1" applyAlignment="1">
      <alignment horizontal="right" wrapText="1"/>
    </xf>
    <xf numFmtId="3" fontId="14" fillId="0" borderId="17" xfId="0" applyNumberFormat="1" applyFont="1" applyFill="1" applyBorder="1" applyAlignment="1">
      <alignment/>
    </xf>
    <xf numFmtId="3" fontId="14" fillId="0" borderId="123" xfId="0" applyNumberFormat="1" applyFont="1" applyFill="1" applyBorder="1" applyAlignment="1">
      <alignment/>
    </xf>
    <xf numFmtId="3" fontId="14" fillId="0" borderId="26" xfId="0" applyNumberFormat="1" applyFont="1" applyFill="1" applyBorder="1" applyAlignment="1">
      <alignment/>
    </xf>
    <xf numFmtId="3" fontId="14" fillId="0" borderId="124" xfId="0" applyNumberFormat="1" applyFont="1" applyFill="1" applyBorder="1" applyAlignment="1">
      <alignment/>
    </xf>
    <xf numFmtId="38" fontId="14" fillId="0" borderId="10" xfId="49" applyFont="1" applyFill="1" applyBorder="1" applyAlignment="1">
      <alignment horizontal="right"/>
    </xf>
    <xf numFmtId="0" fontId="14" fillId="0" borderId="81" xfId="0" applyFont="1" applyFill="1" applyBorder="1" applyAlignment="1">
      <alignment horizontal="right" wrapText="1"/>
    </xf>
    <xf numFmtId="0" fontId="14" fillId="0" borderId="30" xfId="0" applyFont="1" applyFill="1" applyBorder="1" applyAlignment="1">
      <alignment horizontal="right" wrapText="1"/>
    </xf>
    <xf numFmtId="0" fontId="14" fillId="0" borderId="82" xfId="0" applyFont="1" applyFill="1" applyBorder="1" applyAlignment="1">
      <alignment horizontal="right" wrapText="1"/>
    </xf>
    <xf numFmtId="0" fontId="14" fillId="0" borderId="80" xfId="0" applyFont="1" applyFill="1" applyBorder="1" applyAlignment="1">
      <alignment horizontal="right" wrapText="1"/>
    </xf>
    <xf numFmtId="0" fontId="14" fillId="0" borderId="125" xfId="0" applyFont="1" applyFill="1" applyBorder="1" applyAlignment="1">
      <alignment horizontal="right" wrapText="1"/>
    </xf>
    <xf numFmtId="0" fontId="14" fillId="0" borderId="122" xfId="0" applyFont="1" applyFill="1" applyBorder="1" applyAlignment="1">
      <alignment horizontal="right" wrapText="1"/>
    </xf>
    <xf numFmtId="38" fontId="14" fillId="0" borderId="49" xfId="49" applyFont="1" applyFill="1" applyBorder="1" applyAlignment="1">
      <alignment horizontal="right"/>
    </xf>
    <xf numFmtId="0" fontId="14" fillId="0" borderId="126" xfId="0" applyFont="1" applyFill="1" applyBorder="1" applyAlignment="1">
      <alignment horizontal="right" wrapText="1"/>
    </xf>
    <xf numFmtId="0" fontId="14" fillId="0" borderId="60" xfId="0" applyFont="1" applyFill="1" applyBorder="1" applyAlignment="1">
      <alignment horizontal="right" wrapText="1"/>
    </xf>
    <xf numFmtId="0" fontId="14" fillId="0" borderId="127" xfId="0" applyFont="1" applyFill="1" applyBorder="1" applyAlignment="1">
      <alignment horizontal="right" wrapText="1"/>
    </xf>
    <xf numFmtId="0" fontId="14" fillId="0" borderId="128" xfId="0" applyFont="1" applyFill="1" applyBorder="1" applyAlignment="1">
      <alignment horizontal="right" wrapText="1"/>
    </xf>
    <xf numFmtId="0" fontId="14" fillId="0" borderId="0" xfId="0" applyFont="1" applyFill="1" applyBorder="1" applyAlignment="1">
      <alignment horizontal="right" wrapText="1"/>
    </xf>
    <xf numFmtId="3" fontId="14" fillId="0" borderId="41" xfId="0" applyNumberFormat="1" applyFont="1" applyFill="1" applyBorder="1" applyAlignment="1">
      <alignment/>
    </xf>
    <xf numFmtId="3" fontId="14" fillId="0" borderId="129" xfId="0" applyNumberFormat="1" applyFont="1" applyFill="1" applyBorder="1" applyAlignment="1">
      <alignment/>
    </xf>
    <xf numFmtId="38" fontId="14" fillId="0" borderId="60" xfId="49" applyFont="1" applyFill="1" applyBorder="1" applyAlignment="1">
      <alignment horizontal="right" wrapText="1"/>
    </xf>
    <xf numFmtId="38" fontId="14" fillId="0" borderId="130" xfId="49" applyFont="1" applyFill="1" applyBorder="1" applyAlignment="1">
      <alignment horizontal="right" wrapText="1"/>
    </xf>
    <xf numFmtId="179" fontId="14" fillId="0" borderId="60" xfId="42" applyNumberFormat="1" applyFont="1" applyFill="1" applyBorder="1" applyAlignment="1">
      <alignment horizontal="right"/>
    </xf>
    <xf numFmtId="0" fontId="14" fillId="0" borderId="118" xfId="0" applyFont="1" applyFill="1" applyBorder="1" applyAlignment="1">
      <alignment horizontal="right" wrapText="1"/>
    </xf>
    <xf numFmtId="0" fontId="14" fillId="0" borderId="106" xfId="0" applyFont="1" applyFill="1" applyBorder="1" applyAlignment="1">
      <alignment horizontal="right"/>
    </xf>
    <xf numFmtId="0" fontId="14" fillId="0" borderId="29" xfId="0" applyFont="1" applyFill="1" applyBorder="1" applyAlignment="1">
      <alignment horizontal="right"/>
    </xf>
    <xf numFmtId="0" fontId="14" fillId="0" borderId="107" xfId="0" applyFont="1" applyFill="1" applyBorder="1" applyAlignment="1">
      <alignment horizontal="right"/>
    </xf>
    <xf numFmtId="38" fontId="14" fillId="0" borderId="15" xfId="49" applyFont="1" applyFill="1" applyBorder="1" applyAlignment="1">
      <alignment horizontal="right"/>
    </xf>
    <xf numFmtId="0" fontId="14" fillId="0" borderId="67" xfId="0" applyFont="1" applyFill="1" applyBorder="1" applyAlignment="1">
      <alignment horizontal="right" wrapText="1"/>
    </xf>
    <xf numFmtId="0" fontId="14" fillId="0" borderId="21" xfId="0" applyFont="1" applyFill="1" applyBorder="1" applyAlignment="1">
      <alignment horizontal="right" wrapText="1"/>
    </xf>
    <xf numFmtId="0" fontId="14" fillId="0" borderId="68" xfId="0" applyFont="1" applyFill="1" applyBorder="1" applyAlignment="1">
      <alignment horizontal="right" wrapText="1"/>
    </xf>
    <xf numFmtId="0" fontId="14" fillId="0" borderId="62" xfId="0" applyFont="1" applyFill="1" applyBorder="1" applyAlignment="1">
      <alignment horizontal="right" wrapText="1"/>
    </xf>
    <xf numFmtId="0" fontId="14" fillId="0" borderId="25" xfId="0" applyFont="1" applyFill="1" applyBorder="1" applyAlignment="1">
      <alignment horizontal="right" wrapText="1"/>
    </xf>
    <xf numFmtId="3" fontId="14" fillId="0" borderId="25" xfId="0" applyNumberFormat="1" applyFont="1" applyFill="1" applyBorder="1" applyAlignment="1">
      <alignment horizontal="right"/>
    </xf>
    <xf numFmtId="3" fontId="14" fillId="0" borderId="87" xfId="0" applyNumberFormat="1" applyFont="1" applyFill="1" applyBorder="1" applyAlignment="1">
      <alignment horizontal="right"/>
    </xf>
    <xf numFmtId="38" fontId="14" fillId="0" borderId="88" xfId="49" applyFont="1" applyFill="1" applyBorder="1" applyAlignment="1">
      <alignment horizontal="right" wrapText="1"/>
    </xf>
    <xf numFmtId="38" fontId="14" fillId="0" borderId="36" xfId="49" applyFont="1" applyFill="1" applyBorder="1" applyAlignment="1">
      <alignment horizontal="right"/>
    </xf>
    <xf numFmtId="179" fontId="14" fillId="0" borderId="0" xfId="42" applyNumberFormat="1" applyFont="1" applyFill="1" applyBorder="1" applyAlignment="1">
      <alignment horizontal="right"/>
    </xf>
    <xf numFmtId="3" fontId="14" fillId="0" borderId="89" xfId="0" applyNumberFormat="1" applyFont="1" applyFill="1" applyBorder="1" applyAlignment="1">
      <alignment horizontal="right"/>
    </xf>
    <xf numFmtId="38" fontId="14" fillId="0" borderId="74" xfId="49" applyFont="1" applyFill="1" applyBorder="1" applyAlignment="1">
      <alignment horizontal="right" wrapText="1"/>
    </xf>
    <xf numFmtId="3" fontId="14" fillId="0" borderId="37" xfId="0" applyNumberFormat="1" applyFont="1" applyBorder="1" applyAlignment="1">
      <alignment horizontal="right"/>
    </xf>
    <xf numFmtId="0" fontId="14" fillId="0" borderId="94" xfId="0" applyFont="1" applyFill="1" applyBorder="1" applyAlignment="1">
      <alignment horizontal="right"/>
    </xf>
    <xf numFmtId="0" fontId="14" fillId="0" borderId="36" xfId="0" applyFont="1" applyFill="1" applyBorder="1" applyAlignment="1">
      <alignment horizontal="right"/>
    </xf>
    <xf numFmtId="0" fontId="14" fillId="0" borderId="95" xfId="0" applyFont="1" applyFill="1" applyBorder="1" applyAlignment="1">
      <alignment horizontal="right"/>
    </xf>
    <xf numFmtId="0" fontId="14" fillId="0" borderId="96" xfId="0" applyFont="1" applyFill="1" applyBorder="1" applyAlignment="1">
      <alignment horizontal="right"/>
    </xf>
    <xf numFmtId="0" fontId="14" fillId="0" borderId="97" xfId="0" applyFont="1" applyFill="1" applyBorder="1" applyAlignment="1">
      <alignment horizontal="right"/>
    </xf>
    <xf numFmtId="3" fontId="14" fillId="0" borderId="27" xfId="0" applyNumberFormat="1" applyFont="1" applyFill="1" applyBorder="1" applyAlignment="1">
      <alignment/>
    </xf>
    <xf numFmtId="38" fontId="14" fillId="0" borderId="37" xfId="49" applyFont="1" applyFill="1" applyBorder="1" applyAlignment="1">
      <alignment horizontal="right"/>
    </xf>
    <xf numFmtId="38" fontId="14" fillId="0" borderId="95" xfId="49" applyFont="1" applyFill="1" applyBorder="1" applyAlignment="1">
      <alignment horizontal="right"/>
    </xf>
    <xf numFmtId="38" fontId="14" fillId="0" borderId="10" xfId="49" applyFont="1" applyBorder="1" applyAlignment="1">
      <alignment horizontal="right" wrapText="1"/>
    </xf>
    <xf numFmtId="179" fontId="14" fillId="0" borderId="36" xfId="0" applyNumberFormat="1" applyFont="1" applyBorder="1" applyAlignment="1">
      <alignment horizontal="right" wrapText="1"/>
    </xf>
    <xf numFmtId="179" fontId="14" fillId="0" borderId="0" xfId="0" applyNumberFormat="1" applyFont="1" applyFill="1" applyBorder="1" applyAlignment="1">
      <alignment horizontal="right" wrapText="1"/>
    </xf>
    <xf numFmtId="3" fontId="56" fillId="0" borderId="20" xfId="0" applyNumberFormat="1" applyFont="1" applyBorder="1" applyAlignment="1">
      <alignment horizontal="right"/>
    </xf>
    <xf numFmtId="38" fontId="14" fillId="0" borderId="71" xfId="49" applyFont="1" applyFill="1" applyBorder="1" applyAlignment="1">
      <alignment horizontal="right"/>
    </xf>
    <xf numFmtId="38" fontId="14" fillId="0" borderId="72" xfId="49" applyFont="1" applyFill="1" applyBorder="1" applyAlignment="1">
      <alignment horizontal="right"/>
    </xf>
    <xf numFmtId="38" fontId="14" fillId="0" borderId="70" xfId="49" applyFont="1" applyFill="1" applyBorder="1" applyAlignment="1">
      <alignment horizontal="right"/>
    </xf>
    <xf numFmtId="38" fontId="14" fillId="0" borderId="34" xfId="49" applyFont="1" applyFill="1" applyBorder="1" applyAlignment="1">
      <alignment horizontal="right"/>
    </xf>
    <xf numFmtId="3" fontId="14" fillId="0" borderId="20" xfId="0" applyNumberFormat="1" applyFont="1" applyFill="1" applyBorder="1" applyAlignment="1">
      <alignment/>
    </xf>
    <xf numFmtId="38" fontId="14" fillId="0" borderId="89" xfId="49" applyFont="1" applyFill="1" applyBorder="1" applyAlignment="1">
      <alignment horizontal="center" vertical="center"/>
    </xf>
    <xf numFmtId="38" fontId="14" fillId="0" borderId="20" xfId="49" applyFont="1" applyFill="1" applyBorder="1" applyAlignment="1">
      <alignment horizontal="center" vertical="center"/>
    </xf>
    <xf numFmtId="38" fontId="14" fillId="0" borderId="72" xfId="49" applyFont="1" applyFill="1" applyBorder="1" applyAlignment="1">
      <alignment horizontal="center" vertical="center"/>
    </xf>
    <xf numFmtId="179" fontId="14" fillId="0" borderId="35" xfId="0" applyNumberFormat="1" applyFont="1" applyBorder="1" applyAlignment="1">
      <alignment horizontal="right" wrapText="1"/>
    </xf>
    <xf numFmtId="3" fontId="56" fillId="0" borderId="20" xfId="0" applyNumberFormat="1" applyFont="1" applyBorder="1" applyAlignment="1">
      <alignment horizontal="right" wrapText="1"/>
    </xf>
    <xf numFmtId="38" fontId="14" fillId="0" borderId="71" xfId="49" applyFont="1" applyFill="1" applyBorder="1" applyAlignment="1">
      <alignment horizontal="right" wrapText="1"/>
    </xf>
    <xf numFmtId="38" fontId="14" fillId="0" borderId="10" xfId="49" applyFont="1" applyFill="1" applyBorder="1" applyAlignment="1">
      <alignment horizontal="right" wrapText="1"/>
    </xf>
    <xf numFmtId="38" fontId="14" fillId="0" borderId="72" xfId="49" applyFont="1" applyFill="1" applyBorder="1" applyAlignment="1">
      <alignment horizontal="right" wrapText="1"/>
    </xf>
    <xf numFmtId="38" fontId="14" fillId="0" borderId="70" xfId="49" applyFont="1" applyFill="1" applyBorder="1" applyAlignment="1">
      <alignment horizontal="right" wrapText="1"/>
    </xf>
    <xf numFmtId="38" fontId="14" fillId="0" borderId="34" xfId="49" applyFont="1" applyFill="1" applyBorder="1" applyAlignment="1">
      <alignment horizontal="right" wrapText="1"/>
    </xf>
    <xf numFmtId="3" fontId="14" fillId="0" borderId="20" xfId="0" applyNumberFormat="1" applyFont="1" applyFill="1" applyBorder="1" applyAlignment="1">
      <alignment wrapText="1"/>
    </xf>
    <xf numFmtId="3" fontId="14" fillId="0" borderId="89" xfId="0" applyNumberFormat="1" applyFont="1" applyFill="1" applyBorder="1" applyAlignment="1">
      <alignment horizontal="right" wrapText="1"/>
    </xf>
    <xf numFmtId="38" fontId="14" fillId="0" borderId="20" xfId="49" applyFont="1" applyFill="1" applyBorder="1" applyAlignment="1">
      <alignment horizontal="right" wrapText="1"/>
    </xf>
    <xf numFmtId="179" fontId="14" fillId="0" borderId="10" xfId="0" applyNumberFormat="1" applyFont="1" applyBorder="1" applyAlignment="1">
      <alignment horizontal="right" wrapText="1"/>
    </xf>
    <xf numFmtId="38" fontId="14" fillId="0" borderId="20" xfId="49" applyFont="1" applyFill="1" applyBorder="1" applyAlignment="1">
      <alignment/>
    </xf>
    <xf numFmtId="181" fontId="14" fillId="0" borderId="71" xfId="49" applyNumberFormat="1" applyFont="1" applyFill="1" applyBorder="1" applyAlignment="1">
      <alignment horizontal="right" wrapText="1"/>
    </xf>
    <xf numFmtId="181" fontId="14" fillId="0" borderId="10" xfId="49" applyNumberFormat="1" applyFont="1" applyFill="1" applyBorder="1" applyAlignment="1">
      <alignment horizontal="right" wrapText="1"/>
    </xf>
    <xf numFmtId="181" fontId="14" fillId="0" borderId="72" xfId="49" applyNumberFormat="1" applyFont="1" applyFill="1" applyBorder="1" applyAlignment="1">
      <alignment horizontal="right" wrapText="1"/>
    </xf>
    <xf numFmtId="181" fontId="14" fillId="0" borderId="70" xfId="49" applyNumberFormat="1" applyFont="1" applyFill="1" applyBorder="1" applyAlignment="1">
      <alignment horizontal="right" wrapText="1"/>
    </xf>
    <xf numFmtId="181" fontId="14" fillId="0" borderId="34" xfId="49" applyNumberFormat="1" applyFont="1" applyFill="1" applyBorder="1" applyAlignment="1">
      <alignment horizontal="right" wrapText="1"/>
    </xf>
    <xf numFmtId="181" fontId="14" fillId="0" borderId="20" xfId="0" applyNumberFormat="1" applyFont="1" applyFill="1" applyBorder="1" applyAlignment="1">
      <alignment wrapText="1"/>
    </xf>
    <xf numFmtId="181" fontId="14" fillId="0" borderId="89" xfId="0" applyNumberFormat="1" applyFont="1" applyFill="1" applyBorder="1" applyAlignment="1">
      <alignment horizontal="right" wrapText="1"/>
    </xf>
    <xf numFmtId="181" fontId="14" fillId="0" borderId="20" xfId="49" applyNumberFormat="1" applyFont="1" applyFill="1" applyBorder="1" applyAlignment="1">
      <alignment horizontal="right" wrapText="1"/>
    </xf>
    <xf numFmtId="38" fontId="14" fillId="0" borderId="36" xfId="49" applyFont="1" applyBorder="1" applyAlignment="1">
      <alignment horizontal="right" wrapText="1"/>
    </xf>
    <xf numFmtId="38" fontId="14" fillId="0" borderId="95" xfId="49" applyFont="1" applyBorder="1" applyAlignment="1">
      <alignment horizontal="right" wrapText="1"/>
    </xf>
    <xf numFmtId="38" fontId="57" fillId="0" borderId="96" xfId="49" applyFont="1" applyBorder="1" applyAlignment="1">
      <alignment horizontal="right" wrapText="1"/>
    </xf>
    <xf numFmtId="38" fontId="14" fillId="0" borderId="97" xfId="49" applyFont="1" applyBorder="1" applyAlignment="1">
      <alignment horizontal="right" wrapText="1"/>
    </xf>
    <xf numFmtId="38" fontId="14" fillId="0" borderId="27" xfId="49" applyFont="1" applyFill="1" applyBorder="1" applyAlignment="1">
      <alignment wrapText="1"/>
    </xf>
    <xf numFmtId="38" fontId="14" fillId="0" borderId="87" xfId="49" applyFont="1" applyFill="1" applyBorder="1" applyAlignment="1">
      <alignment horizontal="right" wrapText="1"/>
    </xf>
    <xf numFmtId="38" fontId="14" fillId="0" borderId="101" xfId="49" applyFont="1" applyBorder="1" applyAlignment="1">
      <alignment horizontal="right" wrapText="1"/>
    </xf>
    <xf numFmtId="38" fontId="14" fillId="0" borderId="20" xfId="49" applyFont="1" applyFill="1" applyBorder="1" applyAlignment="1">
      <alignment wrapText="1"/>
    </xf>
    <xf numFmtId="38" fontId="14" fillId="0" borderId="89" xfId="49" applyFont="1" applyFill="1" applyBorder="1" applyAlignment="1">
      <alignment horizontal="right" wrapText="1"/>
    </xf>
    <xf numFmtId="38" fontId="14" fillId="0" borderId="20" xfId="49" applyFont="1" applyBorder="1" applyAlignment="1">
      <alignment horizontal="right" wrapText="1"/>
    </xf>
    <xf numFmtId="179" fontId="14" fillId="0" borderId="97" xfId="0" applyNumberFormat="1" applyFont="1" applyFill="1" applyBorder="1" applyAlignment="1">
      <alignment horizontal="right" wrapText="1"/>
    </xf>
    <xf numFmtId="0" fontId="15" fillId="0" borderId="10" xfId="0" applyFont="1" applyBorder="1" applyAlignment="1">
      <alignment/>
    </xf>
    <xf numFmtId="0" fontId="15" fillId="0" borderId="0" xfId="0" applyFont="1" applyAlignment="1">
      <alignment/>
    </xf>
    <xf numFmtId="38" fontId="14" fillId="0" borderId="0" xfId="49" applyFont="1" applyBorder="1" applyAlignment="1">
      <alignment horizontal="right" wrapText="1"/>
    </xf>
    <xf numFmtId="0" fontId="56" fillId="0" borderId="37" xfId="0" applyFont="1" applyBorder="1" applyAlignment="1">
      <alignment wrapText="1"/>
    </xf>
    <xf numFmtId="0" fontId="56" fillId="0" borderId="94" xfId="0" applyFont="1" applyFill="1" applyBorder="1" applyAlignment="1">
      <alignment wrapText="1"/>
    </xf>
    <xf numFmtId="0" fontId="56" fillId="0" borderId="97" xfId="0" applyFont="1" applyFill="1" applyBorder="1" applyAlignment="1">
      <alignment wrapText="1"/>
    </xf>
    <xf numFmtId="0" fontId="56" fillId="0" borderId="27" xfId="0" applyFont="1" applyFill="1" applyBorder="1" applyAlignment="1">
      <alignment wrapText="1"/>
    </xf>
    <xf numFmtId="0" fontId="14" fillId="0" borderId="37" xfId="0" applyFont="1" applyFill="1" applyBorder="1" applyAlignment="1">
      <alignment wrapText="1"/>
    </xf>
    <xf numFmtId="0" fontId="14" fillId="0" borderId="87" xfId="0" applyNumberFormat="1" applyFont="1" applyFill="1" applyBorder="1" applyAlignment="1">
      <alignment horizontal="right" wrapText="1"/>
    </xf>
    <xf numFmtId="0" fontId="14" fillId="0" borderId="95" xfId="0" applyFont="1" applyFill="1" applyBorder="1" applyAlignment="1">
      <alignment wrapText="1"/>
    </xf>
    <xf numFmtId="0" fontId="14" fillId="34" borderId="131" xfId="0" applyNumberFormat="1" applyFont="1" applyFill="1" applyBorder="1" applyAlignment="1">
      <alignment horizontal="right" wrapText="1"/>
    </xf>
    <xf numFmtId="0" fontId="14" fillId="34" borderId="132" xfId="0" applyNumberFormat="1" applyFont="1" applyFill="1" applyBorder="1" applyAlignment="1">
      <alignment horizontal="right" wrapText="1"/>
    </xf>
    <xf numFmtId="0" fontId="14" fillId="0" borderId="89" xfId="0" applyNumberFormat="1" applyFont="1" applyFill="1" applyBorder="1" applyAlignment="1">
      <alignment horizontal="right" wrapText="1"/>
    </xf>
    <xf numFmtId="0" fontId="14" fillId="0" borderId="72" xfId="0" applyFont="1" applyFill="1" applyBorder="1" applyAlignment="1">
      <alignment wrapText="1"/>
    </xf>
    <xf numFmtId="0" fontId="14" fillId="34" borderId="133" xfId="0" applyNumberFormat="1" applyFont="1" applyFill="1" applyBorder="1" applyAlignment="1">
      <alignment horizontal="right" wrapText="1"/>
    </xf>
    <xf numFmtId="0" fontId="14" fillId="0" borderId="134" xfId="0" applyNumberFormat="1" applyFont="1" applyFill="1" applyBorder="1" applyAlignment="1">
      <alignment horizontal="right" wrapText="1"/>
    </xf>
    <xf numFmtId="0" fontId="14" fillId="0" borderId="20" xfId="0" applyFont="1" applyBorder="1" applyAlignment="1">
      <alignment wrapText="1"/>
    </xf>
    <xf numFmtId="0" fontId="14" fillId="0" borderId="71" xfId="0" applyFont="1" applyFill="1" applyBorder="1" applyAlignment="1">
      <alignment wrapText="1"/>
    </xf>
    <xf numFmtId="0" fontId="14" fillId="0" borderId="34" xfId="0" applyFont="1" applyFill="1" applyBorder="1" applyAlignment="1">
      <alignment wrapText="1"/>
    </xf>
    <xf numFmtId="0" fontId="14" fillId="0" borderId="71" xfId="0" applyFont="1" applyBorder="1" applyAlignment="1">
      <alignment horizontal="right" wrapText="1"/>
    </xf>
    <xf numFmtId="0" fontId="14" fillId="0" borderId="20" xfId="0" applyFont="1" applyBorder="1" applyAlignment="1">
      <alignment horizontal="right" wrapText="1"/>
    </xf>
    <xf numFmtId="0" fontId="14" fillId="0" borderId="72" xfId="0" applyFont="1" applyBorder="1" applyAlignment="1">
      <alignment horizontal="right" wrapText="1"/>
    </xf>
    <xf numFmtId="180" fontId="14" fillId="0" borderId="20" xfId="0" applyNumberFormat="1" applyFont="1" applyFill="1" applyBorder="1" applyAlignment="1">
      <alignment wrapText="1"/>
    </xf>
    <xf numFmtId="180" fontId="14" fillId="0" borderId="72" xfId="0" applyNumberFormat="1" applyFont="1" applyFill="1" applyBorder="1" applyAlignment="1">
      <alignment wrapText="1"/>
    </xf>
    <xf numFmtId="180" fontId="14" fillId="0" borderId="134" xfId="0" applyNumberFormat="1" applyFont="1" applyFill="1" applyBorder="1" applyAlignment="1">
      <alignment horizontal="right" wrapText="1"/>
    </xf>
    <xf numFmtId="0" fontId="14" fillId="34" borderId="135" xfId="0" applyNumberFormat="1" applyFont="1" applyFill="1" applyBorder="1" applyAlignment="1">
      <alignment horizontal="right" wrapText="1"/>
    </xf>
    <xf numFmtId="0" fontId="14" fillId="0" borderId="136" xfId="0" applyNumberFormat="1" applyFont="1" applyFill="1" applyBorder="1" applyAlignment="1">
      <alignment horizontal="right" wrapText="1"/>
    </xf>
    <xf numFmtId="38" fontId="14" fillId="0" borderId="128" xfId="49" applyFont="1" applyBorder="1" applyAlignment="1">
      <alignment horizontal="right" wrapText="1"/>
    </xf>
    <xf numFmtId="179" fontId="14" fillId="0" borderId="60" xfId="0" applyNumberFormat="1" applyFont="1" applyBorder="1" applyAlignment="1">
      <alignment horizontal="right" wrapText="1"/>
    </xf>
    <xf numFmtId="38" fontId="14" fillId="0" borderId="137" xfId="49" applyFont="1" applyBorder="1" applyAlignment="1">
      <alignment horizontal="right" wrapText="1"/>
    </xf>
    <xf numFmtId="179" fontId="14" fillId="0" borderId="29" xfId="0" applyNumberFormat="1" applyFont="1" applyBorder="1" applyAlignment="1">
      <alignment horizontal="right" wrapText="1"/>
    </xf>
    <xf numFmtId="38" fontId="14" fillId="0" borderId="138" xfId="49" applyFont="1" applyBorder="1" applyAlignment="1">
      <alignment horizontal="right" wrapText="1"/>
    </xf>
    <xf numFmtId="179" fontId="14" fillId="0" borderId="49" xfId="0" applyNumberFormat="1" applyFont="1" applyBorder="1" applyAlignment="1">
      <alignment horizontal="right" wrapText="1"/>
    </xf>
    <xf numFmtId="38" fontId="14" fillId="0" borderId="96" xfId="49" applyFont="1" applyBorder="1" applyAlignment="1">
      <alignment horizontal="right" wrapText="1"/>
    </xf>
    <xf numFmtId="38" fontId="14" fillId="0" borderId="139" xfId="49" applyFont="1" applyBorder="1" applyAlignment="1">
      <alignment horizontal="right" wrapText="1"/>
    </xf>
    <xf numFmtId="9" fontId="1" fillId="0" borderId="52" xfId="42" applyFont="1" applyBorder="1" applyAlignment="1">
      <alignment horizontal="right" vertical="center" wrapText="1"/>
    </xf>
    <xf numFmtId="9" fontId="1" fillId="0" borderId="60" xfId="42" applyFont="1" applyBorder="1" applyAlignment="1">
      <alignment horizontal="right" vertical="center" wrapText="1"/>
    </xf>
    <xf numFmtId="38" fontId="1" fillId="0" borderId="10" xfId="49" applyFont="1" applyBorder="1" applyAlignment="1">
      <alignment horizontal="right" vertical="center" wrapText="1"/>
    </xf>
    <xf numFmtId="179" fontId="1" fillId="0" borderId="52" xfId="0" applyNumberFormat="1" applyFont="1" applyBorder="1" applyAlignment="1">
      <alignment horizontal="right" vertical="center" wrapText="1"/>
    </xf>
    <xf numFmtId="179" fontId="1" fillId="0" borderId="60" xfId="0" applyNumberFormat="1" applyFont="1" applyBorder="1" applyAlignment="1">
      <alignment horizontal="right" vertical="center" wrapText="1"/>
    </xf>
    <xf numFmtId="179" fontId="1" fillId="0" borderId="10" xfId="0" applyNumberFormat="1" applyFont="1" applyBorder="1" applyAlignment="1">
      <alignment horizontal="right" vertical="center" wrapText="1"/>
    </xf>
    <xf numFmtId="187" fontId="14" fillId="0" borderId="21" xfId="42" applyNumberFormat="1" applyFont="1" applyFill="1" applyBorder="1" applyAlignment="1">
      <alignment horizontal="right"/>
    </xf>
    <xf numFmtId="187" fontId="14" fillId="0" borderId="30" xfId="42" applyNumberFormat="1" applyFont="1" applyFill="1" applyBorder="1" applyAlignment="1">
      <alignment horizontal="right"/>
    </xf>
    <xf numFmtId="0" fontId="55" fillId="0" borderId="140" xfId="0" applyFont="1" applyFill="1" applyBorder="1" applyAlignment="1">
      <alignment wrapText="1"/>
    </xf>
    <xf numFmtId="0" fontId="55" fillId="0" borderId="141" xfId="0" applyFont="1" applyFill="1" applyBorder="1" applyAlignment="1">
      <alignment wrapText="1"/>
    </xf>
    <xf numFmtId="0" fontId="55" fillId="0" borderId="39" xfId="0" applyFont="1" applyFill="1" applyBorder="1" applyAlignment="1">
      <alignment wrapText="1"/>
    </xf>
    <xf numFmtId="0" fontId="1" fillId="0" borderId="87" xfId="0" applyNumberFormat="1" applyFont="1" applyFill="1" applyBorder="1" applyAlignment="1">
      <alignment horizontal="right" wrapText="1"/>
    </xf>
    <xf numFmtId="0" fontId="1" fillId="0" borderId="141" xfId="0" applyFont="1" applyFill="1" applyBorder="1" applyAlignment="1">
      <alignment wrapText="1"/>
    </xf>
    <xf numFmtId="0" fontId="56" fillId="0" borderId="72" xfId="0" applyFont="1" applyBorder="1" applyAlignment="1">
      <alignment horizontal="right" wrapText="1"/>
    </xf>
    <xf numFmtId="0" fontId="55" fillId="0" borderId="20" xfId="0" applyFont="1" applyBorder="1" applyAlignment="1">
      <alignment horizontal="right" wrapText="1"/>
    </xf>
    <xf numFmtId="0" fontId="58" fillId="0" borderId="71" xfId="0" applyFont="1" applyFill="1" applyBorder="1" applyAlignment="1">
      <alignment horizontal="center" vertical="center" shrinkToFit="1"/>
    </xf>
    <xf numFmtId="179" fontId="55" fillId="0" borderId="10" xfId="0" applyNumberFormat="1" applyFont="1" applyFill="1" applyBorder="1" applyAlignment="1">
      <alignment horizontal="center" vertical="center" shrinkToFit="1"/>
    </xf>
    <xf numFmtId="179" fontId="55" fillId="0" borderId="72" xfId="0" applyNumberFormat="1" applyFont="1" applyFill="1" applyBorder="1" applyAlignment="1">
      <alignment horizontal="center" vertical="center" shrinkToFit="1"/>
    </xf>
    <xf numFmtId="179" fontId="55" fillId="0" borderId="70" xfId="0" applyNumberFormat="1" applyFont="1" applyFill="1" applyBorder="1" applyAlignment="1">
      <alignment horizontal="center" vertical="center" shrinkToFit="1"/>
    </xf>
    <xf numFmtId="179" fontId="55" fillId="0" borderId="20" xfId="0" applyNumberFormat="1" applyFont="1" applyFill="1" applyBorder="1" applyAlignment="1">
      <alignment horizontal="center" vertical="center" wrapText="1"/>
    </xf>
    <xf numFmtId="179" fontId="55" fillId="0" borderId="71" xfId="0" applyNumberFormat="1" applyFont="1" applyFill="1" applyBorder="1" applyAlignment="1">
      <alignment horizontal="center" vertical="center" wrapText="1"/>
    </xf>
    <xf numFmtId="179" fontId="1" fillId="0" borderId="10" xfId="0" applyNumberFormat="1" applyFont="1" applyFill="1" applyBorder="1" applyAlignment="1">
      <alignment horizontal="right" vertical="center" shrinkToFit="1"/>
    </xf>
    <xf numFmtId="179" fontId="1" fillId="0" borderId="95" xfId="0" applyNumberFormat="1" applyFont="1" applyFill="1" applyBorder="1" applyAlignment="1">
      <alignment horizontal="right" vertical="center" shrinkToFit="1"/>
    </xf>
    <xf numFmtId="179" fontId="1" fillId="0" borderId="72" xfId="0" applyNumberFormat="1" applyFont="1" applyFill="1" applyBorder="1" applyAlignment="1">
      <alignment horizontal="right" vertical="center" shrinkToFit="1"/>
    </xf>
    <xf numFmtId="0" fontId="55" fillId="0" borderId="72" xfId="0" applyFont="1" applyFill="1" applyBorder="1" applyAlignment="1">
      <alignment horizontal="center" vertical="center" shrinkToFit="1"/>
    </xf>
    <xf numFmtId="0" fontId="55" fillId="0" borderId="70" xfId="0" applyFont="1" applyFill="1" applyBorder="1" applyAlignment="1">
      <alignment horizontal="center" vertical="center" shrinkToFit="1"/>
    </xf>
    <xf numFmtId="0" fontId="1" fillId="0" borderId="68" xfId="0" applyFont="1" applyBorder="1" applyAlignment="1">
      <alignment horizontal="right" wrapText="1"/>
    </xf>
    <xf numFmtId="0" fontId="1" fillId="0" borderId="127" xfId="0" applyFont="1" applyBorder="1" applyAlignment="1">
      <alignment horizontal="right" wrapText="1"/>
    </xf>
    <xf numFmtId="0" fontId="1" fillId="0" borderId="95" xfId="0" applyFont="1" applyBorder="1" applyAlignment="1">
      <alignment horizontal="right" wrapText="1"/>
    </xf>
    <xf numFmtId="0" fontId="14" fillId="0" borderId="10" xfId="0" applyFont="1" applyBorder="1" applyAlignment="1">
      <alignment horizontal="right" wrapText="1"/>
    </xf>
    <xf numFmtId="0" fontId="14" fillId="0" borderId="70" xfId="0" applyFont="1" applyBorder="1" applyAlignment="1">
      <alignment horizontal="right" wrapText="1"/>
    </xf>
    <xf numFmtId="0" fontId="1" fillId="0" borderId="71" xfId="0" applyFont="1" applyBorder="1" applyAlignment="1">
      <alignment horizontal="center" wrapText="1"/>
    </xf>
    <xf numFmtId="0" fontId="1" fillId="0" borderId="10" xfId="0" applyFont="1" applyBorder="1" applyAlignment="1">
      <alignment horizontal="center" wrapText="1"/>
    </xf>
    <xf numFmtId="0" fontId="1" fillId="0" borderId="72" xfId="0" applyFont="1" applyBorder="1" applyAlignment="1">
      <alignment horizontal="center" wrapText="1"/>
    </xf>
    <xf numFmtId="0" fontId="1" fillId="0" borderId="70" xfId="0" applyFont="1" applyBorder="1" applyAlignment="1">
      <alignment horizontal="center" wrapText="1"/>
    </xf>
    <xf numFmtId="0" fontId="1" fillId="0" borderId="89" xfId="0" applyNumberFormat="1" applyFont="1" applyFill="1" applyBorder="1" applyAlignment="1">
      <alignment horizontal="right" wrapText="1"/>
    </xf>
    <xf numFmtId="0" fontId="1" fillId="0" borderId="72" xfId="0" applyFont="1" applyFill="1" applyBorder="1" applyAlignment="1">
      <alignment wrapText="1"/>
    </xf>
    <xf numFmtId="0" fontId="55" fillId="0" borderId="67" xfId="0" applyFont="1" applyFill="1" applyBorder="1" applyAlignment="1">
      <alignment wrapText="1"/>
    </xf>
    <xf numFmtId="0" fontId="55" fillId="0" borderId="25" xfId="0" applyFont="1" applyFill="1" applyBorder="1" applyAlignment="1">
      <alignment wrapText="1"/>
    </xf>
    <xf numFmtId="0" fontId="55" fillId="0" borderId="68" xfId="0" applyFont="1" applyFill="1" applyBorder="1" applyAlignment="1">
      <alignment wrapText="1"/>
    </xf>
    <xf numFmtId="0" fontId="55" fillId="0" borderId="32" xfId="0" applyFont="1" applyFill="1" applyBorder="1" applyAlignment="1">
      <alignment wrapText="1"/>
    </xf>
    <xf numFmtId="0" fontId="1" fillId="0" borderId="25" xfId="0" applyFont="1" applyFill="1" applyBorder="1" applyAlignment="1">
      <alignment wrapText="1"/>
    </xf>
    <xf numFmtId="0" fontId="1" fillId="0" borderId="69" xfId="0" applyNumberFormat="1" applyFont="1" applyFill="1" applyBorder="1" applyAlignment="1">
      <alignment horizontal="right" wrapText="1"/>
    </xf>
    <xf numFmtId="0" fontId="1" fillId="0" borderId="68" xfId="0" applyFont="1" applyFill="1" applyBorder="1" applyAlignment="1">
      <alignment wrapText="1"/>
    </xf>
    <xf numFmtId="0" fontId="55" fillId="0" borderId="106" xfId="0" applyFont="1" applyFill="1" applyBorder="1" applyAlignment="1">
      <alignment wrapText="1"/>
    </xf>
    <xf numFmtId="0" fontId="55" fillId="0" borderId="15" xfId="0" applyFont="1" applyFill="1" applyBorder="1" applyAlignment="1">
      <alignment wrapText="1"/>
    </xf>
    <xf numFmtId="0" fontId="55" fillId="0" borderId="107" xfId="0" applyFont="1" applyFill="1" applyBorder="1" applyAlignment="1">
      <alignment wrapText="1"/>
    </xf>
    <xf numFmtId="0" fontId="55" fillId="0" borderId="31" xfId="0" applyFont="1" applyFill="1" applyBorder="1" applyAlignment="1">
      <alignment wrapText="1"/>
    </xf>
    <xf numFmtId="0" fontId="1" fillId="0" borderId="109" xfId="0" applyNumberFormat="1" applyFont="1" applyFill="1" applyBorder="1" applyAlignment="1">
      <alignment horizontal="right" wrapText="1"/>
    </xf>
    <xf numFmtId="0" fontId="1" fillId="0" borderId="107" xfId="0" applyFont="1" applyFill="1" applyBorder="1" applyAlignment="1">
      <alignment wrapText="1"/>
    </xf>
    <xf numFmtId="0" fontId="55" fillId="0" borderId="119" xfId="0" applyFont="1" applyFill="1" applyBorder="1" applyAlignment="1">
      <alignment wrapText="1"/>
    </xf>
    <xf numFmtId="0" fontId="55" fillId="0" borderId="18" xfId="0" applyFont="1" applyFill="1" applyBorder="1" applyAlignment="1">
      <alignment wrapText="1"/>
    </xf>
    <xf numFmtId="0" fontId="55" fillId="0" borderId="120" xfId="0" applyFont="1" applyFill="1" applyBorder="1" applyAlignment="1">
      <alignment wrapText="1"/>
    </xf>
    <xf numFmtId="0" fontId="55" fillId="0" borderId="142" xfId="0" applyFont="1" applyFill="1" applyBorder="1" applyAlignment="1">
      <alignment wrapText="1"/>
    </xf>
    <xf numFmtId="0" fontId="1" fillId="0" borderId="18" xfId="0" applyFont="1" applyFill="1" applyBorder="1" applyAlignment="1">
      <alignment wrapText="1"/>
    </xf>
    <xf numFmtId="0" fontId="1" fillId="0" borderId="143" xfId="0" applyNumberFormat="1" applyFont="1" applyFill="1" applyBorder="1" applyAlignment="1">
      <alignment horizontal="right" wrapText="1"/>
    </xf>
    <xf numFmtId="0" fontId="1" fillId="0" borderId="120" xfId="0" applyFont="1" applyFill="1" applyBorder="1" applyAlignment="1">
      <alignment wrapText="1"/>
    </xf>
    <xf numFmtId="0" fontId="55" fillId="0" borderId="94" xfId="0" applyFont="1" applyFill="1" applyBorder="1" applyAlignment="1">
      <alignment wrapText="1"/>
    </xf>
    <xf numFmtId="0" fontId="55" fillId="0" borderId="95" xfId="0" applyFont="1" applyFill="1" applyBorder="1" applyAlignment="1">
      <alignment wrapText="1"/>
    </xf>
    <xf numFmtId="0" fontId="55" fillId="0" borderId="97" xfId="0" applyFont="1" applyFill="1" applyBorder="1" applyAlignment="1">
      <alignment wrapText="1"/>
    </xf>
    <xf numFmtId="0" fontId="1" fillId="0" borderId="98" xfId="0" applyNumberFormat="1" applyFont="1" applyFill="1" applyBorder="1" applyAlignment="1">
      <alignment horizontal="right" wrapText="1"/>
    </xf>
    <xf numFmtId="0" fontId="1" fillId="0" borderId="95" xfId="0" applyFont="1" applyFill="1" applyBorder="1" applyAlignment="1">
      <alignment wrapText="1"/>
    </xf>
    <xf numFmtId="0" fontId="55" fillId="0" borderId="126" xfId="0" applyFont="1" applyFill="1" applyBorder="1" applyAlignment="1">
      <alignment wrapText="1"/>
    </xf>
    <xf numFmtId="0" fontId="55" fillId="0" borderId="41" xfId="0" applyFont="1" applyFill="1" applyBorder="1" applyAlignment="1">
      <alignment wrapText="1"/>
    </xf>
    <xf numFmtId="0" fontId="55" fillId="0" borderId="127" xfId="0" applyFont="1" applyFill="1" applyBorder="1" applyAlignment="1">
      <alignment wrapText="1"/>
    </xf>
    <xf numFmtId="0" fontId="55" fillId="0" borderId="0" xfId="0" applyFont="1" applyFill="1" applyBorder="1" applyAlignment="1">
      <alignment wrapText="1"/>
    </xf>
    <xf numFmtId="0" fontId="1" fillId="0" borderId="41" xfId="0" applyFont="1" applyFill="1" applyBorder="1" applyAlignment="1">
      <alignment wrapText="1"/>
    </xf>
    <xf numFmtId="0" fontId="1" fillId="0" borderId="129" xfId="0" applyNumberFormat="1" applyFont="1" applyFill="1" applyBorder="1" applyAlignment="1">
      <alignment horizontal="right" wrapText="1"/>
    </xf>
    <xf numFmtId="0" fontId="1" fillId="0" borderId="127" xfId="0" applyFont="1" applyFill="1" applyBorder="1" applyAlignment="1">
      <alignment wrapText="1"/>
    </xf>
    <xf numFmtId="0" fontId="1" fillId="0" borderId="106" xfId="0" applyFont="1" applyBorder="1" applyAlignment="1">
      <alignment horizontal="center" wrapText="1"/>
    </xf>
    <xf numFmtId="0" fontId="1" fillId="0" borderId="29" xfId="0" applyFont="1" applyBorder="1" applyAlignment="1">
      <alignment horizontal="center" wrapText="1"/>
    </xf>
    <xf numFmtId="0" fontId="1" fillId="0" borderId="107" xfId="0" applyFont="1" applyBorder="1" applyAlignment="1">
      <alignment horizontal="center" wrapText="1"/>
    </xf>
    <xf numFmtId="0" fontId="1" fillId="0" borderId="108" xfId="0" applyFont="1" applyBorder="1" applyAlignment="1">
      <alignment horizontal="center" wrapText="1"/>
    </xf>
    <xf numFmtId="0" fontId="1" fillId="0" borderId="81" xfId="0" applyFont="1" applyBorder="1" applyAlignment="1">
      <alignment horizontal="center" wrapText="1"/>
    </xf>
    <xf numFmtId="0" fontId="1" fillId="0" borderId="30" xfId="0" applyFont="1" applyBorder="1" applyAlignment="1">
      <alignment horizontal="center" wrapText="1"/>
    </xf>
    <xf numFmtId="0" fontId="1" fillId="0" borderId="82" xfId="0" applyFont="1" applyBorder="1" applyAlignment="1">
      <alignment horizontal="center" wrapText="1"/>
    </xf>
    <xf numFmtId="0" fontId="1" fillId="0" borderId="80" xfId="0" applyFont="1" applyBorder="1" applyAlignment="1">
      <alignment horizontal="center" wrapText="1"/>
    </xf>
    <xf numFmtId="0" fontId="1" fillId="0" borderId="19" xfId="0" applyFont="1" applyBorder="1" applyAlignment="1">
      <alignment horizontal="center" wrapText="1"/>
    </xf>
    <xf numFmtId="0" fontId="1" fillId="0" borderId="118" xfId="0" applyFont="1" applyBorder="1" applyAlignment="1">
      <alignment horizontal="right" wrapText="1"/>
    </xf>
    <xf numFmtId="0" fontId="1" fillId="0" borderId="94" xfId="0" applyFont="1" applyBorder="1" applyAlignment="1">
      <alignment horizontal="center" wrapText="1"/>
    </xf>
    <xf numFmtId="0" fontId="1" fillId="0" borderId="36" xfId="0" applyFont="1" applyBorder="1" applyAlignment="1">
      <alignment horizontal="center" wrapText="1"/>
    </xf>
    <xf numFmtId="0" fontId="1" fillId="0" borderId="95" xfId="0" applyFont="1" applyBorder="1" applyAlignment="1">
      <alignment horizontal="center" wrapText="1"/>
    </xf>
    <xf numFmtId="0" fontId="1" fillId="0" borderId="96" xfId="0" applyFont="1" applyBorder="1" applyAlignment="1">
      <alignment horizontal="center" wrapText="1"/>
    </xf>
    <xf numFmtId="0" fontId="1" fillId="0" borderId="37" xfId="0" applyFont="1" applyBorder="1" applyAlignment="1">
      <alignment horizontal="center" wrapText="1"/>
    </xf>
    <xf numFmtId="0" fontId="1" fillId="0" borderId="101" xfId="0" applyFont="1" applyBorder="1" applyAlignment="1">
      <alignment horizontal="center" wrapText="1"/>
    </xf>
    <xf numFmtId="0" fontId="14" fillId="0" borderId="70" xfId="0" applyFont="1" applyFill="1" applyBorder="1" applyAlignment="1">
      <alignment wrapText="1"/>
    </xf>
    <xf numFmtId="0" fontId="14" fillId="0" borderId="20" xfId="0" applyFont="1" applyBorder="1" applyAlignment="1">
      <alignment horizontal="center" wrapText="1"/>
    </xf>
    <xf numFmtId="0" fontId="14" fillId="0" borderId="71" xfId="0" applyFont="1" applyBorder="1" applyAlignment="1">
      <alignment horizontal="center" wrapText="1"/>
    </xf>
    <xf numFmtId="0" fontId="14" fillId="0" borderId="10" xfId="0" applyFont="1" applyBorder="1" applyAlignment="1">
      <alignment horizontal="center" wrapText="1"/>
    </xf>
    <xf numFmtId="0" fontId="14" fillId="0" borderId="72" xfId="0" applyFont="1" applyBorder="1" applyAlignment="1">
      <alignment horizontal="center" wrapText="1"/>
    </xf>
    <xf numFmtId="0" fontId="14" fillId="0" borderId="70" xfId="0" applyFont="1" applyBorder="1" applyAlignment="1">
      <alignment horizontal="center" wrapText="1"/>
    </xf>
    <xf numFmtId="0" fontId="14" fillId="0" borderId="72" xfId="0" applyFont="1" applyBorder="1" applyAlignment="1">
      <alignment wrapText="1"/>
    </xf>
    <xf numFmtId="0" fontId="14" fillId="37" borderId="10" xfId="0" applyFont="1" applyFill="1" applyBorder="1" applyAlignment="1">
      <alignment wrapText="1"/>
    </xf>
    <xf numFmtId="181" fontId="14" fillId="0" borderId="72" xfId="0" applyNumberFormat="1" applyFont="1" applyBorder="1" applyAlignment="1">
      <alignment horizontal="right"/>
    </xf>
    <xf numFmtId="181" fontId="14" fillId="0" borderId="72" xfId="0" applyNumberFormat="1" applyFont="1" applyBorder="1" applyAlignment="1">
      <alignment horizontal="right" wrapText="1"/>
    </xf>
    <xf numFmtId="38" fontId="14" fillId="0" borderId="27" xfId="49" applyFont="1" applyBorder="1" applyAlignment="1">
      <alignment horizontal="right" wrapText="1"/>
    </xf>
    <xf numFmtId="38" fontId="14" fillId="0" borderId="140" xfId="49" applyFont="1" applyBorder="1" applyAlignment="1">
      <alignment horizontal="right" wrapText="1"/>
    </xf>
    <xf numFmtId="0" fontId="15" fillId="0" borderId="20" xfId="0" applyFont="1" applyBorder="1" applyAlignment="1">
      <alignment/>
    </xf>
    <xf numFmtId="0" fontId="15" fillId="0" borderId="71" xfId="0" applyFont="1" applyBorder="1" applyAlignment="1">
      <alignment/>
    </xf>
    <xf numFmtId="0" fontId="15" fillId="0" borderId="72" xfId="0" applyFont="1" applyBorder="1" applyAlignment="1">
      <alignment/>
    </xf>
    <xf numFmtId="0" fontId="15" fillId="0" borderId="70" xfId="0" applyFont="1" applyBorder="1" applyAlignment="1">
      <alignment/>
    </xf>
    <xf numFmtId="3" fontId="14" fillId="0" borderId="72" xfId="0" applyNumberFormat="1" applyFont="1" applyFill="1" applyBorder="1" applyAlignment="1">
      <alignment horizontal="right"/>
    </xf>
    <xf numFmtId="179" fontId="1" fillId="0" borderId="139" xfId="42" applyNumberFormat="1" applyFont="1" applyFill="1" applyBorder="1" applyAlignment="1">
      <alignment horizontal="right"/>
    </xf>
    <xf numFmtId="179" fontId="1" fillId="0" borderId="144" xfId="42" applyNumberFormat="1" applyFont="1" applyFill="1" applyBorder="1" applyAlignment="1">
      <alignment horizontal="right"/>
    </xf>
    <xf numFmtId="186" fontId="14" fillId="0" borderId="137" xfId="0" applyNumberFormat="1" applyFont="1" applyBorder="1" applyAlignment="1">
      <alignment horizontal="right" wrapText="1"/>
    </xf>
    <xf numFmtId="179" fontId="14" fillId="0" borderId="108" xfId="0" applyNumberFormat="1" applyFont="1" applyBorder="1" applyAlignment="1">
      <alignment horizontal="right" wrapText="1"/>
    </xf>
    <xf numFmtId="186" fontId="14" fillId="0" borderId="145" xfId="0" applyNumberFormat="1" applyFont="1" applyBorder="1" applyAlignment="1">
      <alignment horizontal="right" wrapText="1"/>
    </xf>
    <xf numFmtId="179" fontId="14" fillId="0" borderId="144" xfId="0" applyNumberFormat="1" applyFont="1" applyBorder="1" applyAlignment="1">
      <alignment horizontal="right" wrapText="1"/>
    </xf>
    <xf numFmtId="179" fontId="56" fillId="0" borderId="10" xfId="0" applyNumberFormat="1" applyFont="1" applyBorder="1" applyAlignment="1">
      <alignment horizontal="right" wrapText="1"/>
    </xf>
    <xf numFmtId="0" fontId="7" fillId="0" borderId="3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56" fillId="0" borderId="95" xfId="0" applyFont="1" applyBorder="1" applyAlignment="1">
      <alignment horizontal="right" wrapText="1"/>
    </xf>
    <xf numFmtId="1" fontId="56" fillId="0" borderId="36" xfId="0" applyNumberFormat="1" applyFont="1" applyBorder="1" applyAlignment="1">
      <alignment horizontal="right" wrapText="1"/>
    </xf>
    <xf numFmtId="0" fontId="7" fillId="0" borderId="6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146" xfId="0" applyFont="1" applyFill="1" applyBorder="1" applyAlignment="1">
      <alignment horizontal="center" vertical="center" wrapText="1"/>
    </xf>
    <xf numFmtId="0" fontId="7" fillId="0" borderId="147"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62" xfId="0" applyFont="1" applyFill="1" applyBorder="1" applyAlignment="1">
      <alignment horizontal="right" vertical="center" wrapText="1"/>
    </xf>
    <xf numFmtId="0" fontId="14" fillId="0" borderId="71" xfId="0" applyFont="1" applyFill="1" applyBorder="1" applyAlignment="1" quotePrefix="1">
      <alignment horizontal="center" shrinkToFit="1"/>
    </xf>
    <xf numFmtId="0" fontId="16" fillId="33" borderId="22" xfId="0" applyFont="1" applyFill="1" applyBorder="1" applyAlignment="1">
      <alignment horizontal="center" vertical="center" wrapText="1"/>
    </xf>
    <xf numFmtId="38" fontId="1" fillId="0" borderId="10" xfId="49" applyFont="1" applyFill="1" applyBorder="1" applyAlignment="1">
      <alignment horizontal="right" vertical="center" shrinkToFit="1"/>
    </xf>
    <xf numFmtId="38" fontId="1" fillId="0" borderId="72" xfId="49" applyFont="1" applyFill="1" applyBorder="1" applyAlignment="1">
      <alignment horizontal="right" vertical="center" shrinkToFit="1"/>
    </xf>
    <xf numFmtId="38" fontId="55" fillId="0" borderId="71" xfId="49" applyFont="1" applyFill="1" applyBorder="1" applyAlignment="1">
      <alignment horizontal="right" vertical="center" wrapText="1"/>
    </xf>
    <xf numFmtId="38" fontId="1" fillId="0" borderId="148" xfId="49" applyFont="1" applyFill="1" applyBorder="1" applyAlignment="1">
      <alignment horizontal="center" vertical="center"/>
    </xf>
    <xf numFmtId="38" fontId="1" fillId="0" borderId="149" xfId="49" applyFont="1" applyFill="1" applyBorder="1" applyAlignment="1">
      <alignment horizontal="center" vertical="center"/>
    </xf>
    <xf numFmtId="0" fontId="7" fillId="33" borderId="150"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1" fillId="0" borderId="37" xfId="0" applyFont="1" applyBorder="1" applyAlignment="1">
      <alignment horizontal="left" vertical="center" wrapText="1"/>
    </xf>
    <xf numFmtId="0" fontId="1" fillId="0" borderId="96" xfId="0" applyFont="1" applyBorder="1" applyAlignment="1">
      <alignment horizontal="left" vertical="center" wrapText="1"/>
    </xf>
    <xf numFmtId="0" fontId="1" fillId="0" borderId="20" xfId="0" applyFont="1" applyBorder="1" applyAlignment="1">
      <alignment horizontal="left" vertical="center" wrapText="1"/>
    </xf>
    <xf numFmtId="0" fontId="1" fillId="0" borderId="70" xfId="0" applyFont="1" applyBorder="1" applyAlignment="1">
      <alignment horizontal="left" vertical="center" wrapText="1"/>
    </xf>
    <xf numFmtId="38" fontId="56" fillId="34" borderId="34" xfId="49" applyFont="1" applyFill="1" applyBorder="1" applyAlignment="1">
      <alignment horizontal="right" wrapText="1"/>
    </xf>
    <xf numFmtId="38" fontId="56" fillId="34" borderId="148" xfId="49" applyFont="1" applyFill="1" applyBorder="1" applyAlignment="1">
      <alignment horizontal="right" wrapText="1"/>
    </xf>
    <xf numFmtId="182" fontId="56" fillId="0" borderId="151" xfId="49" applyNumberFormat="1" applyFont="1" applyFill="1" applyBorder="1" applyAlignment="1">
      <alignment horizontal="right" wrapText="1"/>
    </xf>
    <xf numFmtId="182" fontId="56" fillId="0" borderId="152" xfId="49" applyNumberFormat="1" applyFont="1" applyFill="1" applyBorder="1" applyAlignment="1">
      <alignment horizontal="right" wrapText="1"/>
    </xf>
    <xf numFmtId="0" fontId="7" fillId="33" borderId="153"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1" fillId="0" borderId="10" xfId="0" applyFont="1" applyBorder="1" applyAlignment="1">
      <alignment horizontal="left" vertical="center" wrapText="1"/>
    </xf>
    <xf numFmtId="179" fontId="1" fillId="34" borderId="32" xfId="0" applyNumberFormat="1" applyFont="1" applyFill="1" applyBorder="1" applyAlignment="1">
      <alignment horizontal="center" vertical="center" wrapText="1"/>
    </xf>
    <xf numFmtId="179" fontId="1" fillId="34" borderId="147" xfId="0" applyNumberFormat="1" applyFont="1" applyFill="1" applyBorder="1" applyAlignment="1">
      <alignment horizontal="center" vertical="center" wrapText="1"/>
    </xf>
    <xf numFmtId="179" fontId="1" fillId="34" borderId="154" xfId="0" applyNumberFormat="1" applyFont="1" applyFill="1" applyBorder="1" applyAlignment="1">
      <alignment horizontal="center" vertical="center" wrapText="1"/>
    </xf>
    <xf numFmtId="179" fontId="1" fillId="34" borderId="155" xfId="0" applyNumberFormat="1" applyFont="1" applyFill="1" applyBorder="1" applyAlignment="1">
      <alignment horizontal="center" vertical="center" wrapText="1"/>
    </xf>
    <xf numFmtId="0" fontId="7" fillId="34" borderId="51"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25" xfId="0" applyFont="1" applyBorder="1" applyAlignment="1">
      <alignment horizontal="left" vertical="center" wrapText="1"/>
    </xf>
    <xf numFmtId="0" fontId="1" fillId="0" borderId="62" xfId="0" applyFont="1" applyBorder="1" applyAlignment="1">
      <alignment horizontal="left" vertical="center" wrapText="1"/>
    </xf>
    <xf numFmtId="0" fontId="14" fillId="34" borderId="156" xfId="0" applyFont="1" applyFill="1" applyBorder="1" applyAlignment="1">
      <alignment horizontal="right" wrapText="1"/>
    </xf>
    <xf numFmtId="0" fontId="14" fillId="34" borderId="157" xfId="0" applyFont="1" applyFill="1" applyBorder="1" applyAlignment="1">
      <alignment horizontal="right" wrapText="1"/>
    </xf>
    <xf numFmtId="0" fontId="55" fillId="0" borderId="20" xfId="0" applyFont="1" applyBorder="1" applyAlignment="1">
      <alignment horizontal="left" vertical="center" wrapText="1"/>
    </xf>
    <xf numFmtId="0" fontId="55" fillId="0" borderId="70" xfId="0" applyFont="1" applyBorder="1" applyAlignment="1">
      <alignment horizontal="left" vertical="center" wrapText="1"/>
    </xf>
    <xf numFmtId="0" fontId="56" fillId="34" borderId="148" xfId="0" applyFont="1" applyFill="1" applyBorder="1" applyAlignment="1">
      <alignment horizontal="right" wrapText="1"/>
    </xf>
    <xf numFmtId="0" fontId="56" fillId="34" borderId="149" xfId="0" applyFont="1" applyFill="1" applyBorder="1" applyAlignment="1">
      <alignment horizontal="right" wrapText="1"/>
    </xf>
    <xf numFmtId="0" fontId="1" fillId="0" borderId="26" xfId="0" applyFont="1" applyBorder="1" applyAlignment="1">
      <alignment horizontal="left" vertical="center" wrapText="1"/>
    </xf>
    <xf numFmtId="0" fontId="1" fillId="0" borderId="104" xfId="0" applyFont="1" applyBorder="1" applyAlignment="1">
      <alignment horizontal="left" vertical="center" wrapText="1"/>
    </xf>
    <xf numFmtId="0" fontId="56" fillId="34" borderId="158" xfId="0" applyFont="1" applyFill="1" applyBorder="1" applyAlignment="1">
      <alignment horizontal="right" wrapText="1"/>
    </xf>
    <xf numFmtId="0" fontId="56" fillId="34" borderId="159" xfId="0" applyFont="1" applyFill="1" applyBorder="1" applyAlignment="1">
      <alignment horizontal="right" wrapText="1"/>
    </xf>
    <xf numFmtId="0" fontId="1" fillId="0" borderId="15" xfId="0" applyFont="1" applyBorder="1" applyAlignment="1">
      <alignment horizontal="left" vertical="center" wrapText="1"/>
    </xf>
    <xf numFmtId="0" fontId="1" fillId="0" borderId="108" xfId="0" applyFont="1" applyBorder="1" applyAlignment="1">
      <alignment horizontal="left" vertical="center" wrapText="1"/>
    </xf>
    <xf numFmtId="0" fontId="56" fillId="34" borderId="160" xfId="0" applyFont="1" applyFill="1" applyBorder="1" applyAlignment="1">
      <alignment horizontal="right" wrapText="1"/>
    </xf>
    <xf numFmtId="0" fontId="56" fillId="34" borderId="161" xfId="0" applyFont="1" applyFill="1" applyBorder="1" applyAlignment="1">
      <alignment horizontal="right" wrapText="1"/>
    </xf>
    <xf numFmtId="0" fontId="14" fillId="34" borderId="152" xfId="0" applyFont="1" applyFill="1" applyBorder="1" applyAlignment="1">
      <alignment horizontal="right" wrapText="1"/>
    </xf>
    <xf numFmtId="0" fontId="14" fillId="34" borderId="162" xfId="0" applyFont="1" applyFill="1" applyBorder="1" applyAlignment="1">
      <alignment horizontal="right" wrapText="1"/>
    </xf>
    <xf numFmtId="0" fontId="7" fillId="35" borderId="24"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55" fillId="0" borderId="21" xfId="0" applyFont="1" applyBorder="1" applyAlignment="1">
      <alignment horizontal="left" vertical="center" wrapText="1"/>
    </xf>
    <xf numFmtId="0" fontId="55" fillId="0" borderId="36" xfId="0" applyFont="1" applyBorder="1" applyAlignment="1">
      <alignment horizontal="left" vertical="center" wrapText="1"/>
    </xf>
    <xf numFmtId="3" fontId="14" fillId="34" borderId="163" xfId="0" applyNumberFormat="1" applyFont="1" applyFill="1" applyBorder="1" applyAlignment="1">
      <alignment horizontal="right"/>
    </xf>
    <xf numFmtId="3" fontId="14" fillId="34" borderId="164" xfId="0" applyNumberFormat="1" applyFont="1" applyFill="1" applyBorder="1" applyAlignment="1">
      <alignment horizontal="right"/>
    </xf>
    <xf numFmtId="3" fontId="14" fillId="34" borderId="165" xfId="0" applyNumberFormat="1" applyFont="1" applyFill="1" applyBorder="1" applyAlignment="1">
      <alignment horizontal="right"/>
    </xf>
    <xf numFmtId="3" fontId="14" fillId="34" borderId="166" xfId="0" applyNumberFormat="1" applyFont="1" applyFill="1" applyBorder="1" applyAlignment="1">
      <alignment horizontal="right"/>
    </xf>
    <xf numFmtId="0" fontId="1" fillId="0" borderId="21" xfId="0" applyFont="1" applyBorder="1" applyAlignment="1">
      <alignment horizontal="left" vertical="center" wrapText="1"/>
    </xf>
    <xf numFmtId="0" fontId="1" fillId="0" borderId="60" xfId="0" applyFont="1" applyBorder="1" applyAlignment="1">
      <alignment horizontal="left" vertical="center" wrapText="1"/>
    </xf>
    <xf numFmtId="3" fontId="14" fillId="34" borderId="163" xfId="0" applyNumberFormat="1" applyFont="1" applyFill="1" applyBorder="1" applyAlignment="1">
      <alignment/>
    </xf>
    <xf numFmtId="3" fontId="14" fillId="34" borderId="164" xfId="0" applyNumberFormat="1" applyFont="1" applyFill="1" applyBorder="1" applyAlignment="1">
      <alignment/>
    </xf>
    <xf numFmtId="3" fontId="14" fillId="34" borderId="160" xfId="0" applyNumberFormat="1" applyFont="1" applyFill="1" applyBorder="1" applyAlignment="1">
      <alignment/>
    </xf>
    <xf numFmtId="3" fontId="14" fillId="34" borderId="161" xfId="0" applyNumberFormat="1" applyFont="1" applyFill="1" applyBorder="1" applyAlignment="1">
      <alignment/>
    </xf>
    <xf numFmtId="0" fontId="1" fillId="0" borderId="11" xfId="0" applyFont="1" applyBorder="1" applyAlignment="1">
      <alignment horizontal="left" vertical="center" wrapText="1"/>
    </xf>
    <xf numFmtId="0" fontId="1" fillId="0" borderId="36" xfId="0" applyFont="1" applyBorder="1" applyAlignment="1">
      <alignment horizontal="left" vertical="center" wrapText="1"/>
    </xf>
    <xf numFmtId="3" fontId="14" fillId="34" borderId="158" xfId="0" applyNumberFormat="1" applyFont="1" applyFill="1" applyBorder="1" applyAlignment="1">
      <alignment/>
    </xf>
    <xf numFmtId="3" fontId="14" fillId="34" borderId="159" xfId="0" applyNumberFormat="1" applyFont="1" applyFill="1" applyBorder="1" applyAlignment="1">
      <alignment/>
    </xf>
    <xf numFmtId="3" fontId="14" fillId="34" borderId="167" xfId="0" applyNumberFormat="1" applyFont="1" applyFill="1" applyBorder="1" applyAlignment="1">
      <alignment/>
    </xf>
    <xf numFmtId="3" fontId="14" fillId="34" borderId="168" xfId="0" applyNumberFormat="1" applyFont="1" applyFill="1" applyBorder="1" applyAlignment="1">
      <alignment/>
    </xf>
    <xf numFmtId="3" fontId="14" fillId="34" borderId="148" xfId="0" applyNumberFormat="1" applyFont="1" applyFill="1" applyBorder="1" applyAlignment="1">
      <alignment/>
    </xf>
    <xf numFmtId="3" fontId="14" fillId="34" borderId="149" xfId="0" applyNumberFormat="1" applyFont="1" applyFill="1" applyBorder="1" applyAlignment="1">
      <alignment/>
    </xf>
    <xf numFmtId="3" fontId="14" fillId="38" borderId="142" xfId="0" applyNumberFormat="1" applyFont="1" applyFill="1" applyBorder="1" applyAlignment="1">
      <alignment horizontal="right"/>
    </xf>
    <xf numFmtId="3" fontId="14" fillId="38" borderId="169" xfId="0" applyNumberFormat="1" applyFont="1" applyFill="1" applyBorder="1" applyAlignment="1">
      <alignment horizontal="right"/>
    </xf>
    <xf numFmtId="3" fontId="14" fillId="38" borderId="31" xfId="0" applyNumberFormat="1" applyFont="1" applyFill="1" applyBorder="1" applyAlignment="1">
      <alignment horizontal="center"/>
    </xf>
    <xf numFmtId="3" fontId="14" fillId="38" borderId="160" xfId="0" applyNumberFormat="1" applyFont="1" applyFill="1" applyBorder="1" applyAlignment="1">
      <alignment horizontal="center"/>
    </xf>
    <xf numFmtId="3" fontId="1" fillId="34" borderId="156" xfId="0" applyNumberFormat="1" applyFont="1" applyFill="1" applyBorder="1" applyAlignment="1">
      <alignment horizontal="right"/>
    </xf>
    <xf numFmtId="3" fontId="1" fillId="34" borderId="157" xfId="0" applyNumberFormat="1" applyFont="1" applyFill="1" applyBorder="1" applyAlignment="1">
      <alignment horizontal="right"/>
    </xf>
    <xf numFmtId="3" fontId="1" fillId="0" borderId="170" xfId="0" applyNumberFormat="1" applyFont="1" applyFill="1" applyBorder="1" applyAlignment="1">
      <alignment/>
    </xf>
    <xf numFmtId="3" fontId="1" fillId="0" borderId="160" xfId="0" applyNumberFormat="1" applyFont="1" applyFill="1" applyBorder="1" applyAlignment="1">
      <alignment/>
    </xf>
    <xf numFmtId="3" fontId="1" fillId="0" borderId="171" xfId="0" applyNumberFormat="1" applyFont="1" applyFill="1" applyBorder="1" applyAlignment="1">
      <alignment/>
    </xf>
    <xf numFmtId="3" fontId="1" fillId="0" borderId="172" xfId="0" applyNumberFormat="1" applyFont="1" applyFill="1" applyBorder="1" applyAlignment="1">
      <alignment/>
    </xf>
    <xf numFmtId="0" fontId="1" fillId="0" borderId="173" xfId="0" applyFont="1" applyBorder="1" applyAlignment="1">
      <alignment horizontal="left" vertical="center" wrapText="1"/>
    </xf>
    <xf numFmtId="38" fontId="1" fillId="0" borderId="152" xfId="49" applyFont="1" applyFill="1" applyBorder="1" applyAlignment="1">
      <alignment horizontal="right"/>
    </xf>
    <xf numFmtId="38" fontId="1" fillId="0" borderId="162" xfId="49" applyFont="1" applyFill="1" applyBorder="1" applyAlignment="1">
      <alignment horizontal="right"/>
    </xf>
    <xf numFmtId="3" fontId="1" fillId="34" borderId="22" xfId="0" applyNumberFormat="1" applyFont="1" applyFill="1" applyBorder="1" applyAlignment="1">
      <alignment horizontal="right"/>
    </xf>
    <xf numFmtId="3" fontId="1" fillId="34" borderId="51" xfId="0" applyNumberFormat="1" applyFont="1" applyFill="1" applyBorder="1" applyAlignment="1">
      <alignment horizontal="right"/>
    </xf>
    <xf numFmtId="0" fontId="7" fillId="35" borderId="25"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150" xfId="0" applyFont="1" applyFill="1" applyBorder="1" applyAlignment="1">
      <alignment horizontal="center" vertical="center" wrapText="1"/>
    </xf>
    <xf numFmtId="0" fontId="1" fillId="35" borderId="22" xfId="0" applyFont="1" applyFill="1" applyBorder="1" applyAlignment="1">
      <alignment horizontal="center" vertical="center"/>
    </xf>
    <xf numFmtId="0" fontId="14" fillId="0" borderId="27" xfId="0" applyFont="1" applyFill="1" applyBorder="1" applyAlignment="1">
      <alignment horizontal="right"/>
    </xf>
    <xf numFmtId="0" fontId="14" fillId="0" borderId="156" xfId="0" applyFont="1" applyFill="1" applyBorder="1" applyAlignment="1">
      <alignment horizontal="right"/>
    </xf>
    <xf numFmtId="0" fontId="14" fillId="0" borderId="174" xfId="0" applyFont="1" applyFill="1" applyBorder="1" applyAlignment="1">
      <alignment horizontal="right"/>
    </xf>
    <xf numFmtId="3" fontId="14" fillId="34" borderId="156" xfId="0" applyNumberFormat="1" applyFont="1" applyFill="1" applyBorder="1" applyAlignment="1">
      <alignment horizontal="right"/>
    </xf>
    <xf numFmtId="3" fontId="14" fillId="34" borderId="157" xfId="0" applyNumberFormat="1" applyFont="1" applyFill="1" applyBorder="1" applyAlignment="1">
      <alignment horizontal="right"/>
    </xf>
    <xf numFmtId="3" fontId="14" fillId="34" borderId="148" xfId="0" applyNumberFormat="1" applyFont="1" applyFill="1" applyBorder="1" applyAlignment="1">
      <alignment horizontal="right"/>
    </xf>
    <xf numFmtId="3" fontId="14" fillId="34" borderId="149" xfId="0" applyNumberFormat="1" applyFont="1" applyFill="1" applyBorder="1" applyAlignment="1">
      <alignment horizontal="right"/>
    </xf>
    <xf numFmtId="3" fontId="14" fillId="34" borderId="152" xfId="0" applyNumberFormat="1" applyFont="1" applyFill="1" applyBorder="1" applyAlignment="1">
      <alignment horizontal="right"/>
    </xf>
    <xf numFmtId="3" fontId="14" fillId="34" borderId="162" xfId="0" applyNumberFormat="1" applyFont="1" applyFill="1" applyBorder="1" applyAlignment="1">
      <alignment horizontal="right"/>
    </xf>
    <xf numFmtId="38" fontId="14" fillId="34" borderId="148" xfId="49" applyFont="1" applyFill="1" applyBorder="1" applyAlignment="1">
      <alignment horizontal="center" vertical="center"/>
    </xf>
    <xf numFmtId="38" fontId="14" fillId="34" borderId="149" xfId="49" applyFont="1" applyFill="1" applyBorder="1" applyAlignment="1">
      <alignment horizontal="center" vertical="center"/>
    </xf>
    <xf numFmtId="3" fontId="14" fillId="34" borderId="148" xfId="0" applyNumberFormat="1" applyFont="1" applyFill="1" applyBorder="1" applyAlignment="1">
      <alignment horizontal="right" wrapText="1"/>
    </xf>
    <xf numFmtId="3" fontId="14" fillId="34" borderId="149" xfId="0" applyNumberFormat="1" applyFont="1" applyFill="1" applyBorder="1" applyAlignment="1">
      <alignment horizontal="right" wrapText="1"/>
    </xf>
    <xf numFmtId="181" fontId="14" fillId="0" borderId="148" xfId="0" applyNumberFormat="1" applyFont="1" applyFill="1" applyBorder="1" applyAlignment="1">
      <alignment horizontal="right" wrapText="1"/>
    </xf>
    <xf numFmtId="181" fontId="14" fillId="0" borderId="149" xfId="0" applyNumberFormat="1" applyFont="1" applyFill="1" applyBorder="1" applyAlignment="1">
      <alignment horizontal="right" wrapText="1"/>
    </xf>
    <xf numFmtId="0" fontId="7" fillId="0" borderId="0" xfId="0" applyFont="1" applyBorder="1" applyAlignment="1">
      <alignment vertical="top"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38" fontId="14" fillId="34" borderId="148" xfId="49" applyFont="1" applyFill="1" applyBorder="1" applyAlignment="1">
      <alignment horizontal="right" wrapText="1"/>
    </xf>
    <xf numFmtId="38" fontId="14" fillId="34" borderId="149" xfId="49" applyFont="1" applyFill="1" applyBorder="1" applyAlignment="1">
      <alignment horizontal="right" wrapText="1"/>
    </xf>
    <xf numFmtId="0" fontId="1" fillId="0" borderId="27" xfId="0" applyFont="1" applyBorder="1" applyAlignment="1">
      <alignment horizontal="left" vertical="center" wrapText="1"/>
    </xf>
    <xf numFmtId="0" fontId="1" fillId="0" borderId="175" xfId="0" applyFont="1" applyBorder="1" applyAlignment="1">
      <alignment horizontal="left" vertical="center" wrapText="1"/>
    </xf>
    <xf numFmtId="38" fontId="14" fillId="34" borderId="156" xfId="49" applyFont="1" applyFill="1" applyBorder="1" applyAlignment="1">
      <alignment horizontal="right" wrapText="1"/>
    </xf>
    <xf numFmtId="38" fontId="14" fillId="34" borderId="157" xfId="49" applyFont="1" applyFill="1" applyBorder="1" applyAlignment="1">
      <alignment horizontal="right" wrapText="1"/>
    </xf>
    <xf numFmtId="0" fontId="13" fillId="0" borderId="10" xfId="0" applyFont="1" applyBorder="1" applyAlignment="1">
      <alignment horizontal="center" vertical="center"/>
    </xf>
    <xf numFmtId="179" fontId="1" fillId="34" borderId="34" xfId="0" applyNumberFormat="1" applyFont="1" applyFill="1" applyBorder="1" applyAlignment="1">
      <alignment horizontal="center" vertical="center" wrapText="1"/>
    </xf>
    <xf numFmtId="179" fontId="1" fillId="34" borderId="148" xfId="0" applyNumberFormat="1" applyFont="1" applyFill="1" applyBorder="1" applyAlignment="1">
      <alignment horizontal="center" vertical="center" wrapText="1"/>
    </xf>
    <xf numFmtId="0" fontId="14" fillId="34" borderId="174" xfId="0" applyFont="1" applyFill="1" applyBorder="1" applyAlignment="1">
      <alignment horizontal="right"/>
    </xf>
    <xf numFmtId="0" fontId="14" fillId="34" borderId="156" xfId="0" applyFont="1" applyFill="1" applyBorder="1" applyAlignment="1">
      <alignment horizontal="right"/>
    </xf>
    <xf numFmtId="38" fontId="14" fillId="34" borderId="154" xfId="49" applyFont="1" applyFill="1" applyBorder="1" applyAlignment="1">
      <alignment horizontal="right" wrapText="1"/>
    </xf>
    <xf numFmtId="38" fontId="14" fillId="34" borderId="155" xfId="49" applyFont="1" applyFill="1" applyBorder="1" applyAlignment="1">
      <alignment horizontal="right" wrapText="1"/>
    </xf>
    <xf numFmtId="38" fontId="14" fillId="34" borderId="39" xfId="49" applyFont="1" applyFill="1" applyBorder="1" applyAlignment="1">
      <alignment horizontal="right" wrapText="1"/>
    </xf>
    <xf numFmtId="38" fontId="14" fillId="34" borderId="34" xfId="49" applyFont="1" applyFill="1" applyBorder="1" applyAlignment="1">
      <alignment horizontal="right" wrapText="1"/>
    </xf>
    <xf numFmtId="38" fontId="14" fillId="34" borderId="32" xfId="49" applyFont="1" applyFill="1" applyBorder="1" applyAlignment="1">
      <alignment horizontal="right" wrapText="1"/>
    </xf>
    <xf numFmtId="38" fontId="14" fillId="34" borderId="147" xfId="49" applyFont="1" applyFill="1" applyBorder="1" applyAlignment="1">
      <alignment horizontal="right" wrapText="1"/>
    </xf>
    <xf numFmtId="38" fontId="14" fillId="34" borderId="108" xfId="49" applyFont="1" applyFill="1" applyBorder="1" applyAlignment="1">
      <alignment horizontal="right" wrapText="1"/>
    </xf>
    <xf numFmtId="38" fontId="14" fillId="34" borderId="176" xfId="49" applyFont="1" applyFill="1" applyBorder="1" applyAlignment="1">
      <alignment horizontal="right" wrapText="1"/>
    </xf>
    <xf numFmtId="38" fontId="14" fillId="34" borderId="80" xfId="49" applyFont="1" applyFill="1" applyBorder="1" applyAlignment="1">
      <alignment horizontal="right" wrapText="1"/>
    </xf>
    <xf numFmtId="38" fontId="14" fillId="34" borderId="177" xfId="49" applyFont="1" applyFill="1" applyBorder="1" applyAlignment="1">
      <alignment horizontal="right" wrapText="1"/>
    </xf>
    <xf numFmtId="38" fontId="14" fillId="34" borderId="96" xfId="49" applyFont="1" applyFill="1" applyBorder="1" applyAlignment="1">
      <alignment horizontal="right" wrapText="1"/>
    </xf>
    <xf numFmtId="38" fontId="14" fillId="34" borderId="178" xfId="49" applyFont="1" applyFill="1" applyBorder="1" applyAlignment="1">
      <alignment horizontal="right" wrapText="1"/>
    </xf>
    <xf numFmtId="38" fontId="14" fillId="34" borderId="104" xfId="49" applyFont="1" applyFill="1" applyBorder="1" applyAlignment="1">
      <alignment horizontal="right" wrapText="1"/>
    </xf>
    <xf numFmtId="38" fontId="14" fillId="34" borderId="179" xfId="49" applyFont="1" applyFill="1" applyBorder="1" applyAlignment="1">
      <alignment horizontal="righ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5"/>
  <sheetViews>
    <sheetView tabSelected="1" zoomScale="90" zoomScaleNormal="90" zoomScaleSheetLayoutView="75" zoomScalePageLayoutView="0" workbookViewId="0" topLeftCell="A1">
      <selection activeCell="D3" sqref="D3"/>
    </sheetView>
  </sheetViews>
  <sheetFormatPr defaultColWidth="9.00390625" defaultRowHeight="13.5"/>
  <cols>
    <col min="1" max="1" width="31.375" style="3" customWidth="1"/>
    <col min="2" max="2" width="12.50390625" style="3" customWidth="1"/>
    <col min="3" max="8" width="8.875" style="3" customWidth="1"/>
    <col min="9" max="10" width="8.875" style="44" customWidth="1"/>
    <col min="11" max="12" width="8.625" style="3" customWidth="1"/>
    <col min="13" max="13" width="8.50390625" style="44" customWidth="1"/>
    <col min="14" max="14" width="7.50390625" style="44" bestFit="1" customWidth="1"/>
    <col min="15" max="15" width="9.875" style="3" customWidth="1"/>
    <col min="16" max="16" width="8.00390625" style="3" customWidth="1"/>
    <col min="17" max="17" width="2.00390625" style="44" customWidth="1"/>
    <col min="18" max="18" width="9.00390625" style="3" customWidth="1"/>
    <col min="19" max="16384" width="9.00390625" style="3" customWidth="1"/>
  </cols>
  <sheetData>
    <row r="1" spans="1:18" ht="17.25">
      <c r="A1" s="107" t="s">
        <v>98</v>
      </c>
      <c r="B1" s="34"/>
      <c r="C1" s="34"/>
      <c r="D1" s="34"/>
      <c r="E1" s="34"/>
      <c r="F1" s="34"/>
      <c r="G1" s="34"/>
      <c r="H1" s="34"/>
      <c r="I1" s="45"/>
      <c r="J1" s="45"/>
      <c r="K1" s="34"/>
      <c r="L1" s="34"/>
      <c r="M1" s="45"/>
      <c r="N1"/>
      <c r="O1" s="681" t="s">
        <v>133</v>
      </c>
      <c r="P1" s="681"/>
      <c r="Q1"/>
      <c r="R1"/>
    </row>
    <row r="2" spans="1:18" ht="17.25">
      <c r="A2" s="9"/>
      <c r="B2" s="9"/>
      <c r="C2" s="9"/>
      <c r="D2" s="9"/>
      <c r="E2" s="9"/>
      <c r="F2" s="9"/>
      <c r="G2" s="9"/>
      <c r="H2" s="9"/>
      <c r="I2" s="46"/>
      <c r="J2" s="46"/>
      <c r="K2" s="9"/>
      <c r="L2" s="9"/>
      <c r="M2" s="46"/>
      <c r="N2"/>
      <c r="O2" s="681"/>
      <c r="P2" s="681"/>
      <c r="Q2"/>
      <c r="R2"/>
    </row>
    <row r="3" spans="1:18" ht="17.25">
      <c r="A3" s="33" t="s">
        <v>97</v>
      </c>
      <c r="B3" s="14"/>
      <c r="C3" s="9"/>
      <c r="D3" s="9"/>
      <c r="E3" s="9"/>
      <c r="F3" s="9"/>
      <c r="G3" s="9"/>
      <c r="H3" s="9"/>
      <c r="I3" s="46"/>
      <c r="J3" s="46"/>
      <c r="K3" s="9"/>
      <c r="L3" s="9"/>
      <c r="M3" s="46"/>
      <c r="N3" s="46"/>
      <c r="O3" s="9"/>
      <c r="P3" s="9"/>
      <c r="Q3" s="46"/>
      <c r="R3" s="9"/>
    </row>
    <row r="4" spans="1:18" s="2" customFormat="1" ht="14.25" thickBot="1">
      <c r="A4" s="32" t="s">
        <v>23</v>
      </c>
      <c r="I4" s="47"/>
      <c r="J4" s="47"/>
      <c r="M4" s="47"/>
      <c r="N4" s="47"/>
      <c r="Q4" s="47"/>
      <c r="R4" s="121"/>
    </row>
    <row r="5" spans="1:18" ht="30" customHeight="1" thickBot="1">
      <c r="A5" s="575" t="s">
        <v>0</v>
      </c>
      <c r="B5" s="576"/>
      <c r="C5" s="42" t="s">
        <v>21</v>
      </c>
      <c r="D5" s="170" t="s">
        <v>19</v>
      </c>
      <c r="E5" s="13" t="s">
        <v>20</v>
      </c>
      <c r="F5" s="171" t="s">
        <v>52</v>
      </c>
      <c r="G5" s="166" t="s">
        <v>54</v>
      </c>
      <c r="H5" s="42" t="s">
        <v>56</v>
      </c>
      <c r="I5" s="135" t="s">
        <v>57</v>
      </c>
      <c r="J5" s="173" t="s">
        <v>60</v>
      </c>
      <c r="K5" s="167" t="s">
        <v>82</v>
      </c>
      <c r="L5" s="174" t="s">
        <v>84</v>
      </c>
      <c r="M5" s="172" t="s">
        <v>102</v>
      </c>
      <c r="N5" s="138" t="s">
        <v>61</v>
      </c>
      <c r="O5" s="106" t="s">
        <v>104</v>
      </c>
      <c r="P5" s="35" t="s">
        <v>105</v>
      </c>
      <c r="Q5" s="116"/>
      <c r="R5" s="120" t="s">
        <v>85</v>
      </c>
    </row>
    <row r="6" spans="1:18" ht="21.75" customHeight="1" thickBot="1">
      <c r="A6" s="556"/>
      <c r="B6" s="555"/>
      <c r="C6" s="556"/>
      <c r="D6" s="559"/>
      <c r="E6" s="560"/>
      <c r="F6" s="561"/>
      <c r="G6" s="555"/>
      <c r="H6" s="554"/>
      <c r="I6" s="556"/>
      <c r="J6" s="562"/>
      <c r="K6" s="556"/>
      <c r="L6" s="561"/>
      <c r="M6" s="563"/>
      <c r="N6" s="564"/>
      <c r="O6" s="567" t="s">
        <v>136</v>
      </c>
      <c r="P6" s="566"/>
      <c r="Q6" s="116"/>
      <c r="R6" s="565"/>
    </row>
    <row r="7" spans="1:18" ht="30" customHeight="1">
      <c r="A7" s="577" t="s">
        <v>51</v>
      </c>
      <c r="B7" s="578"/>
      <c r="C7" s="557"/>
      <c r="D7" s="208">
        <v>40</v>
      </c>
      <c r="E7" s="209">
        <v>51</v>
      </c>
      <c r="F7" s="210">
        <v>54</v>
      </c>
      <c r="G7" s="211">
        <v>50</v>
      </c>
      <c r="H7" s="212">
        <v>49</v>
      </c>
      <c r="I7" s="417">
        <v>92</v>
      </c>
      <c r="J7" s="214">
        <v>63</v>
      </c>
      <c r="K7" s="215">
        <v>30</v>
      </c>
      <c r="L7" s="216">
        <v>13</v>
      </c>
      <c r="M7" s="217">
        <v>8</v>
      </c>
      <c r="N7" s="218">
        <f>SUM(D7:M7)</f>
        <v>450</v>
      </c>
      <c r="O7" s="558">
        <v>611</v>
      </c>
      <c r="P7" s="219">
        <f>IF(ISERROR(N7/O7),"",N7/O7)</f>
        <v>0.7364975450081833</v>
      </c>
      <c r="Q7" s="140"/>
      <c r="R7" s="125">
        <v>169</v>
      </c>
    </row>
    <row r="8" spans="1:18" ht="30" customHeight="1">
      <c r="A8" s="579" t="s">
        <v>22</v>
      </c>
      <c r="B8" s="580"/>
      <c r="C8" s="220">
        <v>1620</v>
      </c>
      <c r="D8" s="221">
        <v>1658</v>
      </c>
      <c r="E8" s="222">
        <v>1645</v>
      </c>
      <c r="F8" s="223">
        <v>1640</v>
      </c>
      <c r="G8" s="224">
        <v>1587</v>
      </c>
      <c r="H8" s="225">
        <v>1575</v>
      </c>
      <c r="I8" s="226">
        <v>1507</v>
      </c>
      <c r="J8" s="227">
        <v>1419</v>
      </c>
      <c r="K8" s="228">
        <v>1395</v>
      </c>
      <c r="L8" s="223">
        <v>1367</v>
      </c>
      <c r="M8" s="581">
        <v>1332</v>
      </c>
      <c r="N8" s="582"/>
      <c r="O8" s="229">
        <v>1316</v>
      </c>
      <c r="P8" s="553"/>
      <c r="Q8" s="141"/>
      <c r="R8" s="100">
        <v>1316</v>
      </c>
    </row>
    <row r="9" spans="1:18" ht="30" customHeight="1" thickBot="1">
      <c r="A9" s="579" t="s">
        <v>64</v>
      </c>
      <c r="B9" s="580"/>
      <c r="C9" s="458"/>
      <c r="D9" s="230">
        <f aca="true" t="shared" si="0" ref="D9:K9">+$C$8-D8</f>
        <v>-38</v>
      </c>
      <c r="E9" s="231">
        <f t="shared" si="0"/>
        <v>-25</v>
      </c>
      <c r="F9" s="232">
        <f t="shared" si="0"/>
        <v>-20</v>
      </c>
      <c r="G9" s="233">
        <f t="shared" si="0"/>
        <v>33</v>
      </c>
      <c r="H9" s="234">
        <v>45</v>
      </c>
      <c r="I9" s="235">
        <f t="shared" si="0"/>
        <v>113</v>
      </c>
      <c r="J9" s="236">
        <f>+$C$8-J8</f>
        <v>201</v>
      </c>
      <c r="K9" s="237">
        <f t="shared" si="0"/>
        <v>225</v>
      </c>
      <c r="L9" s="232">
        <v>253</v>
      </c>
      <c r="M9" s="583">
        <f>+$C$8-M8</f>
        <v>288</v>
      </c>
      <c r="N9" s="584"/>
      <c r="O9" s="238">
        <v>304</v>
      </c>
      <c r="P9" s="239">
        <f>IF(ISERROR(M9/#REF!),"",M9/#REF!)</f>
      </c>
      <c r="Q9" s="140"/>
      <c r="R9" s="126">
        <f>+$C$8-R8</f>
        <v>304</v>
      </c>
    </row>
    <row r="10" spans="8:17" ht="13.5">
      <c r="H10" s="38"/>
      <c r="Q10" s="142"/>
    </row>
    <row r="11" spans="1:18" s="2" customFormat="1" ht="14.25" thickBot="1">
      <c r="A11" s="32" t="s">
        <v>76</v>
      </c>
      <c r="H11" s="39"/>
      <c r="I11" s="47"/>
      <c r="J11" s="47"/>
      <c r="M11" s="47"/>
      <c r="N11" s="47"/>
      <c r="Q11" s="143"/>
      <c r="R11" s="121"/>
    </row>
    <row r="12" spans="1:18" ht="30" customHeight="1" thickBot="1">
      <c r="A12" s="585" t="s">
        <v>0</v>
      </c>
      <c r="B12" s="586"/>
      <c r="C12" s="169"/>
      <c r="D12" s="175" t="s">
        <v>19</v>
      </c>
      <c r="E12" s="146" t="s">
        <v>20</v>
      </c>
      <c r="F12" s="176" t="s">
        <v>52</v>
      </c>
      <c r="G12" s="165" t="s">
        <v>54</v>
      </c>
      <c r="H12" s="139" t="s">
        <v>56</v>
      </c>
      <c r="I12" s="137" t="s">
        <v>57</v>
      </c>
      <c r="J12" s="177" t="s">
        <v>60</v>
      </c>
      <c r="K12" s="168" t="s">
        <v>82</v>
      </c>
      <c r="L12" s="174" t="s">
        <v>84</v>
      </c>
      <c r="M12" s="587" t="str">
        <f>M5</f>
        <v>27年度末</v>
      </c>
      <c r="N12" s="588"/>
      <c r="O12" s="106" t="str">
        <f>O5</f>
        <v>29年度
〈計画値〉</v>
      </c>
      <c r="P12" s="35" t="str">
        <f>P5</f>
        <v>進捗率
H27/H29</v>
      </c>
      <c r="Q12" s="116"/>
      <c r="R12" s="120" t="str">
        <f>R5</f>
        <v>29年度
〈計画値〉</v>
      </c>
    </row>
    <row r="13" spans="1:18" ht="30" customHeight="1">
      <c r="A13" s="589" t="s">
        <v>108</v>
      </c>
      <c r="B13" s="589"/>
      <c r="C13" s="459"/>
      <c r="D13" s="460"/>
      <c r="E13" s="461"/>
      <c r="F13" s="462"/>
      <c r="G13" s="463"/>
      <c r="H13" s="461"/>
      <c r="I13" s="464"/>
      <c r="J13" s="465"/>
      <c r="K13" s="466">
        <v>0.608</v>
      </c>
      <c r="L13" s="467">
        <v>0.63</v>
      </c>
      <c r="M13" s="590" t="s">
        <v>109</v>
      </c>
      <c r="N13" s="591"/>
      <c r="O13" s="445">
        <v>0.64</v>
      </c>
      <c r="P13" s="448"/>
      <c r="Q13" s="117"/>
      <c r="R13" s="445">
        <v>0.64</v>
      </c>
    </row>
    <row r="14" spans="1:18" ht="30" customHeight="1">
      <c r="A14" s="589" t="s">
        <v>110</v>
      </c>
      <c r="B14" s="589"/>
      <c r="C14" s="459"/>
      <c r="D14" s="460"/>
      <c r="E14" s="461"/>
      <c r="F14" s="462"/>
      <c r="G14" s="463"/>
      <c r="H14" s="461"/>
      <c r="I14" s="464"/>
      <c r="J14" s="465"/>
      <c r="K14" s="466">
        <v>0.851</v>
      </c>
      <c r="L14" s="468">
        <v>0.859</v>
      </c>
      <c r="M14" s="682" t="s">
        <v>109</v>
      </c>
      <c r="N14" s="683"/>
      <c r="O14" s="446">
        <v>0.91</v>
      </c>
      <c r="P14" s="449"/>
      <c r="Q14" s="117"/>
      <c r="R14" s="446">
        <v>0.91</v>
      </c>
    </row>
    <row r="15" spans="1:18" ht="30" customHeight="1" thickBot="1">
      <c r="A15" s="589" t="s">
        <v>134</v>
      </c>
      <c r="B15" s="589"/>
      <c r="C15" s="459"/>
      <c r="D15" s="460"/>
      <c r="E15" s="103"/>
      <c r="F15" s="469"/>
      <c r="G15" s="470"/>
      <c r="H15" s="103"/>
      <c r="I15" s="104"/>
      <c r="J15" s="572">
        <v>2209</v>
      </c>
      <c r="K15" s="570">
        <v>2066</v>
      </c>
      <c r="L15" s="571">
        <v>2004</v>
      </c>
      <c r="M15" s="592" t="s">
        <v>109</v>
      </c>
      <c r="N15" s="593"/>
      <c r="O15" s="447">
        <v>1811</v>
      </c>
      <c r="P15" s="450">
        <f>IF(ISERROR(M15/O15),"",M15/O15)</f>
      </c>
      <c r="Q15" s="117"/>
      <c r="R15" s="447">
        <v>1811</v>
      </c>
    </row>
    <row r="16" spans="1:18" ht="13.5" customHeight="1">
      <c r="A16" s="595" t="s">
        <v>138</v>
      </c>
      <c r="B16" s="595"/>
      <c r="C16" s="595"/>
      <c r="D16" s="595"/>
      <c r="E16" s="595"/>
      <c r="F16" s="595"/>
      <c r="G16" s="595"/>
      <c r="H16" s="595"/>
      <c r="I16" s="595"/>
      <c r="J16" s="595"/>
      <c r="K16" s="595"/>
      <c r="L16" s="595"/>
      <c r="M16" s="595"/>
      <c r="N16" s="595"/>
      <c r="O16" s="36"/>
      <c r="P16" s="37"/>
      <c r="Q16" s="24"/>
      <c r="R16" s="37"/>
    </row>
    <row r="17" ht="13.5">
      <c r="Q17" s="142"/>
    </row>
    <row r="18" spans="1:18" s="2" customFormat="1" ht="14.25" thickBot="1">
      <c r="A18" s="32" t="s">
        <v>24</v>
      </c>
      <c r="I18" s="47"/>
      <c r="J18" s="47"/>
      <c r="M18" s="47"/>
      <c r="N18" s="47"/>
      <c r="Q18" s="143"/>
      <c r="R18" s="121"/>
    </row>
    <row r="19" spans="1:18" ht="30" customHeight="1" thickBot="1">
      <c r="A19" s="575" t="s">
        <v>0</v>
      </c>
      <c r="B19" s="576"/>
      <c r="C19" s="42"/>
      <c r="D19" s="170" t="s">
        <v>19</v>
      </c>
      <c r="E19" s="13" t="s">
        <v>20</v>
      </c>
      <c r="F19" s="171" t="s">
        <v>52</v>
      </c>
      <c r="G19" s="166" t="s">
        <v>54</v>
      </c>
      <c r="H19" s="42" t="s">
        <v>56</v>
      </c>
      <c r="I19" s="135" t="s">
        <v>57</v>
      </c>
      <c r="J19" s="173" t="s">
        <v>60</v>
      </c>
      <c r="K19" s="153" t="s">
        <v>82</v>
      </c>
      <c r="L19" s="181" t="s">
        <v>84</v>
      </c>
      <c r="M19" s="588" t="str">
        <f>M5</f>
        <v>27年度末</v>
      </c>
      <c r="N19" s="594"/>
      <c r="O19" s="106" t="str">
        <f>O5</f>
        <v>29年度
〈計画値〉</v>
      </c>
      <c r="P19" s="35" t="str">
        <f>P5</f>
        <v>進捗率
H27/H29</v>
      </c>
      <c r="Q19" s="116"/>
      <c r="R19" s="120" t="str">
        <f>R5</f>
        <v>29年度
〈計画値〉</v>
      </c>
    </row>
    <row r="20" spans="1:18" ht="30" customHeight="1">
      <c r="A20" s="596" t="s">
        <v>5</v>
      </c>
      <c r="B20" s="597"/>
      <c r="C20" s="471"/>
      <c r="D20" s="208">
        <v>27</v>
      </c>
      <c r="E20" s="209">
        <v>34</v>
      </c>
      <c r="F20" s="210">
        <v>39</v>
      </c>
      <c r="G20" s="240">
        <v>48</v>
      </c>
      <c r="H20" s="212">
        <v>74</v>
      </c>
      <c r="I20" s="213">
        <v>97</v>
      </c>
      <c r="J20" s="241">
        <v>97</v>
      </c>
      <c r="K20" s="209">
        <v>97</v>
      </c>
      <c r="L20" s="242">
        <v>94</v>
      </c>
      <c r="M20" s="598">
        <v>93</v>
      </c>
      <c r="N20" s="599"/>
      <c r="O20" s="243">
        <v>199</v>
      </c>
      <c r="P20" s="219">
        <f aca="true" t="shared" si="1" ref="P20:P29">IF(ISERROR(M20/O20),"",M20/O20)</f>
        <v>0.46733668341708545</v>
      </c>
      <c r="Q20" s="109"/>
      <c r="R20" s="128">
        <v>199</v>
      </c>
    </row>
    <row r="21" spans="1:18" ht="30" customHeight="1">
      <c r="A21" s="600" t="s">
        <v>94</v>
      </c>
      <c r="B21" s="601"/>
      <c r="C21" s="472"/>
      <c r="D21" s="244">
        <v>24</v>
      </c>
      <c r="E21" s="245">
        <v>90</v>
      </c>
      <c r="F21" s="246">
        <v>101</v>
      </c>
      <c r="G21" s="247">
        <v>115</v>
      </c>
      <c r="H21" s="248">
        <v>111</v>
      </c>
      <c r="I21" s="248">
        <v>139</v>
      </c>
      <c r="J21" s="249">
        <v>163</v>
      </c>
      <c r="K21" s="250">
        <v>197</v>
      </c>
      <c r="L21" s="251">
        <v>204</v>
      </c>
      <c r="M21" s="602">
        <v>167</v>
      </c>
      <c r="N21" s="603"/>
      <c r="O21" s="252">
        <v>324</v>
      </c>
      <c r="P21" s="253">
        <f t="shared" si="1"/>
        <v>0.5154320987654321</v>
      </c>
      <c r="Q21" s="109"/>
      <c r="R21" s="122">
        <v>324</v>
      </c>
    </row>
    <row r="22" spans="1:18" ht="30" customHeight="1">
      <c r="A22" s="579" t="s">
        <v>90</v>
      </c>
      <c r="B22" s="580"/>
      <c r="C22" s="472"/>
      <c r="D22" s="429"/>
      <c r="E22" s="474"/>
      <c r="F22" s="431"/>
      <c r="G22" s="475"/>
      <c r="H22" s="474"/>
      <c r="I22" s="430"/>
      <c r="J22" s="429"/>
      <c r="K22" s="474"/>
      <c r="L22" s="254">
        <v>79</v>
      </c>
      <c r="M22" s="602">
        <v>81</v>
      </c>
      <c r="N22" s="603"/>
      <c r="O22" s="252">
        <v>100</v>
      </c>
      <c r="P22" s="253">
        <f t="shared" si="1"/>
        <v>0.81</v>
      </c>
      <c r="Q22" s="109"/>
      <c r="R22" s="122">
        <v>100</v>
      </c>
    </row>
    <row r="23" spans="1:18" ht="30" customHeight="1">
      <c r="A23" s="604" t="s">
        <v>6</v>
      </c>
      <c r="B23" s="605"/>
      <c r="C23" s="472"/>
      <c r="D23" s="255">
        <v>2</v>
      </c>
      <c r="E23" s="256">
        <v>5</v>
      </c>
      <c r="F23" s="257">
        <v>0</v>
      </c>
      <c r="G23" s="258">
        <v>1</v>
      </c>
      <c r="H23" s="259">
        <v>1</v>
      </c>
      <c r="I23" s="260">
        <v>3</v>
      </c>
      <c r="J23" s="261">
        <v>0</v>
      </c>
      <c r="K23" s="256">
        <v>0</v>
      </c>
      <c r="L23" s="262">
        <v>1</v>
      </c>
      <c r="M23" s="606">
        <v>1</v>
      </c>
      <c r="N23" s="607"/>
      <c r="O23" s="263">
        <v>36</v>
      </c>
      <c r="P23" s="264">
        <f t="shared" si="1"/>
        <v>0.027777777777777776</v>
      </c>
      <c r="Q23" s="109"/>
      <c r="R23" s="131">
        <v>36</v>
      </c>
    </row>
    <row r="24" spans="1:18" ht="30" customHeight="1">
      <c r="A24" s="608" t="s">
        <v>18</v>
      </c>
      <c r="B24" s="609"/>
      <c r="C24" s="472"/>
      <c r="D24" s="265">
        <v>20</v>
      </c>
      <c r="E24" s="266">
        <v>35</v>
      </c>
      <c r="F24" s="267">
        <v>41</v>
      </c>
      <c r="G24" s="268">
        <v>49</v>
      </c>
      <c r="H24" s="269">
        <v>50</v>
      </c>
      <c r="I24" s="270">
        <v>49</v>
      </c>
      <c r="J24" s="271">
        <v>40</v>
      </c>
      <c r="K24" s="266">
        <v>30</v>
      </c>
      <c r="L24" s="272">
        <v>31</v>
      </c>
      <c r="M24" s="610">
        <v>25</v>
      </c>
      <c r="N24" s="611"/>
      <c r="O24" s="549">
        <f>IF(ISERROR(L24/N24),"",L24/N24)</f>
      </c>
      <c r="P24" s="550">
        <f t="shared" si="1"/>
      </c>
      <c r="Q24" s="109"/>
      <c r="R24" s="129">
        <f>IF(ISERROR(O24/Q24),"",O24/Q24)</f>
      </c>
    </row>
    <row r="25" spans="1:18" ht="30" customHeight="1">
      <c r="A25" s="579" t="s">
        <v>106</v>
      </c>
      <c r="B25" s="580"/>
      <c r="C25" s="472"/>
      <c r="D25" s="568" t="s">
        <v>137</v>
      </c>
      <c r="E25" s="250">
        <v>28</v>
      </c>
      <c r="F25" s="273">
        <v>17</v>
      </c>
      <c r="G25" s="274">
        <v>24</v>
      </c>
      <c r="H25" s="275">
        <v>33</v>
      </c>
      <c r="I25" s="276">
        <v>41</v>
      </c>
      <c r="J25" s="249">
        <v>10</v>
      </c>
      <c r="K25" s="250">
        <v>16</v>
      </c>
      <c r="L25" s="251">
        <v>40</v>
      </c>
      <c r="M25" s="602">
        <v>34</v>
      </c>
      <c r="N25" s="603"/>
      <c r="O25" s="252">
        <v>100</v>
      </c>
      <c r="P25" s="253">
        <f t="shared" si="1"/>
        <v>0.34</v>
      </c>
      <c r="Q25" s="109"/>
      <c r="R25" s="122">
        <v>100</v>
      </c>
    </row>
    <row r="26" spans="1:18" ht="30" customHeight="1">
      <c r="A26" s="579" t="s">
        <v>7</v>
      </c>
      <c r="B26" s="580"/>
      <c r="C26" s="472"/>
      <c r="D26" s="244">
        <v>14</v>
      </c>
      <c r="E26" s="250">
        <v>19</v>
      </c>
      <c r="F26" s="273">
        <v>13</v>
      </c>
      <c r="G26" s="274">
        <v>12</v>
      </c>
      <c r="H26" s="275">
        <v>28</v>
      </c>
      <c r="I26" s="276">
        <v>21</v>
      </c>
      <c r="J26" s="249">
        <v>17</v>
      </c>
      <c r="K26" s="250">
        <v>33</v>
      </c>
      <c r="L26" s="251">
        <v>28</v>
      </c>
      <c r="M26" s="602">
        <v>25</v>
      </c>
      <c r="N26" s="603"/>
      <c r="O26" s="252">
        <v>100</v>
      </c>
      <c r="P26" s="253">
        <f t="shared" si="1"/>
        <v>0.25</v>
      </c>
      <c r="Q26" s="109"/>
      <c r="R26" s="122">
        <v>100</v>
      </c>
    </row>
    <row r="27" spans="1:18" ht="30" customHeight="1">
      <c r="A27" s="604" t="s">
        <v>8</v>
      </c>
      <c r="B27" s="605"/>
      <c r="C27" s="472"/>
      <c r="D27" s="255">
        <v>26</v>
      </c>
      <c r="E27" s="256">
        <v>28</v>
      </c>
      <c r="F27" s="257">
        <v>18</v>
      </c>
      <c r="G27" s="258">
        <v>36</v>
      </c>
      <c r="H27" s="259">
        <v>50</v>
      </c>
      <c r="I27" s="260">
        <v>76</v>
      </c>
      <c r="J27" s="261">
        <v>77</v>
      </c>
      <c r="K27" s="256">
        <v>61</v>
      </c>
      <c r="L27" s="262">
        <v>36</v>
      </c>
      <c r="M27" s="606">
        <v>57</v>
      </c>
      <c r="N27" s="607"/>
      <c r="O27" s="277">
        <v>199</v>
      </c>
      <c r="P27" s="264">
        <f t="shared" si="1"/>
        <v>0.2864321608040201</v>
      </c>
      <c r="Q27" s="109"/>
      <c r="R27" s="130">
        <v>199</v>
      </c>
    </row>
    <row r="28" spans="1:18" ht="30" customHeight="1">
      <c r="A28" s="608" t="s">
        <v>17</v>
      </c>
      <c r="B28" s="609"/>
      <c r="C28" s="472"/>
      <c r="D28" s="265">
        <v>90</v>
      </c>
      <c r="E28" s="266">
        <v>95</v>
      </c>
      <c r="F28" s="267">
        <v>94</v>
      </c>
      <c r="G28" s="268">
        <v>122</v>
      </c>
      <c r="H28" s="269">
        <v>161</v>
      </c>
      <c r="I28" s="270">
        <v>173</v>
      </c>
      <c r="J28" s="271">
        <v>171</v>
      </c>
      <c r="K28" s="266">
        <v>153</v>
      </c>
      <c r="L28" s="272">
        <v>150</v>
      </c>
      <c r="M28" s="610">
        <v>201</v>
      </c>
      <c r="N28" s="611"/>
      <c r="O28" s="551">
        <f>IF(ISERROR(L28/N28),"",L28/N28)</f>
      </c>
      <c r="P28" s="550">
        <f t="shared" si="1"/>
      </c>
      <c r="Q28" s="109"/>
      <c r="R28" s="129">
        <f>IF(ISERROR(O28/Q28),"",O28/Q28)</f>
      </c>
    </row>
    <row r="29" spans="1:18" ht="30" customHeight="1" thickBot="1">
      <c r="A29" s="579" t="s">
        <v>9</v>
      </c>
      <c r="B29" s="580"/>
      <c r="C29" s="473"/>
      <c r="D29" s="244">
        <v>3</v>
      </c>
      <c r="E29" s="250">
        <v>3</v>
      </c>
      <c r="F29" s="273">
        <v>4</v>
      </c>
      <c r="G29" s="274">
        <v>4</v>
      </c>
      <c r="H29" s="278">
        <v>4</v>
      </c>
      <c r="I29" s="276">
        <v>4</v>
      </c>
      <c r="J29" s="279">
        <v>4</v>
      </c>
      <c r="K29" s="278">
        <v>4</v>
      </c>
      <c r="L29" s="273">
        <v>4</v>
      </c>
      <c r="M29" s="612">
        <v>4</v>
      </c>
      <c r="N29" s="613"/>
      <c r="O29" s="252">
        <v>4</v>
      </c>
      <c r="P29" s="253">
        <f t="shared" si="1"/>
        <v>1</v>
      </c>
      <c r="Q29" s="109"/>
      <c r="R29" s="122">
        <v>4</v>
      </c>
    </row>
    <row r="30" spans="1:18" ht="17.25" customHeight="1">
      <c r="A30" s="6"/>
      <c r="B30" s="6"/>
      <c r="C30" s="6"/>
      <c r="E30" s="7"/>
      <c r="F30" s="7"/>
      <c r="G30" s="7"/>
      <c r="H30" s="7"/>
      <c r="I30" s="43"/>
      <c r="J30" s="43"/>
      <c r="K30" s="7"/>
      <c r="L30" s="7"/>
      <c r="M30" s="43"/>
      <c r="N30" s="43"/>
      <c r="O30" s="5"/>
      <c r="P30" s="5"/>
      <c r="Q30" s="43"/>
      <c r="R30" s="5"/>
    </row>
    <row r="31" spans="1:17" ht="13.5">
      <c r="A31" s="4" t="s">
        <v>27</v>
      </c>
      <c r="B31" s="4"/>
      <c r="Q31" s="142"/>
    </row>
    <row r="32" spans="1:18" ht="14.25" thickBot="1">
      <c r="A32" s="4" t="s">
        <v>28</v>
      </c>
      <c r="B32" s="4"/>
      <c r="Q32" s="142"/>
      <c r="R32" s="121"/>
    </row>
    <row r="33" spans="1:18" ht="30" customHeight="1" thickBot="1">
      <c r="A33" s="12" t="s">
        <v>0</v>
      </c>
      <c r="B33" s="614" t="s">
        <v>29</v>
      </c>
      <c r="C33" s="615"/>
      <c r="D33" s="170" t="s">
        <v>49</v>
      </c>
      <c r="E33" s="13" t="s">
        <v>48</v>
      </c>
      <c r="F33" s="171" t="s">
        <v>50</v>
      </c>
      <c r="G33" s="166" t="s">
        <v>53</v>
      </c>
      <c r="H33" s="42" t="s">
        <v>55</v>
      </c>
      <c r="I33" s="135" t="s">
        <v>58</v>
      </c>
      <c r="J33" s="173" t="s">
        <v>69</v>
      </c>
      <c r="K33" s="153" t="s">
        <v>82</v>
      </c>
      <c r="L33" s="181" t="s">
        <v>84</v>
      </c>
      <c r="M33" s="588" t="s">
        <v>103</v>
      </c>
      <c r="N33" s="594"/>
      <c r="O33" s="106" t="str">
        <f>O5</f>
        <v>29年度
〈計画値〉</v>
      </c>
      <c r="P33" s="569" t="s">
        <v>135</v>
      </c>
      <c r="Q33" s="116"/>
      <c r="R33" s="120" t="str">
        <f>R5</f>
        <v>29年度
〈計画値〉</v>
      </c>
    </row>
    <row r="34" spans="1:18" ht="21.75" customHeight="1">
      <c r="A34" s="616" t="s">
        <v>123</v>
      </c>
      <c r="B34" s="15" t="s">
        <v>30</v>
      </c>
      <c r="C34" s="183" t="s">
        <v>31</v>
      </c>
      <c r="D34" s="280">
        <v>390</v>
      </c>
      <c r="E34" s="281">
        <v>393</v>
      </c>
      <c r="F34" s="282">
        <v>368</v>
      </c>
      <c r="G34" s="283">
        <v>393</v>
      </c>
      <c r="H34" s="284">
        <v>479</v>
      </c>
      <c r="I34" s="285">
        <v>515</v>
      </c>
      <c r="J34" s="286">
        <v>542</v>
      </c>
      <c r="K34" s="281">
        <v>606</v>
      </c>
      <c r="L34" s="287">
        <v>654</v>
      </c>
      <c r="M34" s="618">
        <v>735</v>
      </c>
      <c r="N34" s="619"/>
      <c r="O34" s="281">
        <v>930</v>
      </c>
      <c r="P34" s="451">
        <f>M34-O34</f>
        <v>-195</v>
      </c>
      <c r="Q34" s="108"/>
      <c r="R34" s="111">
        <v>930</v>
      </c>
    </row>
    <row r="35" spans="1:18" ht="21.75" customHeight="1" thickBot="1">
      <c r="A35" s="617"/>
      <c r="B35" s="16" t="s">
        <v>32</v>
      </c>
      <c r="C35" s="184" t="s">
        <v>33</v>
      </c>
      <c r="D35" s="288">
        <v>7016</v>
      </c>
      <c r="E35" s="289">
        <v>7487</v>
      </c>
      <c r="F35" s="290">
        <v>8409</v>
      </c>
      <c r="G35" s="291">
        <v>8326</v>
      </c>
      <c r="H35" s="292">
        <v>10303</v>
      </c>
      <c r="I35" s="293">
        <v>10328</v>
      </c>
      <c r="J35" s="294">
        <v>10354</v>
      </c>
      <c r="K35" s="289">
        <v>11532</v>
      </c>
      <c r="L35" s="295">
        <v>11988</v>
      </c>
      <c r="M35" s="620">
        <v>12707</v>
      </c>
      <c r="N35" s="621"/>
      <c r="O35" s="289">
        <v>16862</v>
      </c>
      <c r="P35" s="289">
        <f>M35-O35</f>
        <v>-4155</v>
      </c>
      <c r="Q35" s="78"/>
      <c r="R35" s="112">
        <v>16862</v>
      </c>
    </row>
    <row r="36" spans="1:18" ht="17.25" customHeight="1">
      <c r="A36" s="1"/>
      <c r="B36" s="1"/>
      <c r="C36" s="5"/>
      <c r="D36" s="5"/>
      <c r="E36" s="5"/>
      <c r="F36" s="5"/>
      <c r="G36" s="5"/>
      <c r="H36" s="40"/>
      <c r="I36" s="43"/>
      <c r="J36" s="43"/>
      <c r="K36" s="5"/>
      <c r="L36" s="5"/>
      <c r="M36" s="43"/>
      <c r="N36" s="43"/>
      <c r="O36" s="5"/>
      <c r="P36" s="5"/>
      <c r="Q36" s="43"/>
      <c r="R36" s="5"/>
    </row>
    <row r="37" spans="1:18" ht="14.25" thickBot="1">
      <c r="A37" s="4" t="s">
        <v>35</v>
      </c>
      <c r="B37" s="4"/>
      <c r="Q37" s="142"/>
      <c r="R37" s="121"/>
    </row>
    <row r="38" spans="1:18" ht="30" customHeight="1" thickBot="1">
      <c r="A38" s="12" t="s">
        <v>0</v>
      </c>
      <c r="B38" s="614" t="s">
        <v>29</v>
      </c>
      <c r="C38" s="615"/>
      <c r="D38" s="170" t="s">
        <v>49</v>
      </c>
      <c r="E38" s="13" t="s">
        <v>48</v>
      </c>
      <c r="F38" s="171" t="s">
        <v>50</v>
      </c>
      <c r="G38" s="166" t="s">
        <v>53</v>
      </c>
      <c r="H38" s="42" t="s">
        <v>55</v>
      </c>
      <c r="I38" s="135" t="s">
        <v>58</v>
      </c>
      <c r="J38" s="173" t="s">
        <v>65</v>
      </c>
      <c r="K38" s="153" t="s">
        <v>82</v>
      </c>
      <c r="L38" s="181" t="s">
        <v>84</v>
      </c>
      <c r="M38" s="588" t="str">
        <f>M33</f>
        <v>27年度末
28.3月分</v>
      </c>
      <c r="N38" s="594"/>
      <c r="O38" s="106" t="str">
        <f>O5</f>
        <v>29年度
〈計画値〉</v>
      </c>
      <c r="P38" s="569" t="str">
        <f>P33</f>
        <v>対比
H27－H29</v>
      </c>
      <c r="Q38" s="116"/>
      <c r="R38" s="120" t="str">
        <f>R5</f>
        <v>29年度
〈計画値〉</v>
      </c>
    </row>
    <row r="39" spans="1:18" ht="21.75" customHeight="1">
      <c r="A39" s="622" t="s">
        <v>36</v>
      </c>
      <c r="B39" s="15" t="s">
        <v>30</v>
      </c>
      <c r="C39" s="183" t="s">
        <v>31</v>
      </c>
      <c r="D39" s="280">
        <v>234</v>
      </c>
      <c r="E39" s="281">
        <v>354</v>
      </c>
      <c r="F39" s="282">
        <v>427</v>
      </c>
      <c r="G39" s="283">
        <v>490</v>
      </c>
      <c r="H39" s="284">
        <v>982</v>
      </c>
      <c r="I39" s="285">
        <v>1703</v>
      </c>
      <c r="J39" s="296">
        <v>2271</v>
      </c>
      <c r="K39" s="281">
        <v>2315</v>
      </c>
      <c r="L39" s="287">
        <v>2378</v>
      </c>
      <c r="M39" s="624">
        <v>2429</v>
      </c>
      <c r="N39" s="625"/>
      <c r="O39" s="281">
        <v>2547</v>
      </c>
      <c r="P39" s="451">
        <f aca="true" t="shared" si="2" ref="P39:P51">M39-O39</f>
        <v>-118</v>
      </c>
      <c r="Q39" s="108"/>
      <c r="R39" s="111">
        <v>2547</v>
      </c>
    </row>
    <row r="40" spans="1:18" ht="21.75" customHeight="1">
      <c r="A40" s="623"/>
      <c r="B40" s="25" t="s">
        <v>32</v>
      </c>
      <c r="C40" s="185" t="s">
        <v>47</v>
      </c>
      <c r="D40" s="297">
        <v>2088</v>
      </c>
      <c r="E40" s="298">
        <v>3997</v>
      </c>
      <c r="F40" s="299">
        <v>5289</v>
      </c>
      <c r="G40" s="300">
        <v>6850</v>
      </c>
      <c r="H40" s="292">
        <v>16705</v>
      </c>
      <c r="I40" s="293">
        <v>32169</v>
      </c>
      <c r="J40" s="301">
        <v>42464</v>
      </c>
      <c r="K40" s="298">
        <v>43557</v>
      </c>
      <c r="L40" s="302">
        <v>47574</v>
      </c>
      <c r="M40" s="626">
        <v>48595</v>
      </c>
      <c r="N40" s="627"/>
      <c r="O40" s="298">
        <v>47743</v>
      </c>
      <c r="P40" s="298">
        <f t="shared" si="2"/>
        <v>852</v>
      </c>
      <c r="Q40" s="78"/>
      <c r="R40" s="113">
        <v>47743</v>
      </c>
    </row>
    <row r="41" spans="1:18" ht="21.75" customHeight="1">
      <c r="A41" s="628" t="s">
        <v>37</v>
      </c>
      <c r="B41" s="27" t="s">
        <v>30</v>
      </c>
      <c r="C41" s="186" t="s">
        <v>31</v>
      </c>
      <c r="D41" s="303">
        <v>9</v>
      </c>
      <c r="E41" s="304">
        <v>8</v>
      </c>
      <c r="F41" s="305">
        <v>11</v>
      </c>
      <c r="G41" s="306">
        <v>10</v>
      </c>
      <c r="H41" s="307">
        <v>11</v>
      </c>
      <c r="I41" s="308">
        <v>8</v>
      </c>
      <c r="J41" s="309">
        <v>38</v>
      </c>
      <c r="K41" s="304">
        <v>22</v>
      </c>
      <c r="L41" s="310">
        <v>5</v>
      </c>
      <c r="M41" s="630">
        <v>8</v>
      </c>
      <c r="N41" s="631"/>
      <c r="O41" s="304">
        <v>54</v>
      </c>
      <c r="P41" s="452">
        <f t="shared" si="2"/>
        <v>-46</v>
      </c>
      <c r="Q41" s="108"/>
      <c r="R41" s="114">
        <v>54</v>
      </c>
    </row>
    <row r="42" spans="1:18" ht="21.75" customHeight="1">
      <c r="A42" s="629"/>
      <c r="B42" s="16" t="s">
        <v>32</v>
      </c>
      <c r="C42" s="185" t="s">
        <v>47</v>
      </c>
      <c r="D42" s="288">
        <v>62</v>
      </c>
      <c r="E42" s="289">
        <v>58</v>
      </c>
      <c r="F42" s="290">
        <v>74</v>
      </c>
      <c r="G42" s="291">
        <v>103</v>
      </c>
      <c r="H42" s="312">
        <v>115</v>
      </c>
      <c r="I42" s="293">
        <v>77</v>
      </c>
      <c r="J42" s="301">
        <v>787</v>
      </c>
      <c r="K42" s="289">
        <v>396</v>
      </c>
      <c r="L42" s="295">
        <v>71</v>
      </c>
      <c r="M42" s="626">
        <v>71</v>
      </c>
      <c r="N42" s="627"/>
      <c r="O42" s="289">
        <v>955</v>
      </c>
      <c r="P42" s="289">
        <f t="shared" si="2"/>
        <v>-884</v>
      </c>
      <c r="Q42" s="78"/>
      <c r="R42" s="112">
        <v>955</v>
      </c>
    </row>
    <row r="43" spans="1:18" ht="21.75" customHeight="1">
      <c r="A43" s="628" t="s">
        <v>38</v>
      </c>
      <c r="B43" s="27" t="s">
        <v>30</v>
      </c>
      <c r="C43" s="186" t="s">
        <v>31</v>
      </c>
      <c r="D43" s="303">
        <v>20</v>
      </c>
      <c r="E43" s="304">
        <v>125</v>
      </c>
      <c r="F43" s="305">
        <v>191</v>
      </c>
      <c r="G43" s="306">
        <v>162</v>
      </c>
      <c r="H43" s="307">
        <v>144</v>
      </c>
      <c r="I43" s="308">
        <v>113</v>
      </c>
      <c r="J43" s="309">
        <v>168</v>
      </c>
      <c r="K43" s="304">
        <v>156</v>
      </c>
      <c r="L43" s="310">
        <v>161</v>
      </c>
      <c r="M43" s="630">
        <v>128</v>
      </c>
      <c r="N43" s="631"/>
      <c r="O43" s="304">
        <v>259</v>
      </c>
      <c r="P43" s="452">
        <f t="shared" si="2"/>
        <v>-131</v>
      </c>
      <c r="Q43" s="108"/>
      <c r="R43" s="114">
        <v>259</v>
      </c>
    </row>
    <row r="44" spans="1:18" ht="21.75" customHeight="1">
      <c r="A44" s="629"/>
      <c r="B44" s="16" t="s">
        <v>32</v>
      </c>
      <c r="C44" s="185" t="s">
        <v>47</v>
      </c>
      <c r="D44" s="288">
        <v>215</v>
      </c>
      <c r="E44" s="289">
        <v>1126</v>
      </c>
      <c r="F44" s="290">
        <v>2054</v>
      </c>
      <c r="G44" s="291">
        <v>1989</v>
      </c>
      <c r="H44" s="312">
        <v>1729</v>
      </c>
      <c r="I44" s="293">
        <v>1273</v>
      </c>
      <c r="J44" s="301">
        <v>1840</v>
      </c>
      <c r="K44" s="289">
        <v>1813</v>
      </c>
      <c r="L44" s="295">
        <v>1878</v>
      </c>
      <c r="M44" s="626">
        <v>1499</v>
      </c>
      <c r="N44" s="627"/>
      <c r="O44" s="289">
        <v>3009</v>
      </c>
      <c r="P44" s="289">
        <f t="shared" si="2"/>
        <v>-1510</v>
      </c>
      <c r="Q44" s="78"/>
      <c r="R44" s="112">
        <v>3009</v>
      </c>
    </row>
    <row r="45" spans="1:18" ht="21.75" customHeight="1">
      <c r="A45" s="623" t="s">
        <v>39</v>
      </c>
      <c r="B45" s="26" t="s">
        <v>30</v>
      </c>
      <c r="C45" s="186" t="s">
        <v>31</v>
      </c>
      <c r="D45" s="313">
        <v>24</v>
      </c>
      <c r="E45" s="314">
        <v>90</v>
      </c>
      <c r="F45" s="315">
        <v>101</v>
      </c>
      <c r="G45" s="316">
        <v>115</v>
      </c>
      <c r="H45" s="317">
        <v>111</v>
      </c>
      <c r="I45" s="308">
        <v>139</v>
      </c>
      <c r="J45" s="309">
        <v>163</v>
      </c>
      <c r="K45" s="314">
        <v>197</v>
      </c>
      <c r="L45" s="318">
        <v>204</v>
      </c>
      <c r="M45" s="630">
        <v>167</v>
      </c>
      <c r="N45" s="631"/>
      <c r="O45" s="314">
        <v>324</v>
      </c>
      <c r="P45" s="452">
        <f t="shared" si="2"/>
        <v>-157</v>
      </c>
      <c r="Q45" s="108"/>
      <c r="R45" s="115">
        <v>324</v>
      </c>
    </row>
    <row r="46" spans="1:18" ht="21.75" customHeight="1">
      <c r="A46" s="629"/>
      <c r="B46" s="16" t="s">
        <v>32</v>
      </c>
      <c r="C46" s="185" t="s">
        <v>47</v>
      </c>
      <c r="D46" s="288">
        <v>457</v>
      </c>
      <c r="E46" s="289">
        <v>1474</v>
      </c>
      <c r="F46" s="290">
        <v>1794</v>
      </c>
      <c r="G46" s="291">
        <v>2084</v>
      </c>
      <c r="H46" s="312">
        <v>2081</v>
      </c>
      <c r="I46" s="293">
        <v>2455</v>
      </c>
      <c r="J46" s="301">
        <v>2783</v>
      </c>
      <c r="K46" s="289">
        <v>3406</v>
      </c>
      <c r="L46" s="295">
        <v>3763</v>
      </c>
      <c r="M46" s="626">
        <v>3020</v>
      </c>
      <c r="N46" s="627"/>
      <c r="O46" s="289">
        <v>5859</v>
      </c>
      <c r="P46" s="289">
        <f t="shared" si="2"/>
        <v>-2839</v>
      </c>
      <c r="Q46" s="78"/>
      <c r="R46" s="112">
        <v>5859</v>
      </c>
    </row>
    <row r="47" spans="1:18" ht="21.75" customHeight="1">
      <c r="A47" s="623" t="s">
        <v>40</v>
      </c>
      <c r="B47" s="26" t="s">
        <v>30</v>
      </c>
      <c r="C47" s="186" t="s">
        <v>31</v>
      </c>
      <c r="D47" s="313">
        <v>0</v>
      </c>
      <c r="E47" s="314">
        <v>9</v>
      </c>
      <c r="F47" s="315">
        <v>23</v>
      </c>
      <c r="G47" s="316">
        <v>32</v>
      </c>
      <c r="H47" s="317">
        <v>35</v>
      </c>
      <c r="I47" s="308">
        <v>134</v>
      </c>
      <c r="J47" s="309">
        <v>313</v>
      </c>
      <c r="K47" s="314">
        <v>493</v>
      </c>
      <c r="L47" s="318">
        <v>754</v>
      </c>
      <c r="M47" s="630">
        <v>914</v>
      </c>
      <c r="N47" s="631"/>
      <c r="O47" s="314">
        <v>1345</v>
      </c>
      <c r="P47" s="452">
        <f t="shared" si="2"/>
        <v>-431</v>
      </c>
      <c r="Q47" s="108"/>
      <c r="R47" s="115">
        <v>1345</v>
      </c>
    </row>
    <row r="48" spans="1:18" ht="21.75" customHeight="1">
      <c r="A48" s="629"/>
      <c r="B48" s="16" t="s">
        <v>32</v>
      </c>
      <c r="C48" s="185" t="s">
        <v>47</v>
      </c>
      <c r="D48" s="288">
        <v>0</v>
      </c>
      <c r="E48" s="289">
        <v>132</v>
      </c>
      <c r="F48" s="290">
        <v>447</v>
      </c>
      <c r="G48" s="291">
        <v>663</v>
      </c>
      <c r="H48" s="312">
        <v>733</v>
      </c>
      <c r="I48" s="293">
        <v>2661</v>
      </c>
      <c r="J48" s="301">
        <v>5975</v>
      </c>
      <c r="K48" s="289">
        <v>9544</v>
      </c>
      <c r="L48" s="295">
        <v>14752</v>
      </c>
      <c r="M48" s="626">
        <v>18135</v>
      </c>
      <c r="N48" s="627"/>
      <c r="O48" s="289">
        <v>25824</v>
      </c>
      <c r="P48" s="289">
        <f t="shared" si="2"/>
        <v>-7689</v>
      </c>
      <c r="Q48" s="78"/>
      <c r="R48" s="112">
        <v>25824</v>
      </c>
    </row>
    <row r="49" spans="1:18" ht="21.75" customHeight="1">
      <c r="A49" s="623" t="s">
        <v>41</v>
      </c>
      <c r="B49" s="26" t="s">
        <v>30</v>
      </c>
      <c r="C49" s="186" t="s">
        <v>31</v>
      </c>
      <c r="D49" s="313">
        <v>359</v>
      </c>
      <c r="E49" s="314">
        <v>726</v>
      </c>
      <c r="F49" s="315">
        <v>842</v>
      </c>
      <c r="G49" s="316">
        <v>1094</v>
      </c>
      <c r="H49" s="317">
        <v>1318</v>
      </c>
      <c r="I49" s="308">
        <v>1487</v>
      </c>
      <c r="J49" s="309">
        <v>1605</v>
      </c>
      <c r="K49" s="314">
        <v>1645</v>
      </c>
      <c r="L49" s="318">
        <v>1737</v>
      </c>
      <c r="M49" s="630">
        <v>1853</v>
      </c>
      <c r="N49" s="631"/>
      <c r="O49" s="314">
        <v>1989</v>
      </c>
      <c r="P49" s="452">
        <f t="shared" si="2"/>
        <v>-136</v>
      </c>
      <c r="Q49" s="108"/>
      <c r="R49" s="115">
        <v>1989</v>
      </c>
    </row>
    <row r="50" spans="1:18" ht="21.75" customHeight="1">
      <c r="A50" s="623"/>
      <c r="B50" s="25" t="s">
        <v>32</v>
      </c>
      <c r="C50" s="185" t="s">
        <v>47</v>
      </c>
      <c r="D50" s="297">
        <v>6352</v>
      </c>
      <c r="E50" s="298">
        <v>12191</v>
      </c>
      <c r="F50" s="299">
        <v>14867</v>
      </c>
      <c r="G50" s="300">
        <v>19885</v>
      </c>
      <c r="H50" s="292">
        <v>23746</v>
      </c>
      <c r="I50" s="319">
        <v>26515</v>
      </c>
      <c r="J50" s="320">
        <v>28089</v>
      </c>
      <c r="K50" s="298">
        <v>28710</v>
      </c>
      <c r="L50" s="302">
        <v>32276</v>
      </c>
      <c r="M50" s="632">
        <v>34108</v>
      </c>
      <c r="N50" s="633"/>
      <c r="O50" s="298">
        <v>35688</v>
      </c>
      <c r="P50" s="289">
        <f t="shared" si="2"/>
        <v>-1580</v>
      </c>
      <c r="Q50" s="78"/>
      <c r="R50" s="113">
        <v>35688</v>
      </c>
    </row>
    <row r="51" spans="1:18" ht="26.25" customHeight="1">
      <c r="A51" s="11" t="s">
        <v>43</v>
      </c>
      <c r="B51" s="51" t="s">
        <v>30</v>
      </c>
      <c r="C51" s="187" t="s">
        <v>31</v>
      </c>
      <c r="D51" s="255">
        <v>18</v>
      </c>
      <c r="E51" s="256">
        <v>17</v>
      </c>
      <c r="F51" s="257">
        <v>14</v>
      </c>
      <c r="G51" s="258">
        <v>12</v>
      </c>
      <c r="H51" s="259">
        <v>11</v>
      </c>
      <c r="I51" s="321">
        <v>10</v>
      </c>
      <c r="J51" s="322">
        <v>249</v>
      </c>
      <c r="K51" s="256">
        <v>247</v>
      </c>
      <c r="L51" s="262">
        <v>248</v>
      </c>
      <c r="M51" s="634">
        <v>251</v>
      </c>
      <c r="N51" s="635"/>
      <c r="O51" s="323">
        <v>253</v>
      </c>
      <c r="P51" s="289">
        <f t="shared" si="2"/>
        <v>-2</v>
      </c>
      <c r="Q51" s="108"/>
      <c r="R51" s="133">
        <v>253</v>
      </c>
    </row>
    <row r="52" spans="1:18" ht="21.75" customHeight="1" hidden="1">
      <c r="A52" s="628" t="s">
        <v>87</v>
      </c>
      <c r="B52" s="27" t="s">
        <v>30</v>
      </c>
      <c r="C52" s="186" t="s">
        <v>31</v>
      </c>
      <c r="D52" s="324"/>
      <c r="E52" s="325"/>
      <c r="F52" s="326"/>
      <c r="G52" s="327"/>
      <c r="H52" s="328"/>
      <c r="I52" s="308"/>
      <c r="J52" s="309">
        <v>196</v>
      </c>
      <c r="K52" s="325">
        <v>219</v>
      </c>
      <c r="L52" s="329"/>
      <c r="M52" s="636"/>
      <c r="N52" s="637"/>
      <c r="O52" s="330"/>
      <c r="P52" s="311"/>
      <c r="Q52" s="108"/>
      <c r="R52" s="132"/>
    </row>
    <row r="53" spans="1:18" ht="21.75" customHeight="1" hidden="1">
      <c r="A53" s="629"/>
      <c r="B53" s="16" t="s">
        <v>32</v>
      </c>
      <c r="C53" s="184" t="s">
        <v>47</v>
      </c>
      <c r="D53" s="331"/>
      <c r="E53" s="332"/>
      <c r="F53" s="333"/>
      <c r="G53" s="334"/>
      <c r="H53" s="335"/>
      <c r="I53" s="336"/>
      <c r="J53" s="337">
        <v>1080</v>
      </c>
      <c r="K53" s="338">
        <v>1181</v>
      </c>
      <c r="L53" s="339"/>
      <c r="M53" s="638"/>
      <c r="N53" s="639"/>
      <c r="O53" s="289"/>
      <c r="P53" s="340"/>
      <c r="Q53" s="108"/>
      <c r="R53" s="112"/>
    </row>
    <row r="54" spans="1:18" ht="21.75" customHeight="1">
      <c r="A54" s="628" t="s">
        <v>107</v>
      </c>
      <c r="B54" s="27" t="s">
        <v>30</v>
      </c>
      <c r="C54" s="186" t="s">
        <v>31</v>
      </c>
      <c r="D54" s="324">
        <v>94</v>
      </c>
      <c r="E54" s="325">
        <v>122</v>
      </c>
      <c r="F54" s="326">
        <v>140</v>
      </c>
      <c r="G54" s="327">
        <v>156</v>
      </c>
      <c r="H54" s="259">
        <v>181</v>
      </c>
      <c r="I54" s="308">
        <v>183</v>
      </c>
      <c r="J54" s="309">
        <f>18+196</f>
        <v>214</v>
      </c>
      <c r="K54" s="325">
        <f>16+219</f>
        <v>235</v>
      </c>
      <c r="L54" s="341">
        <v>250</v>
      </c>
      <c r="M54" s="630">
        <f>276+3</f>
        <v>279</v>
      </c>
      <c r="N54" s="631"/>
      <c r="O54" s="304">
        <f>364+28</f>
        <v>392</v>
      </c>
      <c r="P54" s="452">
        <f>M54-O54</f>
        <v>-113</v>
      </c>
      <c r="Q54" s="108"/>
      <c r="R54" s="115">
        <f>364+28</f>
        <v>392</v>
      </c>
    </row>
    <row r="55" spans="1:18" ht="21.75" customHeight="1">
      <c r="A55" s="629"/>
      <c r="B55" s="16" t="s">
        <v>32</v>
      </c>
      <c r="C55" s="184" t="s">
        <v>47</v>
      </c>
      <c r="D55" s="342">
        <v>545</v>
      </c>
      <c r="E55" s="343">
        <v>751</v>
      </c>
      <c r="F55" s="344">
        <v>827</v>
      </c>
      <c r="G55" s="291">
        <v>1120</v>
      </c>
      <c r="H55" s="345">
        <v>1007</v>
      </c>
      <c r="I55" s="293">
        <v>1010</v>
      </c>
      <c r="J55" s="301">
        <f>138+1080</f>
        <v>1218</v>
      </c>
      <c r="K55" s="289">
        <f>107+1181</f>
        <v>1288</v>
      </c>
      <c r="L55" s="295">
        <v>1460</v>
      </c>
      <c r="M55" s="626">
        <f>1548+9</f>
        <v>1557</v>
      </c>
      <c r="N55" s="627"/>
      <c r="O55" s="289">
        <f>2106+123</f>
        <v>2229</v>
      </c>
      <c r="P55" s="289">
        <f>M55-O55</f>
        <v>-672</v>
      </c>
      <c r="Q55" s="109"/>
      <c r="R55" s="112">
        <f>2106+123</f>
        <v>2229</v>
      </c>
    </row>
    <row r="56" spans="1:18" ht="21.75" customHeight="1" hidden="1" thickBot="1">
      <c r="A56" s="157"/>
      <c r="B56" s="144"/>
      <c r="C56" s="145"/>
      <c r="D56" s="159"/>
      <c r="E56" s="159"/>
      <c r="F56" s="159"/>
      <c r="G56" s="159"/>
      <c r="H56" s="160"/>
      <c r="I56" s="123"/>
      <c r="J56" s="123"/>
      <c r="K56" s="159"/>
      <c r="L56" s="160"/>
      <c r="M56" s="161"/>
      <c r="N56" s="161"/>
      <c r="O56" s="159"/>
      <c r="P56" s="162"/>
      <c r="Q56" s="78"/>
      <c r="R56" s="163"/>
    </row>
    <row r="57" spans="1:18" ht="21.75" customHeight="1" hidden="1" thickTop="1">
      <c r="A57" s="646" t="s">
        <v>63</v>
      </c>
      <c r="B57" s="92" t="s">
        <v>30</v>
      </c>
      <c r="C57" s="93" t="s">
        <v>31</v>
      </c>
      <c r="D57" s="94">
        <f aca="true" t="shared" si="3" ref="D57:G58">+D39+D41+D43+D45+D47+D49</f>
        <v>646</v>
      </c>
      <c r="E57" s="94">
        <f t="shared" si="3"/>
        <v>1312</v>
      </c>
      <c r="F57" s="94">
        <f t="shared" si="3"/>
        <v>1595</v>
      </c>
      <c r="G57" s="94">
        <f t="shared" si="3"/>
        <v>1903</v>
      </c>
      <c r="H57" s="95">
        <v>2601</v>
      </c>
      <c r="I57" s="96">
        <f>+I39+I41+I43+I45+I47+I49</f>
        <v>3584</v>
      </c>
      <c r="J57" s="96">
        <f>J39+J41+J43+J45+J47+J49</f>
        <v>4558</v>
      </c>
      <c r="K57" s="94">
        <v>4828</v>
      </c>
      <c r="L57" s="154">
        <f>L39+L41+L43+L45+L47+L49</f>
        <v>5239</v>
      </c>
      <c r="M57" s="644">
        <f>M39+M41+M43+M45+M47+M49</f>
        <v>5499</v>
      </c>
      <c r="N57" s="645"/>
      <c r="O57" s="94">
        <f>O39+O41+O43+O45+O47+O49</f>
        <v>6518</v>
      </c>
      <c r="P57" s="97">
        <f>IF(ISERROR(M57/O57),"",M57/O57)</f>
        <v>0.8436637005216324</v>
      </c>
      <c r="Q57" s="108"/>
      <c r="R57" s="124">
        <f>R39+R41+R43+R45+R47+R49</f>
        <v>6518</v>
      </c>
    </row>
    <row r="58" spans="1:18" ht="21.75" customHeight="1" hidden="1">
      <c r="A58" s="629"/>
      <c r="B58" s="16" t="s">
        <v>32</v>
      </c>
      <c r="C58" s="17" t="s">
        <v>47</v>
      </c>
      <c r="D58" s="62">
        <f t="shared" si="3"/>
        <v>9174</v>
      </c>
      <c r="E58" s="62">
        <f t="shared" si="3"/>
        <v>18978</v>
      </c>
      <c r="F58" s="62">
        <f t="shared" si="3"/>
        <v>24525</v>
      </c>
      <c r="G58" s="62">
        <f t="shared" si="3"/>
        <v>31574</v>
      </c>
      <c r="H58" s="68">
        <v>45109</v>
      </c>
      <c r="I58" s="63">
        <f>+I40+I42+I44+I46+I48+I50</f>
        <v>65150</v>
      </c>
      <c r="J58" s="63">
        <f>J40+J42+J44+J46+J48+J50</f>
        <v>81938</v>
      </c>
      <c r="K58" s="62">
        <v>87426</v>
      </c>
      <c r="L58" s="155">
        <f>L40+L42+L44+L46+L48+L50</f>
        <v>100314</v>
      </c>
      <c r="M58" s="642">
        <f>M40+M42+M44+M46+M48+M50</f>
        <v>105428</v>
      </c>
      <c r="N58" s="643"/>
      <c r="O58" s="62">
        <f>O40+O42+O44+O46+O48+O50</f>
        <v>119078</v>
      </c>
      <c r="P58" s="64">
        <f>IF(ISERROR(M58/O58),"",M58/O58)</f>
        <v>0.8853692537664388</v>
      </c>
      <c r="Q58" s="78"/>
      <c r="R58" s="112">
        <f>R40+R42+R44+R46+R48+R50</f>
        <v>119078</v>
      </c>
    </row>
    <row r="59" spans="1:18" ht="7.5" customHeight="1">
      <c r="A59" s="1"/>
      <c r="B59" s="1"/>
      <c r="C59" s="5"/>
      <c r="D59" s="5"/>
      <c r="E59" s="5"/>
      <c r="F59" s="5"/>
      <c r="G59" s="5"/>
      <c r="H59" s="5"/>
      <c r="I59" s="43"/>
      <c r="J59" s="54"/>
      <c r="K59" s="5"/>
      <c r="L59" s="5"/>
      <c r="M59" s="54"/>
      <c r="N59" s="54"/>
      <c r="O59" s="5"/>
      <c r="P59" s="5"/>
      <c r="Q59" s="43"/>
      <c r="R59" s="164"/>
    </row>
    <row r="60" spans="1:18" ht="17.25" customHeight="1">
      <c r="A60" s="1"/>
      <c r="B60" s="1"/>
      <c r="C60" s="5"/>
      <c r="D60" s="5"/>
      <c r="E60" s="5"/>
      <c r="F60" s="5"/>
      <c r="G60" s="5"/>
      <c r="H60" s="5"/>
      <c r="I60" s="43"/>
      <c r="J60" s="52"/>
      <c r="K60" s="5"/>
      <c r="L60" s="5"/>
      <c r="M60" s="52"/>
      <c r="N60" s="52"/>
      <c r="O60" s="5"/>
      <c r="P60" s="5"/>
      <c r="Q60" s="43"/>
      <c r="R60" s="5"/>
    </row>
    <row r="61" spans="1:18" ht="14.25" thickBot="1">
      <c r="A61" s="4" t="s">
        <v>44</v>
      </c>
      <c r="B61" s="4"/>
      <c r="J61" s="53"/>
      <c r="M61" s="53"/>
      <c r="N61" s="53"/>
      <c r="Q61" s="142"/>
      <c r="R61" s="121"/>
    </row>
    <row r="62" spans="1:18" ht="30" customHeight="1" thickBot="1">
      <c r="A62" s="12" t="s">
        <v>0</v>
      </c>
      <c r="B62" s="614" t="s">
        <v>29</v>
      </c>
      <c r="C62" s="615"/>
      <c r="D62" s="170" t="s">
        <v>49</v>
      </c>
      <c r="E62" s="13" t="s">
        <v>48</v>
      </c>
      <c r="F62" s="171" t="s">
        <v>50</v>
      </c>
      <c r="G62" s="166" t="s">
        <v>53</v>
      </c>
      <c r="H62" s="42" t="s">
        <v>55</v>
      </c>
      <c r="I62" s="135" t="s">
        <v>58</v>
      </c>
      <c r="J62" s="173" t="s">
        <v>65</v>
      </c>
      <c r="K62" s="153" t="s">
        <v>82</v>
      </c>
      <c r="L62" s="181" t="s">
        <v>84</v>
      </c>
      <c r="M62" s="588" t="str">
        <f>M33</f>
        <v>27年度末
28.3月分</v>
      </c>
      <c r="N62" s="594"/>
      <c r="O62" s="106" t="str">
        <f>O5</f>
        <v>29年度
〈計画値〉</v>
      </c>
      <c r="P62" s="569" t="str">
        <f>P33</f>
        <v>対比
H27－H29</v>
      </c>
      <c r="Q62" s="116"/>
      <c r="R62" s="120" t="str">
        <f>R5</f>
        <v>29年度
〈計画値〉</v>
      </c>
    </row>
    <row r="63" spans="1:18" ht="34.5" customHeight="1">
      <c r="A63" s="31" t="s">
        <v>45</v>
      </c>
      <c r="B63" s="15" t="s">
        <v>30</v>
      </c>
      <c r="C63" s="183" t="s">
        <v>31</v>
      </c>
      <c r="D63" s="194">
        <v>10</v>
      </c>
      <c r="E63" s="69">
        <v>76</v>
      </c>
      <c r="F63" s="195">
        <v>100</v>
      </c>
      <c r="G63" s="192">
        <v>120</v>
      </c>
      <c r="H63" s="70">
        <v>476</v>
      </c>
      <c r="I63" s="71">
        <v>985</v>
      </c>
      <c r="J63" s="198">
        <v>1399</v>
      </c>
      <c r="K63" s="61">
        <v>1384</v>
      </c>
      <c r="L63" s="199">
        <v>1366</v>
      </c>
      <c r="M63" s="640">
        <v>1368</v>
      </c>
      <c r="N63" s="641"/>
      <c r="O63" s="127">
        <v>1316</v>
      </c>
      <c r="P63" s="289">
        <f>M63-O63</f>
        <v>52</v>
      </c>
      <c r="Q63" s="108"/>
      <c r="R63" s="127">
        <v>1316</v>
      </c>
    </row>
    <row r="64" spans="1:18" ht="34.5" customHeight="1">
      <c r="A64" s="11" t="s">
        <v>46</v>
      </c>
      <c r="B64" s="27" t="s">
        <v>30</v>
      </c>
      <c r="C64" s="186" t="s">
        <v>31</v>
      </c>
      <c r="D64" s="189">
        <v>1648</v>
      </c>
      <c r="E64" s="65">
        <v>1569</v>
      </c>
      <c r="F64" s="190">
        <v>1540</v>
      </c>
      <c r="G64" s="188">
        <v>1467</v>
      </c>
      <c r="H64" s="66">
        <v>1099</v>
      </c>
      <c r="I64" s="72">
        <v>522</v>
      </c>
      <c r="J64" s="200" t="s">
        <v>74</v>
      </c>
      <c r="K64" s="156" t="s">
        <v>74</v>
      </c>
      <c r="L64" s="201" t="s">
        <v>101</v>
      </c>
      <c r="M64" s="573" t="s">
        <v>100</v>
      </c>
      <c r="N64" s="574"/>
      <c r="O64" s="547"/>
      <c r="P64" s="67"/>
      <c r="Q64" s="108"/>
      <c r="R64" s="73"/>
    </row>
    <row r="65" spans="1:18" ht="34.5" customHeight="1" thickBot="1">
      <c r="A65" s="10" t="s">
        <v>42</v>
      </c>
      <c r="B65" s="28" t="s">
        <v>30</v>
      </c>
      <c r="C65" s="191" t="s">
        <v>31</v>
      </c>
      <c r="D65" s="196">
        <f aca="true" t="shared" si="4" ref="D65:I65">+D63+D64</f>
        <v>1658</v>
      </c>
      <c r="E65" s="56">
        <f t="shared" si="4"/>
        <v>1645</v>
      </c>
      <c r="F65" s="197">
        <f t="shared" si="4"/>
        <v>1640</v>
      </c>
      <c r="G65" s="193">
        <f t="shared" si="4"/>
        <v>1587</v>
      </c>
      <c r="H65" s="74">
        <v>1575</v>
      </c>
      <c r="I65" s="75">
        <f t="shared" si="4"/>
        <v>1507</v>
      </c>
      <c r="J65" s="202">
        <f>SUM(J63:J64)</f>
        <v>1399</v>
      </c>
      <c r="K65" s="56">
        <v>1384</v>
      </c>
      <c r="L65" s="203">
        <v>1366</v>
      </c>
      <c r="M65" s="647">
        <f>M63</f>
        <v>1368</v>
      </c>
      <c r="N65" s="648"/>
      <c r="O65" s="548"/>
      <c r="P65" s="80"/>
      <c r="Q65" s="108"/>
      <c r="R65" s="76"/>
    </row>
    <row r="66" spans="1:18" ht="7.5" customHeight="1" thickBot="1">
      <c r="A66" s="18"/>
      <c r="B66" s="19"/>
      <c r="C66" s="20"/>
      <c r="D66" s="77"/>
      <c r="E66" s="77"/>
      <c r="F66" s="77"/>
      <c r="G66" s="77"/>
      <c r="H66" s="77"/>
      <c r="I66" s="89"/>
      <c r="J66" s="105"/>
      <c r="K66" s="77"/>
      <c r="L66" s="77"/>
      <c r="M66" s="90"/>
      <c r="N66" s="90"/>
      <c r="O66" s="81"/>
      <c r="P66" s="78"/>
      <c r="Q66" s="78"/>
      <c r="R66" s="78"/>
    </row>
    <row r="67" spans="1:18" ht="42.75" customHeight="1" thickBot="1">
      <c r="A67" s="10" t="s">
        <v>124</v>
      </c>
      <c r="B67" s="28" t="s">
        <v>30</v>
      </c>
      <c r="C67" s="191" t="s">
        <v>31</v>
      </c>
      <c r="D67" s="179">
        <v>269</v>
      </c>
      <c r="E67" s="57">
        <v>331</v>
      </c>
      <c r="F67" s="180">
        <v>368</v>
      </c>
      <c r="G67" s="178">
        <v>426</v>
      </c>
      <c r="H67" s="60">
        <v>468</v>
      </c>
      <c r="I67" s="79">
        <v>562</v>
      </c>
      <c r="J67" s="204">
        <v>646</v>
      </c>
      <c r="K67" s="57">
        <v>694</v>
      </c>
      <c r="L67" s="182">
        <v>718</v>
      </c>
      <c r="M67" s="649">
        <v>737</v>
      </c>
      <c r="N67" s="650"/>
      <c r="O67" s="134">
        <v>872</v>
      </c>
      <c r="P67" s="80">
        <f>IF(ISERROR(M67/O67),"",M67/O67)</f>
        <v>0.8451834862385321</v>
      </c>
      <c r="Q67" s="108"/>
      <c r="R67" s="134">
        <v>872</v>
      </c>
    </row>
    <row r="68" spans="1:18" ht="13.5">
      <c r="A68" s="49" t="s">
        <v>80</v>
      </c>
      <c r="B68" s="19"/>
      <c r="C68" s="20"/>
      <c r="D68" s="21"/>
      <c r="E68" s="21"/>
      <c r="F68" s="21"/>
      <c r="G68" s="21"/>
      <c r="H68" s="21"/>
      <c r="I68" s="22"/>
      <c r="J68" s="22"/>
      <c r="K68" s="21"/>
      <c r="L68" s="21"/>
      <c r="M68" s="22"/>
      <c r="N68" s="22"/>
      <c r="O68" s="23"/>
      <c r="P68" s="24"/>
      <c r="Q68" s="24"/>
      <c r="R68" s="24"/>
    </row>
    <row r="69" spans="1:18" ht="13.5">
      <c r="A69" s="49"/>
      <c r="B69" s="19"/>
      <c r="C69" s="20"/>
      <c r="D69" s="21"/>
      <c r="E69" s="21"/>
      <c r="F69" s="21"/>
      <c r="G69" s="21"/>
      <c r="H69" s="21"/>
      <c r="I69" s="22"/>
      <c r="J69" s="22"/>
      <c r="K69" s="21"/>
      <c r="L69" s="21"/>
      <c r="M69" s="22"/>
      <c r="N69" s="22"/>
      <c r="O69" s="23"/>
      <c r="P69" s="24"/>
      <c r="Q69" s="24"/>
      <c r="R69" s="24"/>
    </row>
    <row r="70" spans="1:18" ht="14.25" thickBot="1">
      <c r="A70" s="18" t="s">
        <v>70</v>
      </c>
      <c r="B70" s="19"/>
      <c r="C70" s="20"/>
      <c r="D70" s="21"/>
      <c r="E70" s="21"/>
      <c r="F70" s="21"/>
      <c r="G70" s="21"/>
      <c r="H70" s="21"/>
      <c r="I70" s="22"/>
      <c r="J70" s="22"/>
      <c r="K70" s="21"/>
      <c r="L70" s="21"/>
      <c r="M70" s="22"/>
      <c r="N70" s="22"/>
      <c r="O70" s="23"/>
      <c r="P70" s="24"/>
      <c r="Q70" s="24"/>
      <c r="R70" s="24"/>
    </row>
    <row r="71" spans="1:18" ht="32.25" customHeight="1" thickBot="1">
      <c r="A71" s="86" t="s">
        <v>0</v>
      </c>
      <c r="B71" s="651" t="s">
        <v>29</v>
      </c>
      <c r="C71" s="652"/>
      <c r="D71" s="653" t="s">
        <v>73</v>
      </c>
      <c r="E71" s="654"/>
      <c r="F71" s="655" t="s">
        <v>83</v>
      </c>
      <c r="G71" s="656"/>
      <c r="H71" s="655" t="s">
        <v>88</v>
      </c>
      <c r="I71" s="656"/>
      <c r="J71" s="655" t="s">
        <v>99</v>
      </c>
      <c r="K71" s="656"/>
      <c r="L71" s="21"/>
      <c r="M71" s="22"/>
      <c r="N71" s="22"/>
      <c r="O71" s="23"/>
      <c r="P71" s="24"/>
      <c r="Q71" s="24"/>
      <c r="R71" s="24"/>
    </row>
    <row r="72" spans="1:18" ht="33.75" customHeight="1">
      <c r="A72" s="85" t="s">
        <v>71</v>
      </c>
      <c r="B72" s="88" t="s">
        <v>72</v>
      </c>
      <c r="C72" s="87" t="s">
        <v>31</v>
      </c>
      <c r="D72" s="657">
        <v>37</v>
      </c>
      <c r="E72" s="658"/>
      <c r="F72" s="659">
        <v>31</v>
      </c>
      <c r="G72" s="658"/>
      <c r="H72" s="659">
        <v>24</v>
      </c>
      <c r="I72" s="658"/>
      <c r="J72" s="684">
        <v>12</v>
      </c>
      <c r="K72" s="685"/>
      <c r="L72" s="21"/>
      <c r="M72" s="22"/>
      <c r="N72" s="22"/>
      <c r="O72" s="23"/>
      <c r="P72" s="24"/>
      <c r="Q72" s="24"/>
      <c r="R72" s="24"/>
    </row>
    <row r="73" spans="1:18" ht="13.5">
      <c r="A73" s="18"/>
      <c r="B73" s="19"/>
      <c r="C73" s="20"/>
      <c r="D73" s="21"/>
      <c r="E73" s="21"/>
      <c r="F73" s="21"/>
      <c r="G73" s="21"/>
      <c r="H73" s="21"/>
      <c r="I73" s="22"/>
      <c r="J73" s="22"/>
      <c r="K73" s="21"/>
      <c r="L73" s="21"/>
      <c r="M73" s="22"/>
      <c r="N73" s="22"/>
      <c r="O73" s="23"/>
      <c r="P73" s="24"/>
      <c r="Q73" s="24"/>
      <c r="R73" s="24"/>
    </row>
    <row r="74" spans="1:18" ht="14.25" thickBot="1">
      <c r="A74" s="4" t="s">
        <v>125</v>
      </c>
      <c r="B74" s="4"/>
      <c r="R74" s="121"/>
    </row>
    <row r="75" spans="1:18" ht="30" customHeight="1" thickBot="1">
      <c r="A75" s="12" t="s">
        <v>0</v>
      </c>
      <c r="B75" s="614" t="s">
        <v>29</v>
      </c>
      <c r="C75" s="615"/>
      <c r="D75" s="170" t="s">
        <v>49</v>
      </c>
      <c r="E75" s="13" t="s">
        <v>48</v>
      </c>
      <c r="F75" s="171" t="s">
        <v>50</v>
      </c>
      <c r="G75" s="166" t="s">
        <v>53</v>
      </c>
      <c r="H75" s="42" t="s">
        <v>55</v>
      </c>
      <c r="I75" s="135" t="s">
        <v>58</v>
      </c>
      <c r="J75" s="173" t="s">
        <v>65</v>
      </c>
      <c r="K75" s="153" t="s">
        <v>82</v>
      </c>
      <c r="L75" s="181" t="s">
        <v>84</v>
      </c>
      <c r="M75" s="588" t="str">
        <f>M62</f>
        <v>27年度末
28.3月分</v>
      </c>
      <c r="N75" s="594"/>
      <c r="O75" s="106" t="str">
        <f>O5</f>
        <v>29年度
〈計画値〉</v>
      </c>
      <c r="P75" s="569" t="str">
        <f>P33</f>
        <v>対比
H27－H29</v>
      </c>
      <c r="Q75" s="116"/>
      <c r="R75" s="120" t="str">
        <f>R5</f>
        <v>29年度
〈計画値〉</v>
      </c>
    </row>
    <row r="76" spans="1:18" ht="43.5" customHeight="1">
      <c r="A76" s="136" t="s">
        <v>81</v>
      </c>
      <c r="B76" s="50" t="s">
        <v>30</v>
      </c>
      <c r="C76" s="205" t="s">
        <v>31</v>
      </c>
      <c r="D76" s="346">
        <v>14</v>
      </c>
      <c r="E76" s="347">
        <v>25</v>
      </c>
      <c r="F76" s="348">
        <v>34</v>
      </c>
      <c r="G76" s="349">
        <v>48</v>
      </c>
      <c r="H76" s="350">
        <v>52</v>
      </c>
      <c r="I76" s="351">
        <v>69</v>
      </c>
      <c r="J76" s="352">
        <v>252</v>
      </c>
      <c r="K76" s="347">
        <v>740</v>
      </c>
      <c r="L76" s="353">
        <v>1178</v>
      </c>
      <c r="M76" s="660">
        <v>1319</v>
      </c>
      <c r="N76" s="661"/>
      <c r="O76" s="354">
        <v>1241</v>
      </c>
      <c r="P76" s="289">
        <f>M76-O76</f>
        <v>78</v>
      </c>
      <c r="Q76" s="355"/>
      <c r="R76" s="354">
        <v>1241</v>
      </c>
    </row>
    <row r="77" spans="1:18" ht="43.5" customHeight="1">
      <c r="A77" s="101" t="s">
        <v>67</v>
      </c>
      <c r="B77" s="28" t="s">
        <v>30</v>
      </c>
      <c r="C77" s="206" t="s">
        <v>31</v>
      </c>
      <c r="D77" s="244"/>
      <c r="E77" s="250"/>
      <c r="F77" s="273"/>
      <c r="G77" s="274"/>
      <c r="H77" s="250"/>
      <c r="I77" s="546"/>
      <c r="J77" s="356">
        <v>1</v>
      </c>
      <c r="K77" s="250">
        <v>5</v>
      </c>
      <c r="L77" s="357">
        <v>3</v>
      </c>
      <c r="M77" s="662">
        <v>3</v>
      </c>
      <c r="N77" s="663"/>
      <c r="O77" s="323">
        <v>46</v>
      </c>
      <c r="P77" s="289">
        <f>M77-O77</f>
        <v>-43</v>
      </c>
      <c r="Q77" s="355"/>
      <c r="R77" s="323">
        <v>46</v>
      </c>
    </row>
    <row r="78" spans="1:18" ht="43.5" customHeight="1" thickBot="1">
      <c r="A78" s="101" t="s">
        <v>68</v>
      </c>
      <c r="B78" s="28" t="s">
        <v>30</v>
      </c>
      <c r="C78" s="206" t="s">
        <v>31</v>
      </c>
      <c r="D78" s="244"/>
      <c r="E78" s="250"/>
      <c r="F78" s="273"/>
      <c r="G78" s="274"/>
      <c r="H78" s="250"/>
      <c r="I78" s="546"/>
      <c r="J78" s="356">
        <v>19</v>
      </c>
      <c r="K78" s="250">
        <v>22</v>
      </c>
      <c r="L78" s="357">
        <v>20</v>
      </c>
      <c r="M78" s="664">
        <v>22</v>
      </c>
      <c r="N78" s="665"/>
      <c r="O78" s="323">
        <v>54</v>
      </c>
      <c r="P78" s="289">
        <f>M78-O78</f>
        <v>-32</v>
      </c>
      <c r="Q78" s="355"/>
      <c r="R78" s="323">
        <v>54</v>
      </c>
    </row>
    <row r="79" spans="1:18" ht="13.5">
      <c r="A79" s="49" t="s">
        <v>79</v>
      </c>
      <c r="B79" s="19"/>
      <c r="C79" s="19"/>
      <c r="D79" s="29"/>
      <c r="E79" s="29"/>
      <c r="F79" s="29"/>
      <c r="G79" s="29"/>
      <c r="H79" s="29"/>
      <c r="I79" s="22"/>
      <c r="J79" s="22"/>
      <c r="K79" s="29"/>
      <c r="L79" s="29"/>
      <c r="M79" s="22"/>
      <c r="N79" s="22"/>
      <c r="O79" s="29"/>
      <c r="P79" s="48"/>
      <c r="Q79" s="48"/>
      <c r="R79" s="48"/>
    </row>
    <row r="80" spans="1:18" ht="10.5" customHeight="1">
      <c r="A80" s="18"/>
      <c r="B80" s="19"/>
      <c r="C80" s="19"/>
      <c r="D80" s="29"/>
      <c r="E80" s="29"/>
      <c r="F80" s="29"/>
      <c r="G80" s="29"/>
      <c r="H80" s="29"/>
      <c r="I80" s="22"/>
      <c r="J80" s="22"/>
      <c r="K80" s="29"/>
      <c r="L80" s="29"/>
      <c r="M80" s="22"/>
      <c r="N80" s="22"/>
      <c r="O80" s="29"/>
      <c r="P80" s="30"/>
      <c r="Q80" s="30"/>
      <c r="R80" s="30"/>
    </row>
    <row r="81" spans="1:18" ht="14.25" thickBot="1">
      <c r="A81" s="4" t="s">
        <v>25</v>
      </c>
      <c r="B81" s="4"/>
      <c r="R81" s="121"/>
    </row>
    <row r="82" spans="1:18" ht="30" customHeight="1" thickBot="1">
      <c r="A82" s="575" t="s">
        <v>0</v>
      </c>
      <c r="B82" s="576"/>
      <c r="C82" s="42" t="s">
        <v>21</v>
      </c>
      <c r="D82" s="170" t="s">
        <v>19</v>
      </c>
      <c r="E82" s="13" t="s">
        <v>20</v>
      </c>
      <c r="F82" s="171" t="s">
        <v>52</v>
      </c>
      <c r="G82" s="166" t="s">
        <v>54</v>
      </c>
      <c r="H82" s="42" t="s">
        <v>56</v>
      </c>
      <c r="I82" s="135" t="s">
        <v>59</v>
      </c>
      <c r="J82" s="173" t="s">
        <v>62</v>
      </c>
      <c r="K82" s="153" t="s">
        <v>82</v>
      </c>
      <c r="L82" s="174" t="s">
        <v>84</v>
      </c>
      <c r="M82" s="588" t="s">
        <v>102</v>
      </c>
      <c r="N82" s="594"/>
      <c r="O82" s="106" t="str">
        <f>O5</f>
        <v>29年度
〈計画値〉</v>
      </c>
      <c r="P82" s="35" t="str">
        <f>P5</f>
        <v>進捗率
H27/H29</v>
      </c>
      <c r="Q82" s="116"/>
      <c r="R82" s="119" t="str">
        <f>R5</f>
        <v>29年度
〈計画値〉</v>
      </c>
    </row>
    <row r="83" spans="1:18" ht="30" customHeight="1">
      <c r="A83" s="596" t="s">
        <v>10</v>
      </c>
      <c r="B83" s="597"/>
      <c r="C83" s="358">
        <v>0</v>
      </c>
      <c r="D83" s="359">
        <v>0</v>
      </c>
      <c r="E83" s="360">
        <v>70</v>
      </c>
      <c r="F83" s="361">
        <v>90</v>
      </c>
      <c r="G83" s="362">
        <v>90</v>
      </c>
      <c r="H83" s="363">
        <v>452</v>
      </c>
      <c r="I83" s="364">
        <v>949</v>
      </c>
      <c r="J83" s="352">
        <v>1413</v>
      </c>
      <c r="K83" s="365">
        <v>1403</v>
      </c>
      <c r="L83" s="366">
        <v>1348</v>
      </c>
      <c r="M83" s="660">
        <v>1348</v>
      </c>
      <c r="N83" s="661"/>
      <c r="O83" s="367">
        <v>1348</v>
      </c>
      <c r="P83" s="368">
        <f>IF(ISERROR(M83/O83),"",M83/O83)</f>
        <v>1</v>
      </c>
      <c r="Q83" s="369"/>
      <c r="R83" s="367">
        <v>1348</v>
      </c>
    </row>
    <row r="84" spans="1:18" ht="30" customHeight="1">
      <c r="A84" s="579" t="s">
        <v>66</v>
      </c>
      <c r="B84" s="580"/>
      <c r="C84" s="370">
        <v>1692</v>
      </c>
      <c r="D84" s="371">
        <v>1692</v>
      </c>
      <c r="E84" s="323">
        <v>1584</v>
      </c>
      <c r="F84" s="372">
        <v>1544</v>
      </c>
      <c r="G84" s="373">
        <v>1544</v>
      </c>
      <c r="H84" s="374">
        <v>1164</v>
      </c>
      <c r="I84" s="375">
        <f>530+80</f>
        <v>610</v>
      </c>
      <c r="J84" s="376" t="s">
        <v>78</v>
      </c>
      <c r="K84" s="377" t="s">
        <v>78</v>
      </c>
      <c r="L84" s="378" t="s">
        <v>78</v>
      </c>
      <c r="M84" s="666" t="s">
        <v>78</v>
      </c>
      <c r="N84" s="667"/>
      <c r="O84" s="552"/>
      <c r="P84" s="389"/>
      <c r="Q84" s="369"/>
      <c r="R84" s="379"/>
    </row>
    <row r="85" spans="1:18" ht="30" customHeight="1">
      <c r="A85" s="579" t="s">
        <v>34</v>
      </c>
      <c r="B85" s="580"/>
      <c r="C85" s="380">
        <f aca="true" t="shared" si="5" ref="C85:I85">SUM(C83:C84)</f>
        <v>1692</v>
      </c>
      <c r="D85" s="381">
        <f t="shared" si="5"/>
        <v>1692</v>
      </c>
      <c r="E85" s="382">
        <f t="shared" si="5"/>
        <v>1654</v>
      </c>
      <c r="F85" s="383">
        <f t="shared" si="5"/>
        <v>1634</v>
      </c>
      <c r="G85" s="384">
        <f t="shared" si="5"/>
        <v>1634</v>
      </c>
      <c r="H85" s="385">
        <v>1616</v>
      </c>
      <c r="I85" s="386">
        <f t="shared" si="5"/>
        <v>1559</v>
      </c>
      <c r="J85" s="387">
        <f>SUM(J83:J84)</f>
        <v>1413</v>
      </c>
      <c r="K85" s="388">
        <f>SUM(K83:K84)</f>
        <v>1403</v>
      </c>
      <c r="L85" s="383">
        <v>1348</v>
      </c>
      <c r="M85" s="668">
        <f>SUM(M83:N84)</f>
        <v>1348</v>
      </c>
      <c r="N85" s="669"/>
      <c r="O85" s="552"/>
      <c r="P85" s="389">
        <f>IF(ISERROR(M85/O85),"",M85/O85)</f>
      </c>
      <c r="Q85" s="369"/>
      <c r="R85" s="379"/>
    </row>
    <row r="86" spans="1:18" ht="30" customHeight="1">
      <c r="A86" s="579" t="s">
        <v>13</v>
      </c>
      <c r="B86" s="580"/>
      <c r="C86" s="538"/>
      <c r="D86" s="371">
        <f>+$C$84-D84</f>
        <v>0</v>
      </c>
      <c r="E86" s="323">
        <f>+$C$84-E84</f>
        <v>108</v>
      </c>
      <c r="F86" s="372">
        <f>+$C$84-F84</f>
        <v>148</v>
      </c>
      <c r="G86" s="373">
        <f>+$C$84-G84</f>
        <v>148</v>
      </c>
      <c r="H86" s="374">
        <v>528</v>
      </c>
      <c r="I86" s="390">
        <f>+$C$84-I84</f>
        <v>1082</v>
      </c>
      <c r="J86" s="376" t="s">
        <v>78</v>
      </c>
      <c r="K86" s="377" t="s">
        <v>78</v>
      </c>
      <c r="L86" s="378" t="s">
        <v>78</v>
      </c>
      <c r="M86" s="666" t="s">
        <v>78</v>
      </c>
      <c r="N86" s="667"/>
      <c r="O86" s="552"/>
      <c r="P86" s="389">
        <f>IF(ISERROR(M86/O86),"",M86/O86)</f>
      </c>
      <c r="Q86" s="369"/>
      <c r="R86" s="379"/>
    </row>
    <row r="87" spans="1:18" ht="30" customHeight="1">
      <c r="A87" s="579" t="s">
        <v>77</v>
      </c>
      <c r="B87" s="580"/>
      <c r="C87" s="539"/>
      <c r="D87" s="391">
        <f>+$C$85-D85</f>
        <v>0</v>
      </c>
      <c r="E87" s="392">
        <f>+$C$85-E85</f>
        <v>38</v>
      </c>
      <c r="F87" s="393">
        <f>+$C$85-F85</f>
        <v>58</v>
      </c>
      <c r="G87" s="394">
        <f>+$C$85-G85</f>
        <v>58</v>
      </c>
      <c r="H87" s="395">
        <v>76</v>
      </c>
      <c r="I87" s="396">
        <f>+$C$85-I85</f>
        <v>133</v>
      </c>
      <c r="J87" s="397">
        <f>+$C$85-J85</f>
        <v>279</v>
      </c>
      <c r="K87" s="398">
        <f>+$C$85-K85</f>
        <v>289</v>
      </c>
      <c r="L87" s="393">
        <v>344</v>
      </c>
      <c r="M87" s="670">
        <f>+$C$85-M85</f>
        <v>344</v>
      </c>
      <c r="N87" s="671"/>
      <c r="O87" s="367">
        <v>55</v>
      </c>
      <c r="P87" s="389">
        <f>IF(ISERROR(M87/O87),"",M87/O87)</f>
        <v>6.254545454545455</v>
      </c>
      <c r="Q87" s="369"/>
      <c r="R87" s="367">
        <v>55</v>
      </c>
    </row>
    <row r="88" spans="8:18" ht="15" customHeight="1">
      <c r="H88" s="41"/>
      <c r="O88" s="672"/>
      <c r="P88" s="672"/>
      <c r="Q88" s="118"/>
      <c r="R88" s="110"/>
    </row>
    <row r="89" spans="1:18" ht="14.25" thickBot="1">
      <c r="A89" s="32" t="s">
        <v>26</v>
      </c>
      <c r="H89" s="41"/>
      <c r="R89" s="121"/>
    </row>
    <row r="90" spans="1:18" ht="30" customHeight="1" thickBot="1">
      <c r="A90" s="575" t="s">
        <v>0</v>
      </c>
      <c r="B90" s="576"/>
      <c r="C90" s="42" t="s">
        <v>21</v>
      </c>
      <c r="D90" s="170" t="s">
        <v>19</v>
      </c>
      <c r="E90" s="13" t="s">
        <v>20</v>
      </c>
      <c r="F90" s="171" t="s">
        <v>52</v>
      </c>
      <c r="G90" s="166" t="s">
        <v>54</v>
      </c>
      <c r="H90" s="42" t="s">
        <v>56</v>
      </c>
      <c r="I90" s="135" t="s">
        <v>59</v>
      </c>
      <c r="J90" s="173" t="s">
        <v>60</v>
      </c>
      <c r="K90" s="153" t="s">
        <v>82</v>
      </c>
      <c r="L90" s="181" t="s">
        <v>84</v>
      </c>
      <c r="M90" s="588" t="str">
        <f>M82</f>
        <v>27年度末</v>
      </c>
      <c r="N90" s="594"/>
      <c r="O90" s="106" t="str">
        <f>O5</f>
        <v>29年度
〈計画値〉</v>
      </c>
      <c r="P90" s="35" t="str">
        <f>P5</f>
        <v>進捗率
H27/H29</v>
      </c>
      <c r="Q90" s="116"/>
      <c r="R90" s="120" t="str">
        <f>R5</f>
        <v>29年度
〈計画値〉</v>
      </c>
    </row>
    <row r="91" spans="1:18" ht="30" customHeight="1">
      <c r="A91" s="677" t="s">
        <v>15</v>
      </c>
      <c r="B91" s="678"/>
      <c r="C91" s="540"/>
      <c r="D91" s="541"/>
      <c r="E91" s="399">
        <v>1047</v>
      </c>
      <c r="F91" s="400">
        <v>1079</v>
      </c>
      <c r="G91" s="401">
        <v>1486</v>
      </c>
      <c r="H91" s="402">
        <v>1259</v>
      </c>
      <c r="I91" s="403">
        <v>1272</v>
      </c>
      <c r="J91" s="404">
        <v>1494</v>
      </c>
      <c r="K91" s="399">
        <v>1154</v>
      </c>
      <c r="L91" s="405">
        <v>1023</v>
      </c>
      <c r="M91" s="679">
        <v>864</v>
      </c>
      <c r="N91" s="680"/>
      <c r="O91" s="399">
        <v>1400</v>
      </c>
      <c r="P91" s="368">
        <f aca="true" t="shared" si="6" ref="P91:P97">IF(ISERROR(M91/O91),"",M91/O91)</f>
        <v>0.6171428571428571</v>
      </c>
      <c r="Q91" s="369"/>
      <c r="R91" s="399">
        <v>1400</v>
      </c>
    </row>
    <row r="92" spans="1:18" ht="30" customHeight="1">
      <c r="A92" s="579" t="s">
        <v>126</v>
      </c>
      <c r="B92" s="580"/>
      <c r="C92" s="408"/>
      <c r="D92" s="381"/>
      <c r="E92" s="382">
        <v>58</v>
      </c>
      <c r="F92" s="383">
        <v>50</v>
      </c>
      <c r="G92" s="384">
        <v>39</v>
      </c>
      <c r="H92" s="385">
        <v>73</v>
      </c>
      <c r="I92" s="406">
        <v>79</v>
      </c>
      <c r="J92" s="407">
        <v>91</v>
      </c>
      <c r="K92" s="382">
        <v>102</v>
      </c>
      <c r="L92" s="357">
        <v>94</v>
      </c>
      <c r="M92" s="675">
        <v>81</v>
      </c>
      <c r="N92" s="676"/>
      <c r="O92" s="367">
        <v>140</v>
      </c>
      <c r="P92" s="389">
        <f t="shared" si="6"/>
        <v>0.5785714285714286</v>
      </c>
      <c r="Q92" s="369"/>
      <c r="R92" s="367">
        <v>140</v>
      </c>
    </row>
    <row r="93" spans="1:18" ht="30" customHeight="1">
      <c r="A93" s="579" t="s">
        <v>11</v>
      </c>
      <c r="B93" s="580"/>
      <c r="C93" s="408">
        <v>7</v>
      </c>
      <c r="D93" s="381">
        <v>7</v>
      </c>
      <c r="E93" s="382">
        <v>8</v>
      </c>
      <c r="F93" s="383">
        <v>9</v>
      </c>
      <c r="G93" s="384">
        <v>9</v>
      </c>
      <c r="H93" s="385">
        <v>9</v>
      </c>
      <c r="I93" s="406">
        <v>9</v>
      </c>
      <c r="J93" s="407">
        <v>9</v>
      </c>
      <c r="K93" s="382">
        <v>9</v>
      </c>
      <c r="L93" s="357">
        <v>9</v>
      </c>
      <c r="M93" s="675">
        <v>9</v>
      </c>
      <c r="N93" s="676"/>
      <c r="O93" s="367">
        <v>9</v>
      </c>
      <c r="P93" s="389">
        <f t="shared" si="6"/>
        <v>1</v>
      </c>
      <c r="Q93" s="409"/>
      <c r="R93" s="367">
        <v>9</v>
      </c>
    </row>
    <row r="94" spans="1:18" ht="30" customHeight="1">
      <c r="A94" s="579" t="s">
        <v>16</v>
      </c>
      <c r="B94" s="580"/>
      <c r="C94" s="408"/>
      <c r="D94" s="381"/>
      <c r="E94" s="382">
        <v>588</v>
      </c>
      <c r="F94" s="383">
        <v>887</v>
      </c>
      <c r="G94" s="384">
        <v>1044</v>
      </c>
      <c r="H94" s="385">
        <v>1197</v>
      </c>
      <c r="I94" s="406">
        <v>1341</v>
      </c>
      <c r="J94" s="407">
        <v>1516</v>
      </c>
      <c r="K94" s="382">
        <v>1652</v>
      </c>
      <c r="L94" s="357">
        <v>1712</v>
      </c>
      <c r="M94" s="675">
        <v>1747</v>
      </c>
      <c r="N94" s="676"/>
      <c r="O94" s="367">
        <v>1990</v>
      </c>
      <c r="P94" s="389">
        <f t="shared" si="6"/>
        <v>0.8778894472361809</v>
      </c>
      <c r="Q94" s="369"/>
      <c r="R94" s="367">
        <v>1990</v>
      </c>
    </row>
    <row r="95" spans="1:18" ht="30" customHeight="1">
      <c r="A95" s="673" t="s">
        <v>127</v>
      </c>
      <c r="B95" s="674"/>
      <c r="C95" s="542"/>
      <c r="D95" s="543"/>
      <c r="E95" s="410"/>
      <c r="F95" s="544"/>
      <c r="G95" s="545"/>
      <c r="H95" s="410"/>
      <c r="I95" s="542"/>
      <c r="J95" s="543"/>
      <c r="K95" s="410"/>
      <c r="L95" s="544"/>
      <c r="M95" s="675">
        <v>39</v>
      </c>
      <c r="N95" s="676"/>
      <c r="O95" s="410">
        <v>40</v>
      </c>
      <c r="P95" s="389">
        <f t="shared" si="6"/>
        <v>0.975</v>
      </c>
      <c r="Q95" s="411"/>
      <c r="R95" s="411"/>
    </row>
    <row r="96" spans="1:18" ht="30" customHeight="1">
      <c r="A96" s="673" t="s">
        <v>128</v>
      </c>
      <c r="B96" s="674"/>
      <c r="C96" s="542"/>
      <c r="D96" s="543"/>
      <c r="E96" s="410"/>
      <c r="F96" s="544"/>
      <c r="G96" s="545"/>
      <c r="H96" s="410"/>
      <c r="I96" s="542"/>
      <c r="J96" s="543"/>
      <c r="K96" s="410"/>
      <c r="L96" s="544"/>
      <c r="M96" s="675">
        <v>3</v>
      </c>
      <c r="N96" s="676"/>
      <c r="O96" s="410">
        <v>5</v>
      </c>
      <c r="P96" s="389">
        <f t="shared" si="6"/>
        <v>0.6</v>
      </c>
      <c r="Q96" s="411"/>
      <c r="R96" s="411"/>
    </row>
    <row r="97" spans="1:18" ht="30" customHeight="1">
      <c r="A97" s="673" t="s">
        <v>129</v>
      </c>
      <c r="B97" s="674"/>
      <c r="C97" s="408"/>
      <c r="D97" s="381"/>
      <c r="E97" s="382"/>
      <c r="F97" s="383"/>
      <c r="G97" s="384"/>
      <c r="H97" s="382"/>
      <c r="I97" s="406"/>
      <c r="J97" s="381"/>
      <c r="K97" s="382"/>
      <c r="L97" s="383"/>
      <c r="M97" s="675">
        <v>2</v>
      </c>
      <c r="N97" s="676"/>
      <c r="O97" s="367">
        <v>2</v>
      </c>
      <c r="P97" s="389">
        <f t="shared" si="6"/>
        <v>1</v>
      </c>
      <c r="Q97" s="369"/>
      <c r="R97" s="412"/>
    </row>
    <row r="99" spans="1:18" ht="14.25" thickBot="1">
      <c r="A99" s="8" t="s">
        <v>75</v>
      </c>
      <c r="B99" s="8"/>
      <c r="R99" s="121" t="s">
        <v>86</v>
      </c>
    </row>
    <row r="100" spans="1:18" ht="31.5" customHeight="1" thickBot="1">
      <c r="A100" s="575" t="s">
        <v>0</v>
      </c>
      <c r="B100" s="576"/>
      <c r="C100" s="42" t="s">
        <v>21</v>
      </c>
      <c r="D100" s="170" t="s">
        <v>19</v>
      </c>
      <c r="E100" s="13" t="s">
        <v>20</v>
      </c>
      <c r="F100" s="171" t="s">
        <v>52</v>
      </c>
      <c r="G100" s="166" t="s">
        <v>54</v>
      </c>
      <c r="H100" s="42" t="s">
        <v>56</v>
      </c>
      <c r="I100" s="135" t="s">
        <v>59</v>
      </c>
      <c r="J100" s="173" t="s">
        <v>60</v>
      </c>
      <c r="K100" s="167" t="s">
        <v>82</v>
      </c>
      <c r="L100" s="174" t="s">
        <v>84</v>
      </c>
      <c r="M100" s="172" t="str">
        <f>M90</f>
        <v>27年度末</v>
      </c>
      <c r="N100" s="91" t="s">
        <v>61</v>
      </c>
      <c r="O100" s="106" t="str">
        <f>O5</f>
        <v>29年度
〈計画値〉</v>
      </c>
      <c r="P100" s="35" t="str">
        <f>P5</f>
        <v>進捗率
H27/H29</v>
      </c>
      <c r="Q100" s="116"/>
      <c r="R100" s="106" t="s">
        <v>89</v>
      </c>
    </row>
    <row r="101" spans="1:18" ht="22.5" customHeight="1">
      <c r="A101" s="677" t="s">
        <v>130</v>
      </c>
      <c r="B101" s="678"/>
      <c r="C101" s="413">
        <v>204</v>
      </c>
      <c r="D101" s="414">
        <v>33</v>
      </c>
      <c r="E101" s="215">
        <v>35</v>
      </c>
      <c r="F101" s="216">
        <v>30</v>
      </c>
      <c r="G101" s="415">
        <v>26</v>
      </c>
      <c r="H101" s="416">
        <v>31</v>
      </c>
      <c r="I101" s="417">
        <v>14</v>
      </c>
      <c r="J101" s="418">
        <v>32</v>
      </c>
      <c r="K101" s="417">
        <v>27</v>
      </c>
      <c r="L101" s="419">
        <v>25</v>
      </c>
      <c r="M101" s="420">
        <v>15</v>
      </c>
      <c r="N101" s="421">
        <f>SUM(C101:M101)</f>
        <v>472</v>
      </c>
      <c r="O101" s="399">
        <v>547</v>
      </c>
      <c r="P101" s="368">
        <f aca="true" t="shared" si="7" ref="P101:P112">IF(ISERROR(N101/O101),"",N101/O101)</f>
        <v>0.8628884826325411</v>
      </c>
      <c r="Q101" s="369"/>
      <c r="R101" s="399">
        <v>547</v>
      </c>
    </row>
    <row r="102" spans="1:18" ht="22.5" customHeight="1">
      <c r="A102" s="579" t="s">
        <v>131</v>
      </c>
      <c r="B102" s="580"/>
      <c r="C102" s="531"/>
      <c r="D102" s="532"/>
      <c r="E102" s="533"/>
      <c r="F102" s="534"/>
      <c r="G102" s="535"/>
      <c r="H102" s="276">
        <v>257</v>
      </c>
      <c r="I102" s="276">
        <v>16</v>
      </c>
      <c r="J102" s="422">
        <v>40</v>
      </c>
      <c r="K102" s="276">
        <v>33</v>
      </c>
      <c r="L102" s="423">
        <v>75</v>
      </c>
      <c r="M102" s="424">
        <v>41</v>
      </c>
      <c r="N102" s="425">
        <f>SUM(H102:M102)</f>
        <v>462</v>
      </c>
      <c r="O102" s="367">
        <v>646</v>
      </c>
      <c r="P102" s="389">
        <f t="shared" si="7"/>
        <v>0.7151702786377709</v>
      </c>
      <c r="Q102" s="369"/>
      <c r="R102" s="367">
        <v>646</v>
      </c>
    </row>
    <row r="103" spans="1:18" ht="22.5" customHeight="1">
      <c r="A103" s="579" t="s">
        <v>95</v>
      </c>
      <c r="B103" s="580"/>
      <c r="C103" s="531"/>
      <c r="D103" s="532"/>
      <c r="E103" s="533"/>
      <c r="F103" s="534"/>
      <c r="G103" s="535"/>
      <c r="H103" s="533"/>
      <c r="I103" s="531"/>
      <c r="J103" s="532"/>
      <c r="K103" s="533"/>
      <c r="L103" s="254">
        <v>49</v>
      </c>
      <c r="M103" s="424">
        <v>71</v>
      </c>
      <c r="N103" s="425">
        <f>SUM(C103:M103)</f>
        <v>120</v>
      </c>
      <c r="O103" s="367">
        <v>200</v>
      </c>
      <c r="P103" s="389"/>
      <c r="Q103" s="369"/>
      <c r="R103" s="367">
        <v>200</v>
      </c>
    </row>
    <row r="104" spans="1:18" ht="22.5" customHeight="1">
      <c r="A104" s="579" t="s">
        <v>96</v>
      </c>
      <c r="B104" s="580"/>
      <c r="C104" s="531"/>
      <c r="D104" s="532"/>
      <c r="E104" s="533"/>
      <c r="F104" s="534"/>
      <c r="G104" s="535"/>
      <c r="H104" s="533"/>
      <c r="I104" s="531"/>
      <c r="J104" s="532"/>
      <c r="K104" s="533"/>
      <c r="L104" s="534"/>
      <c r="M104" s="424">
        <v>57</v>
      </c>
      <c r="N104" s="425"/>
      <c r="O104" s="367">
        <v>90</v>
      </c>
      <c r="P104" s="389"/>
      <c r="Q104" s="369"/>
      <c r="R104" s="367">
        <v>90</v>
      </c>
    </row>
    <row r="105" spans="1:18" ht="22.5" customHeight="1">
      <c r="A105" s="579" t="s">
        <v>1</v>
      </c>
      <c r="B105" s="580"/>
      <c r="C105" s="426">
        <v>43</v>
      </c>
      <c r="D105" s="427">
        <v>4</v>
      </c>
      <c r="E105" s="276">
        <v>9</v>
      </c>
      <c r="F105" s="423">
        <v>1</v>
      </c>
      <c r="G105" s="428">
        <v>7</v>
      </c>
      <c r="H105" s="276">
        <v>1</v>
      </c>
      <c r="I105" s="276">
        <v>6</v>
      </c>
      <c r="J105" s="422">
        <v>4</v>
      </c>
      <c r="K105" s="276">
        <v>6</v>
      </c>
      <c r="L105" s="423">
        <v>0</v>
      </c>
      <c r="M105" s="424">
        <v>0</v>
      </c>
      <c r="N105" s="425">
        <f>SUM(C105:M105)</f>
        <v>81</v>
      </c>
      <c r="O105" s="367">
        <v>93</v>
      </c>
      <c r="P105" s="389">
        <f t="shared" si="7"/>
        <v>0.8709677419354839</v>
      </c>
      <c r="Q105" s="369"/>
      <c r="R105" s="367">
        <v>93</v>
      </c>
    </row>
    <row r="106" spans="1:18" ht="22.5" customHeight="1">
      <c r="A106" s="579" t="s">
        <v>93</v>
      </c>
      <c r="B106" s="580"/>
      <c r="C106" s="531"/>
      <c r="D106" s="532"/>
      <c r="E106" s="533"/>
      <c r="F106" s="534"/>
      <c r="G106" s="535"/>
      <c r="H106" s="533"/>
      <c r="I106" s="534"/>
      <c r="J106" s="429">
        <v>5</v>
      </c>
      <c r="K106" s="430">
        <v>1</v>
      </c>
      <c r="L106" s="431">
        <v>0</v>
      </c>
      <c r="M106" s="424">
        <v>1</v>
      </c>
      <c r="N106" s="425">
        <f>SUM(C106:M106)</f>
        <v>7</v>
      </c>
      <c r="O106" s="367">
        <v>43</v>
      </c>
      <c r="P106" s="537"/>
      <c r="Q106" s="369"/>
      <c r="R106" s="367">
        <v>43</v>
      </c>
    </row>
    <row r="107" spans="1:18" ht="22.5" customHeight="1">
      <c r="A107" s="579" t="s">
        <v>12</v>
      </c>
      <c r="B107" s="580"/>
      <c r="C107" s="426">
        <v>4</v>
      </c>
      <c r="D107" s="427">
        <v>1</v>
      </c>
      <c r="E107" s="276">
        <v>1</v>
      </c>
      <c r="F107" s="423">
        <v>18</v>
      </c>
      <c r="G107" s="428">
        <v>9</v>
      </c>
      <c r="H107" s="276">
        <v>7</v>
      </c>
      <c r="I107" s="276">
        <v>6</v>
      </c>
      <c r="J107" s="422">
        <v>5</v>
      </c>
      <c r="K107" s="276">
        <v>7</v>
      </c>
      <c r="L107" s="423">
        <v>6</v>
      </c>
      <c r="M107" s="424">
        <v>8</v>
      </c>
      <c r="N107" s="425">
        <f>SUM(C107:M107)</f>
        <v>72</v>
      </c>
      <c r="O107" s="367">
        <v>82</v>
      </c>
      <c r="P107" s="389">
        <f t="shared" si="7"/>
        <v>0.8780487804878049</v>
      </c>
      <c r="Q107" s="369"/>
      <c r="R107" s="367">
        <v>82</v>
      </c>
    </row>
    <row r="108" spans="1:18" ht="22.5" customHeight="1">
      <c r="A108" s="579" t="s">
        <v>2</v>
      </c>
      <c r="B108" s="580"/>
      <c r="C108" s="426">
        <v>18</v>
      </c>
      <c r="D108" s="427">
        <v>1</v>
      </c>
      <c r="E108" s="276">
        <v>0</v>
      </c>
      <c r="F108" s="423">
        <v>1</v>
      </c>
      <c r="G108" s="428">
        <v>1</v>
      </c>
      <c r="H108" s="276">
        <v>1</v>
      </c>
      <c r="I108" s="276">
        <v>2</v>
      </c>
      <c r="J108" s="422">
        <v>1</v>
      </c>
      <c r="K108" s="276">
        <v>1</v>
      </c>
      <c r="L108" s="423">
        <v>1</v>
      </c>
      <c r="M108" s="424">
        <v>1</v>
      </c>
      <c r="N108" s="425">
        <f>SUM(C108:M108)</f>
        <v>28</v>
      </c>
      <c r="O108" s="367">
        <v>34</v>
      </c>
      <c r="P108" s="389">
        <f t="shared" si="7"/>
        <v>0.8235294117647058</v>
      </c>
      <c r="Q108" s="369"/>
      <c r="R108" s="367">
        <v>34</v>
      </c>
    </row>
    <row r="109" spans="1:18" ht="22.5" customHeight="1">
      <c r="A109" s="579" t="s">
        <v>3</v>
      </c>
      <c r="B109" s="580"/>
      <c r="C109" s="426">
        <v>418</v>
      </c>
      <c r="D109" s="427">
        <v>22</v>
      </c>
      <c r="E109" s="276">
        <v>24</v>
      </c>
      <c r="F109" s="423">
        <v>20</v>
      </c>
      <c r="G109" s="428">
        <v>20</v>
      </c>
      <c r="H109" s="276">
        <v>11</v>
      </c>
      <c r="I109" s="276">
        <v>22</v>
      </c>
      <c r="J109" s="422">
        <v>20</v>
      </c>
      <c r="K109" s="276">
        <v>14</v>
      </c>
      <c r="L109" s="423">
        <v>25</v>
      </c>
      <c r="M109" s="424">
        <v>12</v>
      </c>
      <c r="N109" s="425">
        <f>SUM(C109:M109)</f>
        <v>608</v>
      </c>
      <c r="O109" s="367">
        <v>686</v>
      </c>
      <c r="P109" s="389">
        <f t="shared" si="7"/>
        <v>0.8862973760932945</v>
      </c>
      <c r="Q109" s="369"/>
      <c r="R109" s="367">
        <v>686</v>
      </c>
    </row>
    <row r="110" spans="1:18" ht="22.5" customHeight="1">
      <c r="A110" s="579" t="s">
        <v>4</v>
      </c>
      <c r="B110" s="580"/>
      <c r="C110" s="431"/>
      <c r="D110" s="427">
        <v>103</v>
      </c>
      <c r="E110" s="276">
        <v>102</v>
      </c>
      <c r="F110" s="423">
        <v>140</v>
      </c>
      <c r="G110" s="428">
        <v>134</v>
      </c>
      <c r="H110" s="276">
        <v>183</v>
      </c>
      <c r="I110" s="276">
        <v>196</v>
      </c>
      <c r="J110" s="422">
        <v>178</v>
      </c>
      <c r="K110" s="432">
        <v>182</v>
      </c>
      <c r="L110" s="433">
        <v>195</v>
      </c>
      <c r="M110" s="424">
        <v>195</v>
      </c>
      <c r="N110" s="434">
        <f>SUM(D110:M110)</f>
        <v>1608</v>
      </c>
      <c r="O110" s="367">
        <v>2000</v>
      </c>
      <c r="P110" s="389">
        <f t="shared" si="7"/>
        <v>0.804</v>
      </c>
      <c r="Q110" s="369"/>
      <c r="R110" s="367">
        <v>2000</v>
      </c>
    </row>
    <row r="111" spans="1:18" ht="22.5" customHeight="1">
      <c r="A111" s="579" t="s">
        <v>132</v>
      </c>
      <c r="B111" s="580"/>
      <c r="C111" s="536"/>
      <c r="D111" s="427"/>
      <c r="E111" s="276"/>
      <c r="F111" s="423"/>
      <c r="G111" s="530"/>
      <c r="H111" s="276">
        <v>187</v>
      </c>
      <c r="I111" s="276">
        <v>8</v>
      </c>
      <c r="J111" s="422">
        <v>4</v>
      </c>
      <c r="K111" s="276">
        <v>0</v>
      </c>
      <c r="L111" s="423">
        <v>0</v>
      </c>
      <c r="M111" s="424">
        <v>0</v>
      </c>
      <c r="N111" s="425">
        <f>SUM(H111:M111)</f>
        <v>199</v>
      </c>
      <c r="O111" s="367">
        <v>199</v>
      </c>
      <c r="P111" s="389">
        <f t="shared" si="7"/>
        <v>1</v>
      </c>
      <c r="Q111" s="369"/>
      <c r="R111" s="367">
        <v>199</v>
      </c>
    </row>
    <row r="112" spans="1:18" ht="22.5" customHeight="1" thickBot="1">
      <c r="A112" s="579" t="s">
        <v>14</v>
      </c>
      <c r="B112" s="580"/>
      <c r="C112" s="431"/>
      <c r="D112" s="427">
        <v>202</v>
      </c>
      <c r="E112" s="276">
        <v>100</v>
      </c>
      <c r="F112" s="423">
        <v>63</v>
      </c>
      <c r="G112" s="428">
        <v>51</v>
      </c>
      <c r="H112" s="276">
        <v>50</v>
      </c>
      <c r="I112" s="276">
        <v>85</v>
      </c>
      <c r="J112" s="422">
        <v>92</v>
      </c>
      <c r="K112" s="276">
        <v>89</v>
      </c>
      <c r="L112" s="423">
        <v>96</v>
      </c>
      <c r="M112" s="435">
        <v>72</v>
      </c>
      <c r="N112" s="436">
        <f>SUM(D112:M112)</f>
        <v>900</v>
      </c>
      <c r="O112" s="367">
        <v>1098</v>
      </c>
      <c r="P112" s="389">
        <f t="shared" si="7"/>
        <v>0.819672131147541</v>
      </c>
      <c r="Q112" s="369"/>
      <c r="R112" s="367">
        <v>1098</v>
      </c>
    </row>
    <row r="113" ht="13.5">
      <c r="A113" s="98" t="s">
        <v>92</v>
      </c>
    </row>
    <row r="114" ht="13.5">
      <c r="A114" s="98" t="s">
        <v>91</v>
      </c>
    </row>
    <row r="116" spans="1:18" ht="13.5">
      <c r="A116" s="8" t="s">
        <v>111</v>
      </c>
      <c r="B116" s="8"/>
      <c r="R116" s="121"/>
    </row>
    <row r="117" spans="1:18" ht="14.25" thickBot="1">
      <c r="A117" s="4" t="s">
        <v>112</v>
      </c>
      <c r="B117" s="8"/>
      <c r="R117" s="121"/>
    </row>
    <row r="118" spans="1:18" ht="23.25" thickBot="1">
      <c r="A118" s="575" t="s">
        <v>0</v>
      </c>
      <c r="B118" s="576"/>
      <c r="C118" s="42" t="s">
        <v>29</v>
      </c>
      <c r="D118" s="170" t="s">
        <v>19</v>
      </c>
      <c r="E118" s="13" t="s">
        <v>20</v>
      </c>
      <c r="F118" s="171" t="s">
        <v>52</v>
      </c>
      <c r="G118" s="166" t="s">
        <v>54</v>
      </c>
      <c r="H118" s="42" t="s">
        <v>56</v>
      </c>
      <c r="I118" s="135" t="s">
        <v>59</v>
      </c>
      <c r="J118" s="173" t="s">
        <v>60</v>
      </c>
      <c r="K118" s="167" t="s">
        <v>82</v>
      </c>
      <c r="L118" s="174" t="s">
        <v>84</v>
      </c>
      <c r="M118" s="588" t="str">
        <f>M5</f>
        <v>27年度末</v>
      </c>
      <c r="N118" s="594"/>
      <c r="O118" s="150" t="str">
        <f>O5</f>
        <v>29年度
〈計画値〉</v>
      </c>
      <c r="P118" s="106" t="str">
        <f>P5</f>
        <v>進捗率
H27/H29</v>
      </c>
      <c r="Q118" s="116"/>
      <c r="R118" s="106" t="s">
        <v>89</v>
      </c>
    </row>
    <row r="119" spans="1:18" ht="23.25" customHeight="1">
      <c r="A119" s="622" t="s">
        <v>115</v>
      </c>
      <c r="B119" s="50" t="s">
        <v>121</v>
      </c>
      <c r="C119" s="205" t="s">
        <v>31</v>
      </c>
      <c r="D119" s="482"/>
      <c r="E119" s="483"/>
      <c r="F119" s="484"/>
      <c r="G119" s="485"/>
      <c r="H119" s="483"/>
      <c r="I119" s="486"/>
      <c r="J119" s="487"/>
      <c r="K119" s="486"/>
      <c r="L119" s="488"/>
      <c r="M119" s="690">
        <v>511</v>
      </c>
      <c r="N119" s="691"/>
      <c r="O119" s="437">
        <v>759</v>
      </c>
      <c r="P119" s="438">
        <f>IF(ISERROR(M119/O119),"",M119/O119)</f>
        <v>0.6732542819499341</v>
      </c>
      <c r="Q119" s="109"/>
      <c r="R119" s="82"/>
    </row>
    <row r="120" spans="1:18" ht="23.25" customHeight="1">
      <c r="A120" s="623"/>
      <c r="B120" s="25" t="s">
        <v>32</v>
      </c>
      <c r="C120" s="185" t="s">
        <v>47</v>
      </c>
      <c r="D120" s="489"/>
      <c r="E120" s="490"/>
      <c r="F120" s="491"/>
      <c r="G120" s="492"/>
      <c r="H120" s="490"/>
      <c r="I120" s="59"/>
      <c r="J120" s="493"/>
      <c r="K120" s="59"/>
      <c r="L120" s="494"/>
      <c r="M120" s="692">
        <v>3548</v>
      </c>
      <c r="N120" s="693"/>
      <c r="O120" s="439">
        <v>4847</v>
      </c>
      <c r="P120" s="440">
        <f aca="true" t="shared" si="8" ref="P120:P126">IF(ISERROR(M120/O120),"",M120/O120)</f>
        <v>0.7319991747472664</v>
      </c>
      <c r="Q120" s="109"/>
      <c r="R120" s="82"/>
    </row>
    <row r="121" spans="1:18" ht="23.25" customHeight="1">
      <c r="A121" s="628" t="s">
        <v>116</v>
      </c>
      <c r="B121" s="147" t="s">
        <v>121</v>
      </c>
      <c r="C121" s="186" t="s">
        <v>31</v>
      </c>
      <c r="D121" s="495"/>
      <c r="E121" s="496"/>
      <c r="F121" s="497"/>
      <c r="G121" s="498"/>
      <c r="H121" s="496"/>
      <c r="I121" s="499"/>
      <c r="J121" s="500"/>
      <c r="K121" s="499"/>
      <c r="L121" s="501"/>
      <c r="M121" s="694">
        <v>12</v>
      </c>
      <c r="N121" s="695"/>
      <c r="O121" s="441">
        <v>41</v>
      </c>
      <c r="P121" s="442">
        <f t="shared" si="8"/>
        <v>0.2926829268292683</v>
      </c>
      <c r="Q121" s="109"/>
      <c r="R121" s="82"/>
    </row>
    <row r="122" spans="1:18" ht="23.25" customHeight="1">
      <c r="A122" s="629"/>
      <c r="B122" s="148" t="s">
        <v>32</v>
      </c>
      <c r="C122" s="207" t="s">
        <v>47</v>
      </c>
      <c r="D122" s="502"/>
      <c r="E122" s="102"/>
      <c r="F122" s="503"/>
      <c r="G122" s="504"/>
      <c r="H122" s="102"/>
      <c r="I122" s="84"/>
      <c r="J122" s="505"/>
      <c r="K122" s="84"/>
      <c r="L122" s="506"/>
      <c r="M122" s="696">
        <v>126</v>
      </c>
      <c r="N122" s="697"/>
      <c r="O122" s="443">
        <v>397</v>
      </c>
      <c r="P122" s="368">
        <f t="shared" si="8"/>
        <v>0.31738035264483627</v>
      </c>
      <c r="Q122" s="109"/>
      <c r="R122" s="82"/>
    </row>
    <row r="123" spans="1:18" ht="23.25" customHeight="1">
      <c r="A123" s="628" t="s">
        <v>122</v>
      </c>
      <c r="B123" s="144" t="s">
        <v>121</v>
      </c>
      <c r="C123" s="187" t="s">
        <v>31</v>
      </c>
      <c r="D123" s="507"/>
      <c r="E123" s="508"/>
      <c r="F123" s="509"/>
      <c r="G123" s="510"/>
      <c r="H123" s="508"/>
      <c r="I123" s="511"/>
      <c r="J123" s="512"/>
      <c r="K123" s="511"/>
      <c r="L123" s="513"/>
      <c r="M123" s="698">
        <v>699</v>
      </c>
      <c r="N123" s="699"/>
      <c r="O123" s="437">
        <v>696</v>
      </c>
      <c r="P123" s="438">
        <f t="shared" si="8"/>
        <v>1.0043103448275863</v>
      </c>
      <c r="Q123" s="109"/>
      <c r="R123" s="82"/>
    </row>
    <row r="124" spans="1:18" ht="23.25" customHeight="1">
      <c r="A124" s="629"/>
      <c r="B124" s="25" t="s">
        <v>32</v>
      </c>
      <c r="C124" s="185" t="s">
        <v>47</v>
      </c>
      <c r="D124" s="514"/>
      <c r="E124" s="515"/>
      <c r="F124" s="516"/>
      <c r="G124" s="517"/>
      <c r="H124" s="59"/>
      <c r="I124" s="59"/>
      <c r="J124" s="493"/>
      <c r="K124" s="59"/>
      <c r="L124" s="494"/>
      <c r="M124" s="692">
        <v>7428</v>
      </c>
      <c r="N124" s="693"/>
      <c r="O124" s="439">
        <v>7480</v>
      </c>
      <c r="P124" s="440">
        <f t="shared" si="8"/>
        <v>0.993048128342246</v>
      </c>
      <c r="Q124" s="109"/>
      <c r="R124" s="83"/>
    </row>
    <row r="125" spans="1:18" ht="23.25" customHeight="1">
      <c r="A125" s="623" t="s">
        <v>117</v>
      </c>
      <c r="B125" s="147" t="s">
        <v>121</v>
      </c>
      <c r="C125" s="186" t="s">
        <v>31</v>
      </c>
      <c r="D125" s="518"/>
      <c r="E125" s="519"/>
      <c r="F125" s="520"/>
      <c r="G125" s="521"/>
      <c r="H125" s="519"/>
      <c r="I125" s="522"/>
      <c r="J125" s="518"/>
      <c r="K125" s="519"/>
      <c r="L125" s="523"/>
      <c r="M125" s="694">
        <v>17</v>
      </c>
      <c r="N125" s="695"/>
      <c r="O125" s="444">
        <v>71</v>
      </c>
      <c r="P125" s="442">
        <f t="shared" si="8"/>
        <v>0.23943661971830985</v>
      </c>
      <c r="Q125" s="109"/>
      <c r="R125" s="83"/>
    </row>
    <row r="126" spans="1:18" ht="23.25" customHeight="1" thickBot="1">
      <c r="A126" s="629"/>
      <c r="B126" s="149" t="s">
        <v>32</v>
      </c>
      <c r="C126" s="184" t="s">
        <v>47</v>
      </c>
      <c r="D126" s="524"/>
      <c r="E126" s="525"/>
      <c r="F126" s="526"/>
      <c r="G126" s="527"/>
      <c r="H126" s="525"/>
      <c r="I126" s="528"/>
      <c r="J126" s="524"/>
      <c r="K126" s="525"/>
      <c r="L126" s="529"/>
      <c r="M126" s="686">
        <v>28</v>
      </c>
      <c r="N126" s="687"/>
      <c r="O126" s="443">
        <v>137</v>
      </c>
      <c r="P126" s="368">
        <f t="shared" si="8"/>
        <v>0.20437956204379562</v>
      </c>
      <c r="Q126" s="109"/>
      <c r="R126" s="83"/>
    </row>
    <row r="128" spans="1:18" ht="14.25" thickBot="1">
      <c r="A128" s="4" t="s">
        <v>113</v>
      </c>
      <c r="B128" s="8"/>
      <c r="R128" s="121"/>
    </row>
    <row r="129" spans="1:18" ht="23.25" thickBot="1">
      <c r="A129" s="585" t="s">
        <v>0</v>
      </c>
      <c r="B129" s="586"/>
      <c r="C129" s="169" t="s">
        <v>29</v>
      </c>
      <c r="D129" s="170" t="s">
        <v>19</v>
      </c>
      <c r="E129" s="13" t="s">
        <v>20</v>
      </c>
      <c r="F129" s="171" t="s">
        <v>52</v>
      </c>
      <c r="G129" s="166" t="s">
        <v>54</v>
      </c>
      <c r="H129" s="42" t="s">
        <v>56</v>
      </c>
      <c r="I129" s="135" t="s">
        <v>59</v>
      </c>
      <c r="J129" s="173" t="s">
        <v>60</v>
      </c>
      <c r="K129" s="167" t="s">
        <v>82</v>
      </c>
      <c r="L129" s="174" t="s">
        <v>84</v>
      </c>
      <c r="M129" s="587" t="str">
        <f>M5</f>
        <v>27年度末</v>
      </c>
      <c r="N129" s="588"/>
      <c r="O129" s="106" t="str">
        <f>O5</f>
        <v>29年度
〈計画値〉</v>
      </c>
      <c r="P129" s="106" t="str">
        <f>P5</f>
        <v>進捗率
H27/H29</v>
      </c>
      <c r="Q129" s="116"/>
      <c r="R129" s="106" t="s">
        <v>89</v>
      </c>
    </row>
    <row r="130" spans="1:18" ht="30.75" customHeight="1">
      <c r="A130" s="151" t="s">
        <v>118</v>
      </c>
      <c r="B130" s="152" t="s">
        <v>121</v>
      </c>
      <c r="C130" s="28" t="s">
        <v>31</v>
      </c>
      <c r="D130" s="453"/>
      <c r="E130" s="99"/>
      <c r="F130" s="454"/>
      <c r="G130" s="455"/>
      <c r="H130" s="99"/>
      <c r="I130" s="55"/>
      <c r="J130" s="456"/>
      <c r="K130" s="55"/>
      <c r="L130" s="457"/>
      <c r="M130" s="688">
        <v>55</v>
      </c>
      <c r="N130" s="679"/>
      <c r="O130" s="399">
        <v>61</v>
      </c>
      <c r="P130" s="440">
        <f>IF(ISERROR(M130/O130),"",M130/O130)</f>
        <v>0.9016393442622951</v>
      </c>
      <c r="Q130" s="109"/>
      <c r="R130" s="82"/>
    </row>
    <row r="131" spans="1:18" ht="30.75" customHeight="1">
      <c r="A131" s="151" t="s">
        <v>119</v>
      </c>
      <c r="B131" s="152" t="s">
        <v>121</v>
      </c>
      <c r="C131" s="28" t="s">
        <v>31</v>
      </c>
      <c r="D131" s="476"/>
      <c r="E131" s="477"/>
      <c r="F131" s="478"/>
      <c r="G131" s="479"/>
      <c r="H131" s="58"/>
      <c r="I131" s="58"/>
      <c r="J131" s="480"/>
      <c r="K131" s="58"/>
      <c r="L131" s="481"/>
      <c r="M131" s="689">
        <v>58</v>
      </c>
      <c r="N131" s="675"/>
      <c r="O131" s="367">
        <v>52</v>
      </c>
      <c r="P131" s="440">
        <f>IF(ISERROR(M131/O131),"",M131/O131)</f>
        <v>1.1153846153846154</v>
      </c>
      <c r="Q131" s="109"/>
      <c r="R131" s="83"/>
    </row>
    <row r="133" spans="1:18" ht="14.25" thickBot="1">
      <c r="A133" s="4" t="s">
        <v>114</v>
      </c>
      <c r="B133" s="8"/>
      <c r="R133" s="121"/>
    </row>
    <row r="134" spans="1:18" ht="24.75" thickBot="1">
      <c r="A134" s="575" t="s">
        <v>0</v>
      </c>
      <c r="B134" s="576"/>
      <c r="C134" s="42" t="s">
        <v>29</v>
      </c>
      <c r="D134" s="170" t="s">
        <v>19</v>
      </c>
      <c r="E134" s="13" t="s">
        <v>20</v>
      </c>
      <c r="F134" s="171" t="s">
        <v>52</v>
      </c>
      <c r="G134" s="166" t="s">
        <v>54</v>
      </c>
      <c r="H134" s="42" t="s">
        <v>56</v>
      </c>
      <c r="I134" s="135" t="s">
        <v>59</v>
      </c>
      <c r="J134" s="173" t="s">
        <v>60</v>
      </c>
      <c r="K134" s="167" t="s">
        <v>82</v>
      </c>
      <c r="L134" s="174" t="s">
        <v>84</v>
      </c>
      <c r="M134" s="587" t="str">
        <f>M5</f>
        <v>27年度末</v>
      </c>
      <c r="N134" s="588"/>
      <c r="O134" s="106" t="str">
        <f>O5</f>
        <v>29年度
〈計画値〉</v>
      </c>
      <c r="P134" s="35" t="str">
        <f>P5</f>
        <v>進捗率
H27/H29</v>
      </c>
      <c r="Q134" s="116"/>
      <c r="R134" s="106" t="s">
        <v>89</v>
      </c>
    </row>
    <row r="135" spans="1:18" ht="27.75" customHeight="1">
      <c r="A135" s="158" t="s">
        <v>120</v>
      </c>
      <c r="B135" s="152" t="s">
        <v>121</v>
      </c>
      <c r="C135" s="28" t="s">
        <v>31</v>
      </c>
      <c r="D135" s="453"/>
      <c r="E135" s="99"/>
      <c r="F135" s="454"/>
      <c r="G135" s="455"/>
      <c r="H135" s="99"/>
      <c r="I135" s="55"/>
      <c r="J135" s="456"/>
      <c r="K135" s="55"/>
      <c r="L135" s="457"/>
      <c r="M135" s="688">
        <v>456</v>
      </c>
      <c r="N135" s="679"/>
      <c r="O135" s="399">
        <v>286</v>
      </c>
      <c r="P135" s="440">
        <f>IF(ISERROR(M135/O135),"",M135/O135)</f>
        <v>1.5944055944055944</v>
      </c>
      <c r="Q135" s="109"/>
      <c r="R135" s="82"/>
    </row>
  </sheetData>
  <sheetProtection/>
  <mergeCells count="156">
    <mergeCell ref="M135:N135"/>
    <mergeCell ref="M129:N129"/>
    <mergeCell ref="M134:N134"/>
    <mergeCell ref="M119:N119"/>
    <mergeCell ref="M120:N120"/>
    <mergeCell ref="M121:N121"/>
    <mergeCell ref="M122:N122"/>
    <mergeCell ref="M123:N123"/>
    <mergeCell ref="M124:N124"/>
    <mergeCell ref="M125:N125"/>
    <mergeCell ref="M126:N126"/>
    <mergeCell ref="A129:B129"/>
    <mergeCell ref="A134:B134"/>
    <mergeCell ref="A119:A120"/>
    <mergeCell ref="A121:A122"/>
    <mergeCell ref="A123:A124"/>
    <mergeCell ref="A125:A126"/>
    <mergeCell ref="M130:N130"/>
    <mergeCell ref="M131:N131"/>
    <mergeCell ref="A118:B118"/>
    <mergeCell ref="M118:N118"/>
    <mergeCell ref="A110:B110"/>
    <mergeCell ref="A111:B111"/>
    <mergeCell ref="A112:B112"/>
    <mergeCell ref="J71:K71"/>
    <mergeCell ref="J72:K72"/>
    <mergeCell ref="A107:B107"/>
    <mergeCell ref="A108:B108"/>
    <mergeCell ref="A109:B109"/>
    <mergeCell ref="O1:P2"/>
    <mergeCell ref="A14:B14"/>
    <mergeCell ref="M14:N14"/>
    <mergeCell ref="A104:B104"/>
    <mergeCell ref="A105:B105"/>
    <mergeCell ref="A106:B106"/>
    <mergeCell ref="A93:B93"/>
    <mergeCell ref="M93:N93"/>
    <mergeCell ref="A100:B100"/>
    <mergeCell ref="A101:B101"/>
    <mergeCell ref="A103:B103"/>
    <mergeCell ref="A91:B91"/>
    <mergeCell ref="M91:N91"/>
    <mergeCell ref="A94:B94"/>
    <mergeCell ref="M94:N94"/>
    <mergeCell ref="A92:B92"/>
    <mergeCell ref="M92:N92"/>
    <mergeCell ref="M96:N96"/>
    <mergeCell ref="M97:N97"/>
    <mergeCell ref="A87:B87"/>
    <mergeCell ref="M87:N87"/>
    <mergeCell ref="O88:P88"/>
    <mergeCell ref="A90:B90"/>
    <mergeCell ref="M90:N90"/>
    <mergeCell ref="A102:B102"/>
    <mergeCell ref="A95:B95"/>
    <mergeCell ref="A96:B96"/>
    <mergeCell ref="A97:B97"/>
    <mergeCell ref="M95:N95"/>
    <mergeCell ref="A84:B84"/>
    <mergeCell ref="M84:N84"/>
    <mergeCell ref="A85:B85"/>
    <mergeCell ref="M85:N85"/>
    <mergeCell ref="A86:B86"/>
    <mergeCell ref="M86:N86"/>
    <mergeCell ref="M77:N77"/>
    <mergeCell ref="M78:N78"/>
    <mergeCell ref="A82:B82"/>
    <mergeCell ref="M82:N82"/>
    <mergeCell ref="A83:B83"/>
    <mergeCell ref="M83:N83"/>
    <mergeCell ref="D72:E72"/>
    <mergeCell ref="F72:G72"/>
    <mergeCell ref="H72:I72"/>
    <mergeCell ref="B75:C75"/>
    <mergeCell ref="M75:N75"/>
    <mergeCell ref="M76:N76"/>
    <mergeCell ref="M65:N65"/>
    <mergeCell ref="M67:N67"/>
    <mergeCell ref="B71:C71"/>
    <mergeCell ref="D71:E71"/>
    <mergeCell ref="F71:G71"/>
    <mergeCell ref="H71:I71"/>
    <mergeCell ref="B62:C62"/>
    <mergeCell ref="M62:N62"/>
    <mergeCell ref="M63:N63"/>
    <mergeCell ref="M58:N58"/>
    <mergeCell ref="M57:N57"/>
    <mergeCell ref="A57:A58"/>
    <mergeCell ref="M51:N51"/>
    <mergeCell ref="A52:A53"/>
    <mergeCell ref="M52:N52"/>
    <mergeCell ref="M53:N53"/>
    <mergeCell ref="A54:A55"/>
    <mergeCell ref="M54:N54"/>
    <mergeCell ref="M55:N55"/>
    <mergeCell ref="A47:A48"/>
    <mergeCell ref="M47:N47"/>
    <mergeCell ref="M48:N48"/>
    <mergeCell ref="A49:A50"/>
    <mergeCell ref="M49:N49"/>
    <mergeCell ref="M50:N50"/>
    <mergeCell ref="A43:A44"/>
    <mergeCell ref="M43:N43"/>
    <mergeCell ref="M44:N44"/>
    <mergeCell ref="A45:A46"/>
    <mergeCell ref="M45:N45"/>
    <mergeCell ref="M46:N46"/>
    <mergeCell ref="A39:A40"/>
    <mergeCell ref="M39:N39"/>
    <mergeCell ref="M40:N40"/>
    <mergeCell ref="A41:A42"/>
    <mergeCell ref="M41:N41"/>
    <mergeCell ref="M42:N42"/>
    <mergeCell ref="B33:C33"/>
    <mergeCell ref="M33:N33"/>
    <mergeCell ref="A34:A35"/>
    <mergeCell ref="M34:N34"/>
    <mergeCell ref="M35:N35"/>
    <mergeCell ref="B38:C38"/>
    <mergeCell ref="M38:N38"/>
    <mergeCell ref="A27:B27"/>
    <mergeCell ref="M27:N27"/>
    <mergeCell ref="A28:B28"/>
    <mergeCell ref="M28:N28"/>
    <mergeCell ref="A29:B29"/>
    <mergeCell ref="M29:N29"/>
    <mergeCell ref="A24:B24"/>
    <mergeCell ref="M24:N24"/>
    <mergeCell ref="A25:B25"/>
    <mergeCell ref="M25:N25"/>
    <mergeCell ref="A26:B26"/>
    <mergeCell ref="M26:N26"/>
    <mergeCell ref="A22:B22"/>
    <mergeCell ref="M22:N22"/>
    <mergeCell ref="A23:B23"/>
    <mergeCell ref="M23:N23"/>
    <mergeCell ref="A20:B20"/>
    <mergeCell ref="M20:N20"/>
    <mergeCell ref="A21:B21"/>
    <mergeCell ref="M21:N21"/>
    <mergeCell ref="A15:B15"/>
    <mergeCell ref="M15:N15"/>
    <mergeCell ref="A19:B19"/>
    <mergeCell ref="M19:N19"/>
    <mergeCell ref="A16:N16"/>
    <mergeCell ref="A12:B12"/>
    <mergeCell ref="M12:N12"/>
    <mergeCell ref="A13:B13"/>
    <mergeCell ref="M13:N13"/>
    <mergeCell ref="M64:N64"/>
    <mergeCell ref="A5:B5"/>
    <mergeCell ref="A7:B7"/>
    <mergeCell ref="A8:B8"/>
    <mergeCell ref="M8:N8"/>
    <mergeCell ref="A9:B9"/>
    <mergeCell ref="M9:N9"/>
  </mergeCells>
  <printOptions horizontalCentered="1"/>
  <pageMargins left="0.5905511811023623" right="0.15748031496062992" top="0.4330708661417323" bottom="0.15748031496062992" header="0.31496062992125984" footer="0.15748031496062992"/>
  <pageSetup horizontalDpi="600" verticalDpi="600" orientation="landscape" paperSize="9" scale="75" r:id="rId1"/>
  <headerFooter>
    <oddFooter>&amp;C&amp;P/&amp;N</oddFooter>
  </headerFooter>
  <rowBreaks count="5" manualBreakCount="5">
    <brk id="29" max="15" man="1"/>
    <brk id="69" max="15" man="1"/>
    <brk id="80" max="15" man="1"/>
    <brk id="98" max="15" man="1"/>
    <brk id="13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自立支援係</dc:creator>
  <cp:keywords/>
  <dc:description/>
  <cp:lastModifiedBy>471852</cp:lastModifiedBy>
  <cp:lastPrinted>2016-11-21T04:27:03Z</cp:lastPrinted>
  <dcterms:created xsi:type="dcterms:W3CDTF">2007-08-27T08:31:27Z</dcterms:created>
  <dcterms:modified xsi:type="dcterms:W3CDTF">2017-03-06T04:52:55Z</dcterms:modified>
  <cp:category/>
  <cp:version/>
  <cp:contentType/>
  <cp:contentStatus/>
</cp:coreProperties>
</file>